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dóri\jegyzőkönyvek\felrakni - Hegymagas\2021\2021.08.03. NY_Z\1. NP KV. rendelt módosítás\LOCLEXRE\"/>
    </mc:Choice>
  </mc:AlternateContent>
  <xr:revisionPtr revIDLastSave="0" documentId="13_ncr:1_{8268BDF6-3894-4789-B4A9-6A4EB9007EFE}" xr6:coauthVersionLast="47" xr6:coauthVersionMax="47" xr10:uidLastSave="{00000000-0000-0000-0000-000000000000}"/>
  <bookViews>
    <workbookView xWindow="-120" yWindow="-120" windowWidth="29040" windowHeight="15990" xr2:uid="{DB1D52B5-4EF7-45D5-B5C0-0F4A69D95C57}"/>
  </bookViews>
  <sheets>
    <sheet name="Bevétel jogcí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25" i="1"/>
  <c r="I26" i="1"/>
  <c r="G12" i="1"/>
  <c r="G11" i="1" s="1"/>
  <c r="G10" i="1" s="1"/>
  <c r="I13" i="1"/>
  <c r="H14" i="1"/>
  <c r="H12" i="1" s="1"/>
  <c r="I14" i="1"/>
  <c r="I15" i="1"/>
  <c r="I16" i="1"/>
  <c r="I17" i="1"/>
  <c r="I18" i="1"/>
  <c r="I19" i="1"/>
  <c r="I20" i="1"/>
  <c r="I23" i="1"/>
  <c r="I24" i="1"/>
  <c r="G30" i="1"/>
  <c r="H30" i="1"/>
  <c r="I30" i="1"/>
  <c r="I31" i="1"/>
  <c r="I33" i="1"/>
  <c r="G35" i="1"/>
  <c r="H35" i="1"/>
  <c r="H36" i="1"/>
  <c r="I37" i="1"/>
  <c r="I38" i="1"/>
  <c r="G40" i="1"/>
  <c r="H40" i="1"/>
  <c r="I40" i="1"/>
  <c r="G44" i="1"/>
  <c r="I44" i="1"/>
  <c r="H46" i="1"/>
  <c r="H43" i="1" s="1"/>
  <c r="I47" i="1"/>
  <c r="I46" i="1" s="1"/>
  <c r="G48" i="1"/>
  <c r="G43" i="1" s="1"/>
  <c r="G39" i="1" s="1"/>
  <c r="I49" i="1"/>
  <c r="I48" i="1" s="1"/>
  <c r="G51" i="1"/>
  <c r="H51" i="1"/>
  <c r="I51" i="1"/>
  <c r="I54" i="1"/>
  <c r="I55" i="1"/>
  <c r="I56" i="1"/>
  <c r="I57" i="1"/>
  <c r="G58" i="1"/>
  <c r="H58" i="1"/>
  <c r="G60" i="1"/>
  <c r="G53" i="1" s="1"/>
  <c r="H60" i="1"/>
  <c r="I61" i="1"/>
  <c r="I62" i="1"/>
  <c r="I60" i="1" s="1"/>
  <c r="I63" i="1"/>
  <c r="I64" i="1"/>
  <c r="I65" i="1"/>
  <c r="G66" i="1"/>
  <c r="H66" i="1"/>
  <c r="I67" i="1"/>
  <c r="I68" i="1"/>
  <c r="G70" i="1"/>
  <c r="H70" i="1"/>
  <c r="I70" i="1"/>
  <c r="G73" i="1"/>
  <c r="H73" i="1"/>
  <c r="I74" i="1"/>
  <c r="I73" i="1" s="1"/>
  <c r="G77" i="1"/>
  <c r="G76" i="1" s="1"/>
  <c r="H77" i="1"/>
  <c r="H76" i="1" s="1"/>
  <c r="I78" i="1"/>
  <c r="I79" i="1"/>
  <c r="I80" i="1"/>
  <c r="I77" i="1" l="1"/>
  <c r="I76" i="1" s="1"/>
  <c r="H10" i="1"/>
  <c r="H53" i="1"/>
  <c r="I36" i="1"/>
  <c r="I35" i="1" s="1"/>
  <c r="I12" i="1"/>
  <c r="I10" i="1" s="1"/>
  <c r="I66" i="1"/>
  <c r="G81" i="1"/>
  <c r="H39" i="1"/>
  <c r="H81" i="1"/>
  <c r="I43" i="1"/>
  <c r="I39" i="1" s="1"/>
  <c r="I58" i="1"/>
  <c r="I53" i="1" s="1"/>
  <c r="I81" i="1" l="1"/>
</calcChain>
</file>

<file path=xl/sharedStrings.xml><?xml version="1.0" encoding="utf-8"?>
<sst xmlns="http://schemas.openxmlformats.org/spreadsheetml/2006/main" count="119" uniqueCount="112">
  <si>
    <t>Bevételek összesen</t>
  </si>
  <si>
    <t xml:space="preserve">Államháztartáson belüli megelőlegezések </t>
  </si>
  <si>
    <t>B8141</t>
  </si>
  <si>
    <t>Forgatási célú értékpapír beváltása</t>
  </si>
  <si>
    <t>B8121</t>
  </si>
  <si>
    <t>Előző év költségvetési maradványának igénybevétele</t>
  </si>
  <si>
    <t>B8131</t>
  </si>
  <si>
    <t>Belföldi finanszírozás bevételei</t>
  </si>
  <si>
    <t>B81</t>
  </si>
  <si>
    <t>Finanszírozási bevételek</t>
  </si>
  <si>
    <t>B8</t>
  </si>
  <si>
    <t xml:space="preserve">Felhalmozási célú pénzeszköz átvétel </t>
  </si>
  <si>
    <t>B75</t>
  </si>
  <si>
    <t>Felhalmozási célú átvett pénzeszközök</t>
  </si>
  <si>
    <t>B7</t>
  </si>
  <si>
    <t>Működési célú kölcsönök visszatérülése (Helyi támogatás törlesztése)</t>
  </si>
  <si>
    <t>B64</t>
  </si>
  <si>
    <t>Működési célú átvett pénzeszközök</t>
  </si>
  <si>
    <t>B6</t>
  </si>
  <si>
    <t>Autó és traktor értékesítés</t>
  </si>
  <si>
    <t>B53</t>
  </si>
  <si>
    <t>Ingatlanok értékesítése</t>
  </si>
  <si>
    <t>B52</t>
  </si>
  <si>
    <t>Felhalmozási bevételek</t>
  </si>
  <si>
    <t>B5</t>
  </si>
  <si>
    <t>Egyéb működési bevételek</t>
  </si>
  <si>
    <t>B411</t>
  </si>
  <si>
    <t>Biztosító által fizetett kártérítés</t>
  </si>
  <si>
    <t>B410</t>
  </si>
  <si>
    <t>Kiszámlázott áfa</t>
  </si>
  <si>
    <t>B406</t>
  </si>
  <si>
    <t>Lakbér</t>
  </si>
  <si>
    <t>Bérleti díj</t>
  </si>
  <si>
    <t>Szolgáltatások ellenértéke</t>
  </si>
  <si>
    <t>B402</t>
  </si>
  <si>
    <t>Tulajdonosi bevételek</t>
  </si>
  <si>
    <t>B404</t>
  </si>
  <si>
    <t>Szolgáltatások ellenértéke ( esküvői díj, rendezvény.)</t>
  </si>
  <si>
    <t>Kamatbevételek</t>
  </si>
  <si>
    <t>B408</t>
  </si>
  <si>
    <t>Áru és készlet értékesítés</t>
  </si>
  <si>
    <t>B401</t>
  </si>
  <si>
    <t>Működési bevételek</t>
  </si>
  <si>
    <t>B4</t>
  </si>
  <si>
    <t>Késedelmi pótlék</t>
  </si>
  <si>
    <t>Egyéb közhatalmi bevétel</t>
  </si>
  <si>
    <t>B36</t>
  </si>
  <si>
    <t>Talajterhelési díj</t>
  </si>
  <si>
    <t>Tartózkodás után fizetett idegenforgalmi adó</t>
  </si>
  <si>
    <t>Egyéb áruhasználati és szolgáltatási adók</t>
  </si>
  <si>
    <t>B355</t>
  </si>
  <si>
    <t>Helyi önkormányzatot megillető rész</t>
  </si>
  <si>
    <t>Gépjárműadók</t>
  </si>
  <si>
    <t>B354</t>
  </si>
  <si>
    <t>Iparűzési adó</t>
  </si>
  <si>
    <t>Értékesítés és forgalmi adók</t>
  </si>
  <si>
    <t>B351</t>
  </si>
  <si>
    <t>Termékek és szolgáltatások adói</t>
  </si>
  <si>
    <t>B35</t>
  </si>
  <si>
    <t>Kommunális adó</t>
  </si>
  <si>
    <t>Építményadó</t>
  </si>
  <si>
    <t>Vagyoni típusú adók</t>
  </si>
  <si>
    <t>B34</t>
  </si>
  <si>
    <t>Közhatalmi bevételek</t>
  </si>
  <si>
    <t>B3</t>
  </si>
  <si>
    <t>Magyar Falu Program</t>
  </si>
  <si>
    <t>vis maior</t>
  </si>
  <si>
    <t>Egyéb felhalmozási célú támogatások</t>
  </si>
  <si>
    <t>B25</t>
  </si>
  <si>
    <t>Felhalmozási célú támogatások államháztartáson belülről</t>
  </si>
  <si>
    <t>B2</t>
  </si>
  <si>
    <t xml:space="preserve">                Pénzbeli támogatás (gyermekvédelmi)</t>
  </si>
  <si>
    <t>Egyéb működési célú támogatások bevételei áh belülről</t>
  </si>
  <si>
    <t>B16</t>
  </si>
  <si>
    <t>Hosszabb időtartamú közfoglalkoztatás támogatása</t>
  </si>
  <si>
    <t>Beszámoló alapján kapott bevétel</t>
  </si>
  <si>
    <t>Elvonások és befizetések bevételei</t>
  </si>
  <si>
    <t>B12</t>
  </si>
  <si>
    <t>B115</t>
  </si>
  <si>
    <t>Települési önkormányzatok kulturális feladatainak támogatása</t>
  </si>
  <si>
    <t>B114</t>
  </si>
  <si>
    <t>Települési önkormányzatok szociális,gyermekjóléti és gyermekétkeztetési felad. tám.</t>
  </si>
  <si>
    <t>B113</t>
  </si>
  <si>
    <t>Települési önkormányzatok egyes köznevelési feladatainak támogatása</t>
  </si>
  <si>
    <t>B112</t>
  </si>
  <si>
    <t>Kiegészítő támogatás</t>
  </si>
  <si>
    <t>Üdülőhelyi feladatok,és lakott külterület támogatása</t>
  </si>
  <si>
    <t>Egyéb kötelező önkormányzati feladatok támogatása</t>
  </si>
  <si>
    <t>Közutak fenntartásának támogatása</t>
  </si>
  <si>
    <t>Köztemető támogatása</t>
  </si>
  <si>
    <t>Közvilágítás támogatása</t>
  </si>
  <si>
    <t>Zöldterület gazd.kapcsolatos feladatok támogatása</t>
  </si>
  <si>
    <t>Települési önkormányzatok működésének általános támogatása</t>
  </si>
  <si>
    <t>B111</t>
  </si>
  <si>
    <t>Polgármesteri illetmény támogatása</t>
  </si>
  <si>
    <t>Helyi önkormányzatok működési általános támogatása</t>
  </si>
  <si>
    <t>Önkormányzatok működési támogatása</t>
  </si>
  <si>
    <t>B11</t>
  </si>
  <si>
    <t>Működési célú támogatások államháztartáson belülről</t>
  </si>
  <si>
    <t>B1</t>
  </si>
  <si>
    <t>Módosított előirányzat</t>
  </si>
  <si>
    <t xml:space="preserve">Módosítás </t>
  </si>
  <si>
    <t>Eredeti előirányzat</t>
  </si>
  <si>
    <t>Jogcímek</t>
  </si>
  <si>
    <t>forint</t>
  </si>
  <si>
    <t xml:space="preserve">jogcímenként </t>
  </si>
  <si>
    <t>2021. évi költségvetés bevételi módosított előirányzata</t>
  </si>
  <si>
    <t>HEGYMAGAS KÖZSÉG ÖNKORMÁNYZATA</t>
  </si>
  <si>
    <t>Működési célú költségvetési támogatások és kieg.tám.</t>
  </si>
  <si>
    <t>B116</t>
  </si>
  <si>
    <t>Elszámolásból származó bevételek</t>
  </si>
  <si>
    <t xml:space="preserve">                                         3.melléklet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</si>
</sst>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2" borderId="1" xfId="0" applyNumberFormat="1" applyFont="1" applyFill="1" applyBorder="1"/>
    <xf numFmtId="0" fontId="1" fillId="2" borderId="1" xfId="0" applyFont="1" applyFill="1" applyBorder="1"/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17A2-1A16-4F93-A851-8E511B4AB4EF}">
  <dimension ref="A1:I81"/>
  <sheetViews>
    <sheetView tabSelected="1" workbookViewId="0">
      <selection activeCell="A2" sqref="A2:I2"/>
    </sheetView>
  </sheetViews>
  <sheetFormatPr defaultRowHeight="15" customHeight="1" x14ac:dyDescent="0.25"/>
  <cols>
    <col min="1" max="1" width="6" customWidth="1"/>
    <col min="2" max="2" width="5.140625" customWidth="1"/>
    <col min="3" max="3" width="6.5703125" customWidth="1"/>
    <col min="6" max="6" width="40.28515625" customWidth="1"/>
    <col min="7" max="7" width="12.5703125" customWidth="1"/>
    <col min="8" max="8" width="11" customWidth="1"/>
    <col min="9" max="9" width="12.5703125" customWidth="1"/>
  </cols>
  <sheetData>
    <row r="1" spans="1:9" ht="15" customHeight="1" x14ac:dyDescent="0.25">
      <c r="A1" s="24"/>
      <c r="B1" s="24"/>
      <c r="C1" s="24"/>
      <c r="D1" s="24"/>
      <c r="E1" s="24"/>
      <c r="F1" s="24"/>
      <c r="G1" s="24"/>
    </row>
    <row r="2" spans="1:9" ht="15.75" customHeight="1" x14ac:dyDescent="0.25">
      <c r="A2" s="26" t="s">
        <v>111</v>
      </c>
      <c r="B2" s="26"/>
      <c r="C2" s="26"/>
      <c r="D2" s="26"/>
      <c r="E2" s="26"/>
      <c r="F2" s="26"/>
      <c r="G2" s="26"/>
      <c r="H2" s="26"/>
      <c r="I2" s="26"/>
    </row>
    <row r="3" spans="1:9" ht="15.75" customHeight="1" x14ac:dyDescent="0.25">
      <c r="A3" s="22" t="s">
        <v>107</v>
      </c>
      <c r="B3" s="22"/>
      <c r="C3" s="22"/>
      <c r="D3" s="22"/>
      <c r="E3" s="22"/>
      <c r="F3" s="22"/>
      <c r="G3" s="22"/>
      <c r="H3" s="22"/>
      <c r="I3" s="22"/>
    </row>
    <row r="4" spans="1:9" ht="15.75" customHeight="1" x14ac:dyDescent="0.25">
      <c r="A4" s="22" t="s">
        <v>106</v>
      </c>
      <c r="B4" s="22"/>
      <c r="C4" s="22"/>
      <c r="D4" s="22"/>
      <c r="E4" s="22"/>
      <c r="F4" s="22"/>
      <c r="G4" s="22"/>
      <c r="H4" s="22"/>
      <c r="I4" s="22"/>
    </row>
    <row r="5" spans="1:9" ht="15.75" customHeight="1" x14ac:dyDescent="0.25">
      <c r="A5" s="22" t="s">
        <v>105</v>
      </c>
      <c r="B5" s="22"/>
      <c r="C5" s="22"/>
      <c r="D5" s="22"/>
      <c r="E5" s="22"/>
      <c r="F5" s="22"/>
      <c r="G5" s="22"/>
      <c r="H5" s="22"/>
      <c r="I5" s="22"/>
    </row>
    <row r="6" spans="1:9" ht="15.75" customHeight="1" x14ac:dyDescent="0.25">
      <c r="A6" s="20"/>
      <c r="B6" s="20"/>
      <c r="C6" s="20"/>
      <c r="D6" s="20"/>
      <c r="E6" s="19"/>
      <c r="F6" s="19"/>
      <c r="H6" s="19"/>
      <c r="I6" s="19" t="s">
        <v>104</v>
      </c>
    </row>
    <row r="7" spans="1:9" ht="15" customHeight="1" x14ac:dyDescent="0.25">
      <c r="A7" s="25" t="s">
        <v>103</v>
      </c>
      <c r="B7" s="25"/>
      <c r="C7" s="25"/>
      <c r="D7" s="25"/>
      <c r="E7" s="25"/>
      <c r="F7" s="25"/>
      <c r="G7" s="23" t="s">
        <v>102</v>
      </c>
      <c r="H7" s="23" t="s">
        <v>101</v>
      </c>
      <c r="I7" s="23" t="s">
        <v>100</v>
      </c>
    </row>
    <row r="8" spans="1:9" ht="15" customHeight="1" x14ac:dyDescent="0.25">
      <c r="A8" s="25"/>
      <c r="B8" s="25"/>
      <c r="C8" s="25"/>
      <c r="D8" s="25"/>
      <c r="E8" s="25"/>
      <c r="F8" s="25"/>
      <c r="G8" s="23"/>
      <c r="H8" s="23"/>
      <c r="I8" s="23"/>
    </row>
    <row r="9" spans="1:9" ht="15" customHeight="1" x14ac:dyDescent="0.25">
      <c r="A9" s="25"/>
      <c r="B9" s="25"/>
      <c r="C9" s="25"/>
      <c r="D9" s="25"/>
      <c r="E9" s="25"/>
      <c r="F9" s="25"/>
      <c r="G9" s="23"/>
      <c r="H9" s="23"/>
      <c r="I9" s="23"/>
    </row>
    <row r="10" spans="1:9" ht="15.75" customHeight="1" x14ac:dyDescent="0.25">
      <c r="A10" s="2" t="s">
        <v>99</v>
      </c>
      <c r="B10" s="2"/>
      <c r="C10" s="2" t="s">
        <v>98</v>
      </c>
      <c r="D10" s="2"/>
      <c r="E10" s="2"/>
      <c r="F10" s="16"/>
      <c r="G10" s="9">
        <f>SUM(G11+G28+G30+G32)</f>
        <v>22810428</v>
      </c>
      <c r="H10" s="9">
        <f>SUM(H11+H28+H30+H32)</f>
        <v>620298</v>
      </c>
      <c r="I10" s="9">
        <f>SUM(I11+I28+I30+I32)</f>
        <v>23430726</v>
      </c>
    </row>
    <row r="11" spans="1:9" ht="15.75" customHeight="1" x14ac:dyDescent="0.25">
      <c r="A11" s="5"/>
      <c r="B11" s="8" t="s">
        <v>97</v>
      </c>
      <c r="C11" s="8"/>
      <c r="D11" s="8" t="s">
        <v>96</v>
      </c>
      <c r="E11" s="8"/>
      <c r="F11" s="5"/>
      <c r="G11" s="17">
        <f>SUM(G12+G22+G23+G24+G25)</f>
        <v>21875228</v>
      </c>
      <c r="H11" s="17">
        <f>SUM(H12+H22+H23+H24+H25+H26)</f>
        <v>620298</v>
      </c>
      <c r="I11" s="17">
        <f>SUM(I12+I22+I23+I24+I25+I26)</f>
        <v>22495526</v>
      </c>
    </row>
    <row r="12" spans="1:9" ht="15.75" customHeight="1" x14ac:dyDescent="0.25">
      <c r="A12" s="5"/>
      <c r="B12" s="8"/>
      <c r="C12" s="5" t="s">
        <v>93</v>
      </c>
      <c r="D12" s="5" t="s">
        <v>95</v>
      </c>
      <c r="E12" s="5"/>
      <c r="F12" s="5"/>
      <c r="G12" s="17">
        <f>SUM(G13:G14)</f>
        <v>12212228</v>
      </c>
      <c r="H12" s="17">
        <f>SUM(H13:H14)</f>
        <v>0</v>
      </c>
      <c r="I12" s="17">
        <f>SUM(I13:I14)</f>
        <v>12212228</v>
      </c>
    </row>
    <row r="13" spans="1:9" ht="15.75" customHeight="1" x14ac:dyDescent="0.25">
      <c r="A13" s="5"/>
      <c r="B13" s="8"/>
      <c r="C13" s="8"/>
      <c r="D13" s="5" t="s">
        <v>94</v>
      </c>
      <c r="F13" s="5"/>
      <c r="G13" s="4"/>
      <c r="H13" s="4"/>
      <c r="I13" s="3">
        <f t="shared" ref="I13:I20" si="0">SUM(G13:H13)</f>
        <v>0</v>
      </c>
    </row>
    <row r="14" spans="1:9" ht="15.75" customHeight="1" x14ac:dyDescent="0.25">
      <c r="A14" s="8"/>
      <c r="B14" s="8"/>
      <c r="C14" s="5" t="s">
        <v>93</v>
      </c>
      <c r="D14" s="5" t="s">
        <v>92</v>
      </c>
      <c r="E14" s="5"/>
      <c r="F14" s="5"/>
      <c r="G14" s="4">
        <v>12212228</v>
      </c>
      <c r="H14" s="4">
        <f>SUM(H15:H20)</f>
        <v>0</v>
      </c>
      <c r="I14" s="4">
        <f t="shared" si="0"/>
        <v>12212228</v>
      </c>
    </row>
    <row r="15" spans="1:9" ht="15.75" customHeight="1" x14ac:dyDescent="0.25">
      <c r="A15" s="8"/>
      <c r="B15" s="8"/>
      <c r="C15" s="5"/>
      <c r="D15" s="5"/>
      <c r="E15" s="5" t="s">
        <v>91</v>
      </c>
      <c r="F15" s="5"/>
      <c r="G15" s="4">
        <v>776160</v>
      </c>
      <c r="H15" s="4"/>
      <c r="I15" s="4">
        <f t="shared" si="0"/>
        <v>776160</v>
      </c>
    </row>
    <row r="16" spans="1:9" ht="15.75" customHeight="1" x14ac:dyDescent="0.25">
      <c r="A16" s="8"/>
      <c r="B16" s="8"/>
      <c r="C16" s="5"/>
      <c r="D16" s="5"/>
      <c r="E16" s="5" t="s">
        <v>90</v>
      </c>
      <c r="F16" s="5"/>
      <c r="G16" s="4">
        <v>4320000</v>
      </c>
      <c r="H16" s="4"/>
      <c r="I16" s="4">
        <f t="shared" si="0"/>
        <v>4320000</v>
      </c>
    </row>
    <row r="17" spans="1:9" ht="15.75" customHeight="1" x14ac:dyDescent="0.25">
      <c r="A17" s="8"/>
      <c r="B17" s="8"/>
      <c r="C17" s="5"/>
      <c r="D17" s="5"/>
      <c r="E17" s="5" t="s">
        <v>89</v>
      </c>
      <c r="F17" s="5"/>
      <c r="G17" s="4">
        <v>282348</v>
      </c>
      <c r="H17" s="4"/>
      <c r="I17" s="4">
        <f t="shared" si="0"/>
        <v>282348</v>
      </c>
    </row>
    <row r="18" spans="1:9" ht="15.75" customHeight="1" x14ac:dyDescent="0.25">
      <c r="A18" s="8"/>
      <c r="B18" s="8"/>
      <c r="C18" s="5"/>
      <c r="D18" s="5"/>
      <c r="E18" s="5" t="s">
        <v>88</v>
      </c>
      <c r="F18" s="5"/>
      <c r="G18" s="4">
        <v>683270</v>
      </c>
      <c r="H18" s="4"/>
      <c r="I18" s="4">
        <f t="shared" si="0"/>
        <v>683270</v>
      </c>
    </row>
    <row r="19" spans="1:9" ht="15.75" customHeight="1" x14ac:dyDescent="0.25">
      <c r="A19" s="8"/>
      <c r="B19" s="8"/>
      <c r="C19" s="5"/>
      <c r="D19" s="5"/>
      <c r="E19" s="5" t="s">
        <v>87</v>
      </c>
      <c r="F19" s="5"/>
      <c r="G19" s="4">
        <v>6000000</v>
      </c>
      <c r="H19" s="4"/>
      <c r="I19" s="4">
        <f t="shared" si="0"/>
        <v>6000000</v>
      </c>
    </row>
    <row r="20" spans="1:9" ht="15.75" customHeight="1" x14ac:dyDescent="0.25">
      <c r="A20" s="8"/>
      <c r="B20" s="8"/>
      <c r="C20" s="5"/>
      <c r="D20" s="5"/>
      <c r="E20" s="5" t="s">
        <v>86</v>
      </c>
      <c r="F20" s="5"/>
      <c r="G20" s="4">
        <v>150450</v>
      </c>
      <c r="H20" s="4"/>
      <c r="I20" s="4">
        <f t="shared" si="0"/>
        <v>150450</v>
      </c>
    </row>
    <row r="21" spans="1:9" ht="15.75" customHeight="1" x14ac:dyDescent="0.25">
      <c r="A21" s="8"/>
      <c r="B21" s="8"/>
      <c r="C21" s="5"/>
      <c r="D21" s="5"/>
      <c r="E21" s="5" t="s">
        <v>85</v>
      </c>
      <c r="F21" s="5"/>
      <c r="G21" s="4"/>
      <c r="H21" s="4"/>
      <c r="I21" s="3"/>
    </row>
    <row r="22" spans="1:9" ht="15.75" customHeight="1" x14ac:dyDescent="0.25">
      <c r="A22" s="5"/>
      <c r="B22" s="5"/>
      <c r="C22" s="5" t="s">
        <v>84</v>
      </c>
      <c r="D22" s="5" t="s">
        <v>83</v>
      </c>
      <c r="E22" s="5"/>
      <c r="F22" s="5"/>
      <c r="G22" s="4"/>
      <c r="H22" s="4"/>
      <c r="I22" s="3"/>
    </row>
    <row r="23" spans="1:9" ht="15.75" customHeight="1" x14ac:dyDescent="0.25">
      <c r="A23" s="5"/>
      <c r="B23" s="5"/>
      <c r="C23" s="5" t="s">
        <v>82</v>
      </c>
      <c r="D23" s="5" t="s">
        <v>81</v>
      </c>
      <c r="E23" s="5"/>
      <c r="F23" s="5"/>
      <c r="G23" s="4">
        <v>7393000</v>
      </c>
      <c r="H23" s="4">
        <v>305898</v>
      </c>
      <c r="I23" s="3">
        <f>SUM(G23:H23)</f>
        <v>7698898</v>
      </c>
    </row>
    <row r="24" spans="1:9" ht="15.75" customHeight="1" x14ac:dyDescent="0.25">
      <c r="A24" s="5"/>
      <c r="B24" s="5"/>
      <c r="C24" s="5" t="s">
        <v>80</v>
      </c>
      <c r="D24" s="5" t="s">
        <v>79</v>
      </c>
      <c r="E24" s="5"/>
      <c r="F24" s="5"/>
      <c r="G24" s="4">
        <v>2270000</v>
      </c>
      <c r="H24" s="4"/>
      <c r="I24" s="3">
        <f>SUM(G24:H24)</f>
        <v>2270000</v>
      </c>
    </row>
    <row r="25" spans="1:9" ht="15.75" customHeight="1" x14ac:dyDescent="0.25">
      <c r="A25" s="5"/>
      <c r="B25" s="5"/>
      <c r="C25" s="5" t="s">
        <v>78</v>
      </c>
      <c r="D25" s="5" t="s">
        <v>108</v>
      </c>
      <c r="E25" s="5"/>
      <c r="F25" s="5"/>
      <c r="G25" s="4"/>
      <c r="H25" s="4"/>
      <c r="I25" s="3">
        <f t="shared" ref="I25:I26" si="1">SUM(G25:H25)</f>
        <v>0</v>
      </c>
    </row>
    <row r="26" spans="1:9" s="21" customFormat="1" ht="15.75" customHeight="1" x14ac:dyDescent="0.25">
      <c r="A26" s="5"/>
      <c r="B26" s="5"/>
      <c r="C26" s="5" t="s">
        <v>109</v>
      </c>
      <c r="D26" s="5" t="s">
        <v>110</v>
      </c>
      <c r="E26" s="5"/>
      <c r="F26" s="5"/>
      <c r="G26" s="4"/>
      <c r="H26" s="4">
        <v>314400</v>
      </c>
      <c r="I26" s="3">
        <f t="shared" si="1"/>
        <v>314400</v>
      </c>
    </row>
    <row r="27" spans="1:9" ht="15.75" customHeight="1" x14ac:dyDescent="0.25">
      <c r="A27" s="5"/>
      <c r="B27" s="5"/>
      <c r="C27" s="5"/>
      <c r="D27" s="5"/>
      <c r="E27" s="5"/>
      <c r="F27" s="5"/>
      <c r="G27" s="4"/>
      <c r="H27" s="4"/>
      <c r="I27" s="3"/>
    </row>
    <row r="28" spans="1:9" ht="15.75" customHeight="1" x14ac:dyDescent="0.25">
      <c r="A28" s="5"/>
      <c r="B28" s="8" t="s">
        <v>77</v>
      </c>
      <c r="C28" s="8"/>
      <c r="D28" s="8" t="s">
        <v>76</v>
      </c>
      <c r="E28" s="8"/>
      <c r="F28" s="5"/>
      <c r="G28" s="17"/>
      <c r="H28" s="17"/>
      <c r="I28" s="3"/>
    </row>
    <row r="29" spans="1:9" ht="15.75" customHeight="1" x14ac:dyDescent="0.25">
      <c r="A29" s="5"/>
      <c r="B29" s="5"/>
      <c r="C29" s="5"/>
      <c r="D29" s="5"/>
      <c r="E29" s="5" t="s">
        <v>75</v>
      </c>
      <c r="F29" s="5"/>
      <c r="G29" s="4"/>
      <c r="H29" s="4"/>
      <c r="I29" s="3"/>
    </row>
    <row r="30" spans="1:9" ht="15.75" customHeight="1" x14ac:dyDescent="0.25">
      <c r="A30" s="5"/>
      <c r="B30" s="8" t="s">
        <v>73</v>
      </c>
      <c r="C30" s="8"/>
      <c r="D30" s="8" t="s">
        <v>72</v>
      </c>
      <c r="E30" s="8"/>
      <c r="F30" s="5"/>
      <c r="G30" s="17">
        <f>SUM(G31)</f>
        <v>935200</v>
      </c>
      <c r="H30" s="17">
        <f>SUM(H31)</f>
        <v>0</v>
      </c>
      <c r="I30" s="17">
        <f>SUM(I31)</f>
        <v>935200</v>
      </c>
    </row>
    <row r="31" spans="1:9" ht="15.75" customHeight="1" x14ac:dyDescent="0.25">
      <c r="A31" s="5"/>
      <c r="B31" s="12"/>
      <c r="C31" s="12"/>
      <c r="D31" s="12"/>
      <c r="E31" s="18" t="s">
        <v>74</v>
      </c>
      <c r="F31" s="5"/>
      <c r="G31" s="4">
        <v>935200</v>
      </c>
      <c r="H31" s="4"/>
      <c r="I31" s="3">
        <f>SUM(G31:H31)</f>
        <v>935200</v>
      </c>
    </row>
    <row r="32" spans="1:9" ht="15.75" customHeight="1" x14ac:dyDescent="0.25">
      <c r="A32" s="5"/>
      <c r="B32" s="8" t="s">
        <v>73</v>
      </c>
      <c r="C32" s="8"/>
      <c r="D32" s="8" t="s">
        <v>72</v>
      </c>
      <c r="E32" s="8"/>
      <c r="F32" s="5"/>
      <c r="G32" s="4"/>
      <c r="H32" s="4"/>
      <c r="I32" s="3"/>
    </row>
    <row r="33" spans="1:9" ht="15.75" customHeight="1" x14ac:dyDescent="0.25">
      <c r="A33" s="5"/>
      <c r="B33" s="5"/>
      <c r="C33" s="5"/>
      <c r="D33" s="5" t="s">
        <v>71</v>
      </c>
      <c r="E33" s="5"/>
      <c r="F33" s="5"/>
      <c r="G33" s="4"/>
      <c r="H33" s="4"/>
      <c r="I33" s="3">
        <f>SUM(G33:H33)</f>
        <v>0</v>
      </c>
    </row>
    <row r="34" spans="1:9" ht="15.75" customHeight="1" x14ac:dyDescent="0.25">
      <c r="A34" s="5"/>
      <c r="B34" s="5"/>
      <c r="C34" s="5"/>
      <c r="D34" s="5"/>
      <c r="E34" s="5"/>
      <c r="F34" s="5"/>
      <c r="G34" s="4"/>
      <c r="H34" s="4"/>
      <c r="I34" s="4"/>
    </row>
    <row r="35" spans="1:9" ht="15.75" customHeight="1" x14ac:dyDescent="0.25">
      <c r="A35" s="2" t="s">
        <v>70</v>
      </c>
      <c r="B35" s="2"/>
      <c r="C35" s="2" t="s">
        <v>69</v>
      </c>
      <c r="D35" s="2"/>
      <c r="E35" s="2"/>
      <c r="F35" s="2"/>
      <c r="G35" s="1">
        <f>SUM(G36)</f>
        <v>0</v>
      </c>
      <c r="H35" s="1">
        <f>SUM(H36)</f>
        <v>0</v>
      </c>
      <c r="I35" s="1">
        <f>SUM(I36)</f>
        <v>0</v>
      </c>
    </row>
    <row r="36" spans="1:9" ht="15.75" customHeight="1" x14ac:dyDescent="0.25">
      <c r="A36" s="5"/>
      <c r="B36" s="8" t="s">
        <v>68</v>
      </c>
      <c r="C36" s="8"/>
      <c r="D36" s="8" t="s">
        <v>67</v>
      </c>
      <c r="E36" s="8"/>
      <c r="F36" s="5"/>
      <c r="G36" s="17"/>
      <c r="H36" s="17">
        <f>SUM(H37:H38)</f>
        <v>0</v>
      </c>
      <c r="I36" s="17">
        <f>SUM(I37:I38)</f>
        <v>0</v>
      </c>
    </row>
    <row r="37" spans="1:9" ht="15.75" customHeight="1" x14ac:dyDescent="0.25">
      <c r="A37" s="5"/>
      <c r="B37" s="5"/>
      <c r="C37" s="5"/>
      <c r="D37" s="5"/>
      <c r="E37" s="5" t="s">
        <v>66</v>
      </c>
      <c r="F37" s="5"/>
      <c r="G37" s="4"/>
      <c r="H37" s="4"/>
      <c r="I37" s="4">
        <f>SUM(G37:H37)</f>
        <v>0</v>
      </c>
    </row>
    <row r="38" spans="1:9" ht="15.75" customHeight="1" x14ac:dyDescent="0.25">
      <c r="A38" s="5"/>
      <c r="B38" s="5"/>
      <c r="C38" s="5"/>
      <c r="D38" s="5"/>
      <c r="E38" s="5" t="s">
        <v>65</v>
      </c>
      <c r="F38" s="5"/>
      <c r="G38" s="4"/>
      <c r="H38" s="4"/>
      <c r="I38" s="4">
        <f>SUM(G38:H38)</f>
        <v>0</v>
      </c>
    </row>
    <row r="39" spans="1:9" ht="15.75" customHeight="1" x14ac:dyDescent="0.25">
      <c r="A39" s="2" t="s">
        <v>64</v>
      </c>
      <c r="B39" s="2"/>
      <c r="C39" s="2" t="s">
        <v>63</v>
      </c>
      <c r="D39" s="2"/>
      <c r="E39" s="2"/>
      <c r="F39" s="2"/>
      <c r="G39" s="1">
        <f>SUM(G40+G43+G51)</f>
        <v>16750000</v>
      </c>
      <c r="H39" s="1">
        <f>SUM(H40+H43+H51)</f>
        <v>0</v>
      </c>
      <c r="I39" s="1">
        <f>SUM(I40+I43+I51)</f>
        <v>19750000</v>
      </c>
    </row>
    <row r="40" spans="1:9" ht="15.75" customHeight="1" x14ac:dyDescent="0.25">
      <c r="A40" s="5"/>
      <c r="B40" s="8" t="s">
        <v>62</v>
      </c>
      <c r="C40" s="8"/>
      <c r="D40" s="8" t="s">
        <v>61</v>
      </c>
      <c r="E40" s="8"/>
      <c r="F40" s="5"/>
      <c r="G40" s="17">
        <f>SUM(G41:G42)</f>
        <v>15200000</v>
      </c>
      <c r="H40" s="17">
        <f>SUM(H41:H42)</f>
        <v>0</v>
      </c>
      <c r="I40" s="17">
        <f>SUM(I41:I42)</f>
        <v>14700000</v>
      </c>
    </row>
    <row r="41" spans="1:9" ht="15.75" customHeight="1" x14ac:dyDescent="0.25">
      <c r="A41" s="5"/>
      <c r="B41" s="5"/>
      <c r="C41" s="5"/>
      <c r="D41" s="5"/>
      <c r="E41" s="5" t="s">
        <v>60</v>
      </c>
      <c r="F41" s="5"/>
      <c r="G41" s="4">
        <v>14000000</v>
      </c>
      <c r="H41" s="4"/>
      <c r="I41" s="4">
        <v>13500000</v>
      </c>
    </row>
    <row r="42" spans="1:9" ht="15.75" customHeight="1" x14ac:dyDescent="0.25">
      <c r="A42" s="8"/>
      <c r="B42" s="8"/>
      <c r="C42" s="8"/>
      <c r="D42" s="8"/>
      <c r="E42" s="5" t="s">
        <v>59</v>
      </c>
      <c r="F42" s="5"/>
      <c r="G42" s="4">
        <v>1200000</v>
      </c>
      <c r="H42" s="4"/>
      <c r="I42" s="4">
        <v>1200000</v>
      </c>
    </row>
    <row r="43" spans="1:9" ht="15.75" customHeight="1" x14ac:dyDescent="0.25">
      <c r="A43" s="8"/>
      <c r="B43" s="8" t="s">
        <v>58</v>
      </c>
      <c r="C43" s="8"/>
      <c r="D43" s="8" t="s">
        <v>57</v>
      </c>
      <c r="E43" s="8"/>
      <c r="F43" s="5"/>
      <c r="G43" s="17">
        <f>SUM(G44+G46+G48)</f>
        <v>1500000</v>
      </c>
      <c r="H43" s="17">
        <f>SUM(H44+H46+H48)</f>
        <v>0</v>
      </c>
      <c r="I43" s="17">
        <f>SUM(I44+I46+I48)</f>
        <v>5000000</v>
      </c>
    </row>
    <row r="44" spans="1:9" ht="15.75" customHeight="1" x14ac:dyDescent="0.25">
      <c r="A44" s="8"/>
      <c r="B44" s="5"/>
      <c r="C44" s="5" t="s">
        <v>56</v>
      </c>
      <c r="D44" s="5" t="s">
        <v>55</v>
      </c>
      <c r="E44" s="5"/>
      <c r="F44" s="5"/>
      <c r="G44" s="4">
        <f>SUM(G45)</f>
        <v>1500000</v>
      </c>
      <c r="H44" s="4"/>
      <c r="I44" s="4">
        <f>SUM(I45)</f>
        <v>5000000</v>
      </c>
    </row>
    <row r="45" spans="1:9" ht="15.75" customHeight="1" x14ac:dyDescent="0.25">
      <c r="A45" s="8"/>
      <c r="B45" s="5"/>
      <c r="C45" s="5"/>
      <c r="D45" s="5"/>
      <c r="E45" s="5" t="s">
        <v>54</v>
      </c>
      <c r="F45" s="5"/>
      <c r="G45" s="4">
        <v>1500000</v>
      </c>
      <c r="H45" s="4"/>
      <c r="I45" s="4">
        <v>5000000</v>
      </c>
    </row>
    <row r="46" spans="1:9" ht="15.75" customHeight="1" x14ac:dyDescent="0.25">
      <c r="A46" s="8"/>
      <c r="B46" s="5"/>
      <c r="C46" s="5" t="s">
        <v>53</v>
      </c>
      <c r="D46" s="5" t="s">
        <v>52</v>
      </c>
      <c r="E46" s="5"/>
      <c r="F46" s="5"/>
      <c r="G46" s="4"/>
      <c r="H46" s="4">
        <f>SUM(H47)</f>
        <v>0</v>
      </c>
      <c r="I46" s="4">
        <f>SUM(I47)</f>
        <v>0</v>
      </c>
    </row>
    <row r="47" spans="1:9" ht="15.75" customHeight="1" x14ac:dyDescent="0.25">
      <c r="A47" s="8"/>
      <c r="B47" s="5"/>
      <c r="C47" s="5"/>
      <c r="D47" s="5"/>
      <c r="E47" s="5" t="s">
        <v>51</v>
      </c>
      <c r="F47" s="5"/>
      <c r="G47" s="4"/>
      <c r="H47" s="4"/>
      <c r="I47" s="4">
        <f>SUM(G47:H47)</f>
        <v>0</v>
      </c>
    </row>
    <row r="48" spans="1:9" ht="15.75" customHeight="1" x14ac:dyDescent="0.25">
      <c r="A48" s="8"/>
      <c r="B48" s="5"/>
      <c r="C48" s="5" t="s">
        <v>50</v>
      </c>
      <c r="D48" s="5" t="s">
        <v>49</v>
      </c>
      <c r="E48" s="5"/>
      <c r="F48" s="5"/>
      <c r="G48" s="4">
        <f>SUM(G49:G50)</f>
        <v>0</v>
      </c>
      <c r="H48" s="4"/>
      <c r="I48" s="4">
        <f>SUM(I49:I50)</f>
        <v>0</v>
      </c>
    </row>
    <row r="49" spans="1:9" ht="15.75" customHeight="1" x14ac:dyDescent="0.25">
      <c r="A49" s="8"/>
      <c r="B49" s="5"/>
      <c r="C49" s="5"/>
      <c r="D49" s="5"/>
      <c r="E49" s="5" t="s">
        <v>48</v>
      </c>
      <c r="F49" s="5"/>
      <c r="G49" s="4"/>
      <c r="H49" s="4"/>
      <c r="I49" s="4">
        <f>SUM(G49:H49)</f>
        <v>0</v>
      </c>
    </row>
    <row r="50" spans="1:9" ht="15.75" customHeight="1" x14ac:dyDescent="0.25">
      <c r="A50" s="5"/>
      <c r="B50" s="5"/>
      <c r="C50" s="5"/>
      <c r="D50" s="5"/>
      <c r="E50" s="5" t="s">
        <v>47</v>
      </c>
      <c r="F50" s="5"/>
      <c r="G50" s="4"/>
      <c r="H50" s="4"/>
      <c r="I50" s="4"/>
    </row>
    <row r="51" spans="1:9" ht="15.75" customHeight="1" x14ac:dyDescent="0.25">
      <c r="A51" s="5"/>
      <c r="B51" s="8" t="s">
        <v>46</v>
      </c>
      <c r="C51" s="5"/>
      <c r="D51" s="8" t="s">
        <v>45</v>
      </c>
      <c r="F51" s="8"/>
      <c r="G51" s="17">
        <f>SUM(G52)</f>
        <v>50000</v>
      </c>
      <c r="H51" s="17">
        <f>SUM(H52)</f>
        <v>0</v>
      </c>
      <c r="I51" s="17">
        <f>SUM(I52)</f>
        <v>50000</v>
      </c>
    </row>
    <row r="52" spans="1:9" ht="15.75" customHeight="1" x14ac:dyDescent="0.25">
      <c r="A52" s="5"/>
      <c r="B52" s="5"/>
      <c r="C52" s="5"/>
      <c r="D52" s="5"/>
      <c r="E52" s="5" t="s">
        <v>44</v>
      </c>
      <c r="F52" s="5"/>
      <c r="G52" s="4">
        <v>50000</v>
      </c>
      <c r="H52" s="4"/>
      <c r="I52" s="4">
        <v>50000</v>
      </c>
    </row>
    <row r="53" spans="1:9" ht="15.75" customHeight="1" x14ac:dyDescent="0.25">
      <c r="A53" s="2" t="s">
        <v>43</v>
      </c>
      <c r="B53" s="2"/>
      <c r="C53" s="2" t="s">
        <v>42</v>
      </c>
      <c r="D53" s="2"/>
      <c r="E53" s="2"/>
      <c r="F53" s="16"/>
      <c r="G53" s="9">
        <f>SUM(G54+G55+G56+G57+G58+G60+G63+G64)</f>
        <v>2410354</v>
      </c>
      <c r="H53" s="9">
        <f>SUM(H54+H55+H56+H57+H58+H60+H63+H64)</f>
        <v>0</v>
      </c>
      <c r="I53" s="9">
        <f>SUM(I54+I55+I56+I57+I58+I60+I63+I64+I65)</f>
        <v>2410354</v>
      </c>
    </row>
    <row r="54" spans="1:9" ht="15.75" customHeight="1" x14ac:dyDescent="0.25">
      <c r="A54" s="15"/>
      <c r="B54" s="15"/>
      <c r="C54" s="14" t="s">
        <v>41</v>
      </c>
      <c r="D54" s="14" t="s">
        <v>40</v>
      </c>
      <c r="E54" s="14"/>
      <c r="F54" s="13"/>
      <c r="G54" s="11">
        <v>500000</v>
      </c>
      <c r="H54" s="11"/>
      <c r="I54" s="11">
        <f>SUM(G54:H54)</f>
        <v>500000</v>
      </c>
    </row>
    <row r="55" spans="1:9" ht="15.75" customHeight="1" x14ac:dyDescent="0.25">
      <c r="A55" s="5"/>
      <c r="B55" s="5"/>
      <c r="C55" s="5" t="s">
        <v>39</v>
      </c>
      <c r="D55" s="5" t="s">
        <v>38</v>
      </c>
      <c r="E55" s="5"/>
      <c r="F55" s="12"/>
      <c r="G55" s="3"/>
      <c r="H55" s="3"/>
      <c r="I55" s="11">
        <f>SUM(G55:H55)</f>
        <v>0</v>
      </c>
    </row>
    <row r="56" spans="1:9" ht="15.75" customHeight="1" x14ac:dyDescent="0.25">
      <c r="A56" s="5"/>
      <c r="B56" s="5"/>
      <c r="C56" s="5" t="s">
        <v>34</v>
      </c>
      <c r="D56" s="5" t="s">
        <v>37</v>
      </c>
      <c r="E56" s="5"/>
      <c r="F56" s="5"/>
      <c r="G56" s="4">
        <v>420000</v>
      </c>
      <c r="H56" s="4"/>
      <c r="I56" s="11">
        <f>SUM(G56:H56)</f>
        <v>420000</v>
      </c>
    </row>
    <row r="57" spans="1:9" ht="15.75" customHeight="1" x14ac:dyDescent="0.25">
      <c r="A57" s="5"/>
      <c r="B57" s="5"/>
      <c r="C57" s="5" t="s">
        <v>30</v>
      </c>
      <c r="D57" s="5" t="s">
        <v>29</v>
      </c>
      <c r="E57" s="5"/>
      <c r="F57" s="5"/>
      <c r="G57" s="4"/>
      <c r="H57" s="4"/>
      <c r="I57" s="11">
        <f>SUM(G57:H57)</f>
        <v>0</v>
      </c>
    </row>
    <row r="58" spans="1:9" ht="15.75" customHeight="1" x14ac:dyDescent="0.25">
      <c r="A58" s="5"/>
      <c r="B58" s="5"/>
      <c r="C58" s="5" t="s">
        <v>36</v>
      </c>
      <c r="D58" s="5" t="s">
        <v>35</v>
      </c>
      <c r="E58" s="5"/>
      <c r="F58" s="5"/>
      <c r="G58" s="4">
        <f>SUM(G59)</f>
        <v>0</v>
      </c>
      <c r="H58" s="4">
        <f>SUM(H59)</f>
        <v>0</v>
      </c>
      <c r="I58" s="11">
        <f>SUM(G58:H58)</f>
        <v>0</v>
      </c>
    </row>
    <row r="59" spans="1:9" ht="15.75" customHeight="1" x14ac:dyDescent="0.25">
      <c r="A59" s="5"/>
      <c r="B59" s="5"/>
      <c r="C59" s="5"/>
      <c r="D59" s="5"/>
      <c r="E59" s="5" t="s">
        <v>32</v>
      </c>
      <c r="F59" s="5"/>
      <c r="G59" s="4"/>
      <c r="H59" s="4"/>
      <c r="I59" s="4"/>
    </row>
    <row r="60" spans="1:9" ht="15.75" customHeight="1" x14ac:dyDescent="0.25">
      <c r="A60" s="5"/>
      <c r="B60" s="5"/>
      <c r="C60" s="5" t="s">
        <v>34</v>
      </c>
      <c r="D60" s="5" t="s">
        <v>33</v>
      </c>
      <c r="E60" s="5"/>
      <c r="F60" s="5"/>
      <c r="G60" s="4">
        <f>SUM(G61:G62)</f>
        <v>725000</v>
      </c>
      <c r="H60" s="4">
        <f>SUM(H61:H62)</f>
        <v>0</v>
      </c>
      <c r="I60" s="4">
        <f>SUM(I61:I62)</f>
        <v>725000</v>
      </c>
    </row>
    <row r="61" spans="1:9" ht="15.75" customHeight="1" x14ac:dyDescent="0.25">
      <c r="A61" s="5"/>
      <c r="B61" s="5"/>
      <c r="C61" s="5"/>
      <c r="D61" s="5"/>
      <c r="E61" s="5" t="s">
        <v>32</v>
      </c>
      <c r="F61" s="5"/>
      <c r="G61" s="4">
        <v>350000</v>
      </c>
      <c r="H61" s="4"/>
      <c r="I61" s="4">
        <f>SUM(G61:H61)</f>
        <v>350000</v>
      </c>
    </row>
    <row r="62" spans="1:9" ht="15.75" customHeight="1" x14ac:dyDescent="0.25">
      <c r="A62" s="5"/>
      <c r="B62" s="5"/>
      <c r="C62" s="5"/>
      <c r="D62" s="5"/>
      <c r="E62" s="5" t="s">
        <v>31</v>
      </c>
      <c r="F62" s="5"/>
      <c r="G62" s="4">
        <v>375000</v>
      </c>
      <c r="H62" s="4"/>
      <c r="I62" s="4">
        <f>SUM(G62:H62)</f>
        <v>375000</v>
      </c>
    </row>
    <row r="63" spans="1:9" ht="15.75" customHeight="1" x14ac:dyDescent="0.25">
      <c r="A63" s="5"/>
      <c r="B63" s="5"/>
      <c r="C63" s="5" t="s">
        <v>30</v>
      </c>
      <c r="D63" s="5" t="s">
        <v>29</v>
      </c>
      <c r="E63" s="5"/>
      <c r="F63" s="5"/>
      <c r="G63" s="4">
        <v>765354</v>
      </c>
      <c r="H63" s="4"/>
      <c r="I63" s="4">
        <f>SUM(G63:H63)</f>
        <v>765354</v>
      </c>
    </row>
    <row r="64" spans="1:9" ht="15.75" customHeight="1" x14ac:dyDescent="0.25">
      <c r="A64" s="5"/>
      <c r="B64" s="5"/>
      <c r="C64" s="5" t="s">
        <v>28</v>
      </c>
      <c r="D64" s="5" t="s">
        <v>27</v>
      </c>
      <c r="E64" s="5"/>
      <c r="F64" s="5"/>
      <c r="G64" s="4"/>
      <c r="H64" s="4"/>
      <c r="I64" s="4">
        <f>SUM(G64:H64)</f>
        <v>0</v>
      </c>
    </row>
    <row r="65" spans="1:9" ht="15.75" customHeight="1" x14ac:dyDescent="0.25">
      <c r="A65" s="5"/>
      <c r="B65" s="5"/>
      <c r="C65" s="5" t="s">
        <v>26</v>
      </c>
      <c r="D65" s="5" t="s">
        <v>25</v>
      </c>
      <c r="E65" s="5"/>
      <c r="F65" s="5"/>
      <c r="G65" s="4"/>
      <c r="H65" s="4"/>
      <c r="I65" s="4">
        <f>SUM(G65:H65)</f>
        <v>0</v>
      </c>
    </row>
    <row r="66" spans="1:9" ht="15.75" customHeight="1" x14ac:dyDescent="0.25">
      <c r="A66" s="2" t="s">
        <v>24</v>
      </c>
      <c r="B66" s="2"/>
      <c r="C66" s="2" t="s">
        <v>23</v>
      </c>
      <c r="D66" s="2"/>
      <c r="E66" s="2"/>
      <c r="F66" s="10"/>
      <c r="G66" s="9">
        <f>SUM(G67)</f>
        <v>2834644</v>
      </c>
      <c r="H66" s="9">
        <f>SUM(H67+H68)</f>
        <v>0</v>
      </c>
      <c r="I66" s="9">
        <f>SUM(I67+I68)</f>
        <v>2834644</v>
      </c>
    </row>
    <row r="67" spans="1:9" ht="15.75" customHeight="1" x14ac:dyDescent="0.25">
      <c r="A67" s="5"/>
      <c r="B67" s="5" t="s">
        <v>22</v>
      </c>
      <c r="C67" s="5"/>
      <c r="D67" s="5" t="s">
        <v>21</v>
      </c>
      <c r="E67" s="5"/>
      <c r="F67" s="6"/>
      <c r="G67" s="3">
        <v>2834644</v>
      </c>
      <c r="H67" s="3"/>
      <c r="I67" s="3">
        <f>SUM(G67:H67)</f>
        <v>2834644</v>
      </c>
    </row>
    <row r="68" spans="1:9" ht="15.75" customHeight="1" x14ac:dyDescent="0.25">
      <c r="A68" s="5"/>
      <c r="B68" s="5" t="s">
        <v>20</v>
      </c>
      <c r="C68" s="5"/>
      <c r="D68" s="5" t="s">
        <v>19</v>
      </c>
      <c r="E68" s="5"/>
      <c r="F68" s="6"/>
      <c r="G68" s="3"/>
      <c r="H68" s="3"/>
      <c r="I68" s="3">
        <f>SUM(G68:H68)</f>
        <v>0</v>
      </c>
    </row>
    <row r="69" spans="1:9" ht="15.75" customHeight="1" x14ac:dyDescent="0.25">
      <c r="A69" s="5"/>
      <c r="B69" s="5"/>
      <c r="C69" s="5"/>
      <c r="D69" s="5"/>
      <c r="E69" s="5"/>
      <c r="F69" s="5"/>
      <c r="G69" s="4"/>
      <c r="H69" s="4"/>
      <c r="I69" s="4"/>
    </row>
    <row r="70" spans="1:9" ht="15.75" customHeight="1" x14ac:dyDescent="0.25">
      <c r="A70" s="2" t="s">
        <v>18</v>
      </c>
      <c r="B70" s="2"/>
      <c r="C70" s="2" t="s">
        <v>17</v>
      </c>
      <c r="D70" s="2"/>
      <c r="E70" s="2"/>
      <c r="F70" s="10"/>
      <c r="G70" s="9">
        <f>SUM(G71)</f>
        <v>0</v>
      </c>
      <c r="H70" s="9">
        <f>SUM(H71)</f>
        <v>0</v>
      </c>
      <c r="I70" s="9">
        <f>SUM(I71)</f>
        <v>0</v>
      </c>
    </row>
    <row r="71" spans="1:9" ht="15.75" customHeight="1" x14ac:dyDescent="0.25">
      <c r="A71" s="5"/>
      <c r="B71" s="5" t="s">
        <v>16</v>
      </c>
      <c r="C71" s="5"/>
      <c r="D71" s="5" t="s">
        <v>15</v>
      </c>
      <c r="E71" s="5"/>
      <c r="F71" s="6"/>
      <c r="G71" s="3"/>
      <c r="H71" s="3"/>
      <c r="I71" s="3"/>
    </row>
    <row r="72" spans="1:9" ht="15.75" customHeight="1" x14ac:dyDescent="0.25">
      <c r="A72" s="5"/>
      <c r="B72" s="5"/>
      <c r="C72" s="5"/>
      <c r="D72" s="5"/>
      <c r="E72" s="5"/>
      <c r="F72" s="5"/>
      <c r="G72" s="4"/>
      <c r="H72" s="4"/>
      <c r="I72" s="4"/>
    </row>
    <row r="73" spans="1:9" ht="15.75" customHeight="1" x14ac:dyDescent="0.25">
      <c r="A73" s="2" t="s">
        <v>14</v>
      </c>
      <c r="B73" s="2"/>
      <c r="C73" s="2" t="s">
        <v>13</v>
      </c>
      <c r="D73" s="2"/>
      <c r="E73" s="2"/>
      <c r="F73" s="2"/>
      <c r="G73" s="1">
        <f>SUM(G74)</f>
        <v>0</v>
      </c>
      <c r="H73" s="1">
        <f>SUM(H74)</f>
        <v>0</v>
      </c>
      <c r="I73" s="1">
        <f>SUM(I74)</f>
        <v>0</v>
      </c>
    </row>
    <row r="74" spans="1:9" ht="15.75" customHeight="1" x14ac:dyDescent="0.25">
      <c r="A74" s="5"/>
      <c r="B74" s="5" t="s">
        <v>12</v>
      </c>
      <c r="C74" s="5"/>
      <c r="D74" s="5" t="s">
        <v>11</v>
      </c>
      <c r="E74" s="5"/>
      <c r="F74" s="5"/>
      <c r="G74" s="4"/>
      <c r="H74" s="4"/>
      <c r="I74" s="4">
        <f>SUM(G74:H74)</f>
        <v>0</v>
      </c>
    </row>
    <row r="75" spans="1:9" ht="15.75" customHeight="1" x14ac:dyDescent="0.25">
      <c r="A75" s="5"/>
      <c r="B75" s="5"/>
      <c r="C75" s="5"/>
      <c r="D75" s="5"/>
      <c r="E75" s="5"/>
      <c r="F75" s="5"/>
      <c r="G75" s="4"/>
      <c r="H75" s="4"/>
      <c r="I75" s="4"/>
    </row>
    <row r="76" spans="1:9" ht="15.75" customHeight="1" x14ac:dyDescent="0.25">
      <c r="A76" s="2" t="s">
        <v>10</v>
      </c>
      <c r="B76" s="2"/>
      <c r="C76" s="2" t="s">
        <v>9</v>
      </c>
      <c r="D76" s="2"/>
      <c r="E76" s="2"/>
      <c r="F76" s="10"/>
      <c r="G76" s="9">
        <f>SUM(G77)</f>
        <v>34108715</v>
      </c>
      <c r="H76" s="9">
        <f>SUM(H77)</f>
        <v>195459</v>
      </c>
      <c r="I76" s="9">
        <f>SUM(I77)</f>
        <v>34304174</v>
      </c>
    </row>
    <row r="77" spans="1:9" ht="15.75" customHeight="1" x14ac:dyDescent="0.25">
      <c r="A77" s="5"/>
      <c r="B77" s="8" t="s">
        <v>8</v>
      </c>
      <c r="C77" s="8"/>
      <c r="D77" s="8" t="s">
        <v>7</v>
      </c>
      <c r="E77" s="8"/>
      <c r="F77" s="6"/>
      <c r="G77" s="7">
        <f>SUM(G78:G80)</f>
        <v>34108715</v>
      </c>
      <c r="H77" s="7">
        <f>SUM(H78:H80)</f>
        <v>195459</v>
      </c>
      <c r="I77" s="7">
        <f>SUM(I78:I80)</f>
        <v>34304174</v>
      </c>
    </row>
    <row r="78" spans="1:9" ht="15.75" customHeight="1" x14ac:dyDescent="0.25">
      <c r="A78" s="5"/>
      <c r="B78" s="5"/>
      <c r="C78" s="5" t="s">
        <v>6</v>
      </c>
      <c r="D78" s="5"/>
      <c r="E78" s="5" t="s">
        <v>5</v>
      </c>
      <c r="F78" s="6"/>
      <c r="G78" s="3">
        <v>34108715</v>
      </c>
      <c r="H78" s="3"/>
      <c r="I78" s="3">
        <f>SUM(G78:H78)</f>
        <v>34108715</v>
      </c>
    </row>
    <row r="79" spans="1:9" ht="15.75" customHeight="1" x14ac:dyDescent="0.25">
      <c r="A79" s="5"/>
      <c r="B79" s="5"/>
      <c r="C79" s="5" t="s">
        <v>4</v>
      </c>
      <c r="D79" s="5"/>
      <c r="E79" s="5" t="s">
        <v>3</v>
      </c>
      <c r="F79" s="5"/>
      <c r="G79" s="4"/>
      <c r="H79" s="4"/>
      <c r="I79" s="3">
        <f>SUM(G79:H79)</f>
        <v>0</v>
      </c>
    </row>
    <row r="80" spans="1:9" ht="15.75" customHeight="1" x14ac:dyDescent="0.25">
      <c r="A80" s="5"/>
      <c r="B80" s="5"/>
      <c r="C80" s="5" t="s">
        <v>2</v>
      </c>
      <c r="D80" s="5"/>
      <c r="E80" s="5" t="s">
        <v>1</v>
      </c>
      <c r="F80" s="5"/>
      <c r="G80" s="4"/>
      <c r="H80" s="4">
        <v>195459</v>
      </c>
      <c r="I80" s="3">
        <f>SUM(G80:H80)</f>
        <v>195459</v>
      </c>
    </row>
    <row r="81" spans="1:9" ht="15.75" customHeight="1" x14ac:dyDescent="0.25">
      <c r="A81" s="2"/>
      <c r="B81" s="2"/>
      <c r="C81" s="2" t="s">
        <v>0</v>
      </c>
      <c r="D81" s="2"/>
      <c r="E81" s="2"/>
      <c r="F81" s="2"/>
      <c r="G81" s="1">
        <f>SUM(G10+G35+G39+G53+G66+G70+G73+G76)</f>
        <v>78914141</v>
      </c>
      <c r="H81" s="1">
        <f>SUM(H10+H35+H39+H53+H66+H70+H73+H76)</f>
        <v>815757</v>
      </c>
      <c r="I81" s="1">
        <f>SUM(G81:H81)</f>
        <v>79729898</v>
      </c>
    </row>
  </sheetData>
  <sheetProtection selectLockedCells="1" selectUnlockedCells="1"/>
  <mergeCells count="9">
    <mergeCell ref="A4:I4"/>
    <mergeCell ref="A5:I5"/>
    <mergeCell ref="H7:H9"/>
    <mergeCell ref="I7:I9"/>
    <mergeCell ref="A1:G1"/>
    <mergeCell ref="A7:F9"/>
    <mergeCell ref="G7:G9"/>
    <mergeCell ref="A2:I2"/>
    <mergeCell ref="A3:I3"/>
  </mergeCells>
  <pageMargins left="0.51181102362204722" right="0.51181102362204722" top="0.74803149606299213" bottom="0.74803149606299213" header="0.51181102362204722" footer="0.51181102362204722"/>
  <pageSetup paperSize="9" scale="8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 jogcím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Takácsné</cp:lastModifiedBy>
  <dcterms:created xsi:type="dcterms:W3CDTF">2021-06-15T13:28:02Z</dcterms:created>
  <dcterms:modified xsi:type="dcterms:W3CDTF">2021-07-30T09:34:42Z</dcterms:modified>
</cp:coreProperties>
</file>