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Költségvetés_2021/2021. évi költségvetés mellékletei/"/>
    </mc:Choice>
  </mc:AlternateContent>
  <xr:revisionPtr revIDLastSave="108" documentId="11_145FB4921AE1C7C32E9D56B454DFD6EBD2D9A040" xr6:coauthVersionLast="46" xr6:coauthVersionMax="46" xr10:uidLastSave="{C1D5D0BB-5433-48D2-93EF-020E2B2321A5}"/>
  <bookViews>
    <workbookView xWindow="-120" yWindow="-120" windowWidth="29040" windowHeight="15840" xr2:uid="{00000000-000D-0000-FFFF-FFFF00000000}"/>
  </bookViews>
  <sheets>
    <sheet name="1. sz. melléklet_Mérleg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K22" i="1" s="1"/>
  <c r="J18" i="1"/>
  <c r="P18" i="1" s="1"/>
  <c r="P15" i="1"/>
  <c r="P21" i="1"/>
  <c r="P20" i="1"/>
  <c r="P19" i="1"/>
  <c r="N16" i="1"/>
  <c r="N9" i="1"/>
  <c r="N17" i="1" s="1"/>
  <c r="N22" i="1"/>
  <c r="O22" i="1"/>
  <c r="F16" i="1"/>
  <c r="F9" i="1"/>
  <c r="P7" i="1"/>
  <c r="B16" i="1"/>
  <c r="G22" i="1"/>
  <c r="H22" i="1"/>
  <c r="J22" i="1"/>
  <c r="M16" i="1"/>
  <c r="L16" i="1"/>
  <c r="K16" i="1"/>
  <c r="J16" i="1"/>
  <c r="P14" i="1"/>
  <c r="P13" i="1"/>
  <c r="P12" i="1"/>
  <c r="P11" i="1"/>
  <c r="P10" i="1"/>
  <c r="E16" i="1"/>
  <c r="P8" i="1"/>
  <c r="P6" i="1"/>
  <c r="M9" i="1"/>
  <c r="M17" i="1" s="1"/>
  <c r="L9" i="1"/>
  <c r="K9" i="1"/>
  <c r="P3" i="1"/>
  <c r="J9" i="1"/>
  <c r="G16" i="1"/>
  <c r="E9" i="1"/>
  <c r="B9" i="1"/>
  <c r="B17" i="1" s="1"/>
  <c r="B23" i="1" s="1"/>
  <c r="G9" i="1"/>
  <c r="H5" i="1"/>
  <c r="H7" i="1"/>
  <c r="C16" i="1"/>
  <c r="C9" i="1"/>
  <c r="C17" i="1" s="1"/>
  <c r="C23" i="1" s="1"/>
  <c r="O9" i="1"/>
  <c r="P5" i="1"/>
  <c r="D16" i="1"/>
  <c r="H11" i="1"/>
  <c r="H13" i="1"/>
  <c r="L22" i="1"/>
  <c r="D9" i="1"/>
  <c r="H4" i="1"/>
  <c r="H6" i="1"/>
  <c r="M22" i="1"/>
  <c r="P2" i="1"/>
  <c r="H3" i="1"/>
  <c r="H10" i="1"/>
  <c r="L17" i="1"/>
  <c r="H2" i="1"/>
  <c r="O16" i="1"/>
  <c r="P4" i="1"/>
  <c r="F17" i="1" l="1"/>
  <c r="F23" i="1" s="1"/>
  <c r="L23" i="1"/>
  <c r="E17" i="1"/>
  <c r="E23" i="1" s="1"/>
  <c r="P9" i="1"/>
  <c r="K17" i="1"/>
  <c r="K23" i="1" s="1"/>
  <c r="G17" i="1"/>
  <c r="G23" i="1" s="1"/>
  <c r="O17" i="1"/>
  <c r="O23" i="1" s="1"/>
  <c r="N23" i="1"/>
  <c r="J17" i="1"/>
  <c r="J23" i="1" s="1"/>
  <c r="M23" i="1"/>
  <c r="P16" i="1"/>
  <c r="H16" i="1"/>
  <c r="D17" i="1"/>
  <c r="D23" i="1" s="1"/>
  <c r="H9" i="1"/>
  <c r="P17" i="1" l="1"/>
  <c r="P23" i="1" s="1"/>
  <c r="H17" i="1"/>
  <c r="Q16" i="1"/>
  <c r="Q9" i="1"/>
  <c r="Q17" i="1" l="1"/>
  <c r="H23" i="1"/>
  <c r="Q23" i="1" s="1"/>
</calcChain>
</file>

<file path=xl/sharedStrings.xml><?xml version="1.0" encoding="utf-8"?>
<sst xmlns="http://schemas.openxmlformats.org/spreadsheetml/2006/main" count="56" uniqueCount="48">
  <si>
    <t>megnevezés</t>
  </si>
  <si>
    <t>Polgármesteri Hivatal</t>
  </si>
  <si>
    <t>Kispatak Óvoda</t>
  </si>
  <si>
    <t>Öregiskola</t>
  </si>
  <si>
    <t>Bölcsőde</t>
  </si>
  <si>
    <t>NATÜ</t>
  </si>
  <si>
    <t>Önkormány-zati előirányzatok</t>
  </si>
  <si>
    <t>ÖSSZESEN Intézmény-finanszírozás nélkül</t>
  </si>
  <si>
    <t>Hiány(-) / többlet(+)</t>
  </si>
  <si>
    <t>Személyi juttatások</t>
  </si>
  <si>
    <t xml:space="preserve">Önkormányzatok működési támogatása </t>
  </si>
  <si>
    <t>Munkaadókat terhelő járulékok és szociális hozzájárulási adó</t>
  </si>
  <si>
    <t>Működési célú egyéb támogatások államháztartáson belülről</t>
  </si>
  <si>
    <t>Dologi kiadások</t>
  </si>
  <si>
    <t xml:space="preserve">Közhatalmi bevételek </t>
  </si>
  <si>
    <t>Ellátottak pénzbeli juttatásai</t>
  </si>
  <si>
    <t xml:space="preserve">Működési bevételek </t>
  </si>
  <si>
    <t>Egyéb működési célú kiadások (tartalék nélkül)</t>
  </si>
  <si>
    <t>Működési célú átvett pénzeszközök</t>
  </si>
  <si>
    <t>Maradvány igénybevétele</t>
  </si>
  <si>
    <t>MŰKÖDÉSI CÉLÚ KIADÁSOK ÖSSZESEN</t>
  </si>
  <si>
    <t>MŰKÖDÉSI CÉLÚ BEVÉTELEK ÖSSZESEN</t>
  </si>
  <si>
    <t xml:space="preserve">Beruházások </t>
  </si>
  <si>
    <t xml:space="preserve">Önkormányzatok felhalmozási támogatása </t>
  </si>
  <si>
    <t>Felújítások</t>
  </si>
  <si>
    <t>Felhalmozási célú egyéb támogatások államháztartáson belülről</t>
  </si>
  <si>
    <t>Felhalmozási célú visszatérítendő támogatások, kölcsönök nyújtása</t>
  </si>
  <si>
    <t>Felhalmozási bevételek</t>
  </si>
  <si>
    <t>Felhalmozási célú nyújtott támogatások államháztartáson belül</t>
  </si>
  <si>
    <t>Felhalmozási célú visszatérítendő támogatások, kölcsönök visszatérülése államháztartáson kívülről</t>
  </si>
  <si>
    <t>Felhalmozási célú pénzeszközátadások államháztartáson kívülre</t>
  </si>
  <si>
    <t>Egyéb felhalmozási célú átvett pénzeszközök</t>
  </si>
  <si>
    <t>Maradvány igénybevétele felhalmozási célra</t>
  </si>
  <si>
    <t>FELHALMOZÁSI CÉLÚ KIADÁSOK ÖSSZESEN:</t>
  </si>
  <si>
    <t>FELHALMOZÁSI CÉLÚ BEVÉTELEK ÖSSZESEN:</t>
  </si>
  <si>
    <t>KIADÁSOK ÖSSZESEN:</t>
  </si>
  <si>
    <t>BEVÉTELEK ÖSSZESEN:</t>
  </si>
  <si>
    <t>Központi, irányító szervi támogatások folyósítása - működési célra</t>
  </si>
  <si>
    <t>Központi, irányító szervi támogatás - működési célra</t>
  </si>
  <si>
    <t>Központi, irányító szervi támogatások folyósítása - felhalmozási célra</t>
  </si>
  <si>
    <t>Központi, irányító szervi támogatás - felhalmozási célra</t>
  </si>
  <si>
    <t>Hitel, kölcsön felvétele</t>
  </si>
  <si>
    <t>Belföldi értékpapírok bevételei</t>
  </si>
  <si>
    <t xml:space="preserve">Felhalmozási célú finanszírozási kiadások </t>
  </si>
  <si>
    <t>Felhalmozási célú finanszírozási bevételek</t>
  </si>
  <si>
    <t>KIADÁSOK MINDÖSSZESEN:</t>
  </si>
  <si>
    <t>BEVÉTELEK MINDÖSSZESEN:</t>
  </si>
  <si>
    <t>Tartalékok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</si>
</sst>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_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5" fillId="3" borderId="1" xfId="0" applyNumberFormat="1" applyFont="1" applyFill="1" applyBorder="1"/>
    <xf numFmtId="164" fontId="6" fillId="0" borderId="1" xfId="1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/>
    <xf numFmtId="0" fontId="5" fillId="4" borderId="1" xfId="0" applyFont="1" applyFill="1" applyBorder="1" applyAlignment="1">
      <alignment wrapText="1"/>
    </xf>
    <xf numFmtId="3" fontId="5" fillId="4" borderId="1" xfId="0" applyNumberFormat="1" applyFont="1" applyFill="1" applyBorder="1"/>
    <xf numFmtId="0" fontId="2" fillId="0" borderId="0" xfId="0" applyFont="1" applyFill="1"/>
    <xf numFmtId="0" fontId="2" fillId="0" borderId="0" xfId="0" applyFont="1"/>
    <xf numFmtId="164" fontId="4" fillId="0" borderId="0" xfId="1" applyNumberFormat="1" applyFont="1" applyFill="1" applyBorder="1" applyAlignment="1">
      <alignment horizontal="left" vertical="center" wrapText="1"/>
    </xf>
    <xf numFmtId="0" fontId="5" fillId="0" borderId="0" xfId="0" applyFont="1"/>
    <xf numFmtId="3" fontId="2" fillId="0" borderId="0" xfId="0" applyNumberFormat="1" applyFont="1"/>
  </cellXfs>
  <cellStyles count="2">
    <cellStyle name="Normál" xfId="0" builtinId="0"/>
    <cellStyle name="Normál_97ûrla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li/Documents/Nagykovacsi/2016/K&#246;lts&#233;gvet&#233;s%202016/5.%20sz&#225;m&#250;%20mell&#233;klet_k&#246;telez&#337;-&#246;nk&#233;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evételek-kiadások össz"/>
      <sheetName val="Polg. Hivatal"/>
      <sheetName val="Kispatak Óvoda"/>
      <sheetName val="Öregiskola"/>
      <sheetName val="Bölcsőde"/>
      <sheetName val="8.Önk előirányzatok"/>
      <sheetName val="9.támogatások, közhatalmi bev"/>
      <sheetName val="10.átadott"/>
      <sheetName val="11.tartalékok"/>
      <sheetName val="13.beruházások"/>
      <sheetName val="14.EU projektek"/>
      <sheetName val="15.stabilitási tv"/>
      <sheetName val="16.közvetett"/>
      <sheetName val="17.több éves"/>
      <sheetName val="18.mérleg bevétel"/>
      <sheetName val="19.mérleg kiadás"/>
      <sheetName val="20.ei. felhaszn ütemterv"/>
      <sheetName val="21.MŰKÖDÉS-FELHALMOZÁS MÉRLEG"/>
    </sheetNames>
    <sheetDataSet>
      <sheetData sheetId="0"/>
      <sheetData sheetId="1">
        <row r="6">
          <cell r="G6">
            <v>0</v>
          </cell>
        </row>
      </sheetData>
      <sheetData sheetId="2">
        <row r="7">
          <cell r="G7">
            <v>15800</v>
          </cell>
        </row>
      </sheetData>
      <sheetData sheetId="3">
        <row r="7">
          <cell r="G7">
            <v>4636</v>
          </cell>
        </row>
      </sheetData>
      <sheetData sheetId="4">
        <row r="7">
          <cell r="G7">
            <v>3551</v>
          </cell>
        </row>
      </sheetData>
      <sheetData sheetId="5">
        <row r="3">
          <cell r="G3">
            <v>472284</v>
          </cell>
        </row>
        <row r="51">
          <cell r="G5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view="pageBreakPreview" zoomScale="88" zoomScaleNormal="100" zoomScaleSheetLayoutView="88" workbookViewId="0">
      <selection activeCell="O12" sqref="O12"/>
    </sheetView>
  </sheetViews>
  <sheetFormatPr defaultRowHeight="15" x14ac:dyDescent="0.25"/>
  <cols>
    <col min="1" max="1" width="51.140625" style="22" customWidth="1"/>
    <col min="2" max="2" width="14.5703125" style="22" bestFit="1" customWidth="1"/>
    <col min="3" max="6" width="13.28515625" style="22" customWidth="1"/>
    <col min="7" max="7" width="14.28515625" style="22" customWidth="1"/>
    <col min="8" max="8" width="13.7109375" style="22" customWidth="1"/>
    <col min="9" max="9" width="42.42578125" style="22" customWidth="1"/>
    <col min="10" max="10" width="15" style="22" customWidth="1"/>
    <col min="11" max="14" width="13.28515625" style="22" customWidth="1"/>
    <col min="15" max="15" width="14.28515625" style="22" customWidth="1"/>
    <col min="16" max="16" width="13.85546875" style="24" customWidth="1"/>
    <col min="17" max="17" width="13.5703125" style="22" customWidth="1"/>
  </cols>
  <sheetData>
    <row r="1" spans="1:17" ht="51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3" t="s">
        <v>8</v>
      </c>
    </row>
    <row r="2" spans="1:17" ht="15.95" customHeight="1" x14ac:dyDescent="0.25">
      <c r="A2" s="4" t="s">
        <v>9</v>
      </c>
      <c r="B2" s="5">
        <v>175256</v>
      </c>
      <c r="C2" s="5">
        <v>218583</v>
      </c>
      <c r="D2" s="5">
        <v>35746</v>
      </c>
      <c r="E2" s="5">
        <v>72341</v>
      </c>
      <c r="F2" s="5">
        <v>62533</v>
      </c>
      <c r="G2" s="5">
        <v>44144</v>
      </c>
      <c r="H2" s="5">
        <f>SUM(B2:G2)</f>
        <v>608603</v>
      </c>
      <c r="I2" s="6" t="s">
        <v>10</v>
      </c>
      <c r="J2" s="5"/>
      <c r="K2" s="5"/>
      <c r="L2" s="5"/>
      <c r="M2" s="5"/>
      <c r="N2" s="5"/>
      <c r="O2" s="5">
        <v>581747</v>
      </c>
      <c r="P2" s="5">
        <f>SUM(J2:O2)</f>
        <v>581747</v>
      </c>
      <c r="Q2" s="7"/>
    </row>
    <row r="3" spans="1:17" ht="26.25" x14ac:dyDescent="0.25">
      <c r="A3" s="4" t="s">
        <v>11</v>
      </c>
      <c r="B3" s="5">
        <v>30084</v>
      </c>
      <c r="C3" s="5">
        <v>35475</v>
      </c>
      <c r="D3" s="5">
        <v>5930</v>
      </c>
      <c r="E3" s="5">
        <v>11636</v>
      </c>
      <c r="F3" s="5">
        <v>10308</v>
      </c>
      <c r="G3" s="5">
        <v>8091</v>
      </c>
      <c r="H3" s="5">
        <f t="shared" ref="H3:H7" si="0">SUM(B3:G3)</f>
        <v>101524</v>
      </c>
      <c r="I3" s="6" t="s">
        <v>12</v>
      </c>
      <c r="J3" s="5"/>
      <c r="K3" s="5"/>
      <c r="L3" s="5"/>
      <c r="M3" s="5">
        <v>31000</v>
      </c>
      <c r="N3" s="5"/>
      <c r="O3" s="5">
        <v>3150</v>
      </c>
      <c r="P3" s="5">
        <f t="shared" ref="P3:P15" si="1">SUM(J3:O3)</f>
        <v>34150</v>
      </c>
      <c r="Q3" s="7"/>
    </row>
    <row r="4" spans="1:17" ht="15.95" customHeight="1" x14ac:dyDescent="0.25">
      <c r="A4" s="4" t="s">
        <v>13</v>
      </c>
      <c r="B4" s="5">
        <v>38086</v>
      </c>
      <c r="C4" s="5">
        <v>90978</v>
      </c>
      <c r="D4" s="5">
        <v>23310</v>
      </c>
      <c r="E4" s="5">
        <v>12976</v>
      </c>
      <c r="F4" s="5">
        <v>41771</v>
      </c>
      <c r="G4" s="5">
        <v>320394</v>
      </c>
      <c r="H4" s="5">
        <f t="shared" si="0"/>
        <v>527515</v>
      </c>
      <c r="I4" s="8" t="s">
        <v>14</v>
      </c>
      <c r="J4" s="5"/>
      <c r="K4" s="5"/>
      <c r="L4" s="5"/>
      <c r="M4" s="5"/>
      <c r="N4" s="5"/>
      <c r="O4" s="5">
        <v>494300</v>
      </c>
      <c r="P4" s="5">
        <f t="shared" si="1"/>
        <v>494300</v>
      </c>
      <c r="Q4" s="7"/>
    </row>
    <row r="5" spans="1:17" ht="15.95" customHeight="1" x14ac:dyDescent="0.25">
      <c r="A5" s="9" t="s">
        <v>15</v>
      </c>
      <c r="B5" s="5"/>
      <c r="C5" s="5"/>
      <c r="D5" s="5"/>
      <c r="E5" s="5"/>
      <c r="F5" s="5"/>
      <c r="G5" s="5">
        <v>24494</v>
      </c>
      <c r="H5" s="5">
        <f t="shared" si="0"/>
        <v>24494</v>
      </c>
      <c r="I5" s="10" t="s">
        <v>16</v>
      </c>
      <c r="J5" s="5">
        <v>5080</v>
      </c>
      <c r="K5" s="5">
        <v>17262</v>
      </c>
      <c r="L5" s="5">
        <v>3000</v>
      </c>
      <c r="M5" s="5">
        <v>2032</v>
      </c>
      <c r="N5" s="5">
        <v>4000</v>
      </c>
      <c r="O5" s="5">
        <v>121782</v>
      </c>
      <c r="P5" s="5">
        <f t="shared" si="1"/>
        <v>153156</v>
      </c>
      <c r="Q5" s="7"/>
    </row>
    <row r="6" spans="1:17" ht="15.95" customHeight="1" x14ac:dyDescent="0.25">
      <c r="A6" s="4" t="s">
        <v>17</v>
      </c>
      <c r="B6" s="5"/>
      <c r="C6" s="5"/>
      <c r="D6" s="5"/>
      <c r="E6" s="5"/>
      <c r="F6" s="5"/>
      <c r="G6" s="5">
        <v>70569</v>
      </c>
      <c r="H6" s="5">
        <f t="shared" si="0"/>
        <v>70569</v>
      </c>
      <c r="I6" s="10" t="s">
        <v>18</v>
      </c>
      <c r="J6" s="5"/>
      <c r="K6" s="5"/>
      <c r="L6" s="5"/>
      <c r="M6" s="5"/>
      <c r="N6" s="5"/>
      <c r="O6" s="5">
        <v>20000</v>
      </c>
      <c r="P6" s="5">
        <f t="shared" si="1"/>
        <v>20000</v>
      </c>
      <c r="Q6" s="7"/>
    </row>
    <row r="7" spans="1:17" ht="15.95" customHeight="1" x14ac:dyDescent="0.25">
      <c r="A7" s="9" t="s">
        <v>47</v>
      </c>
      <c r="B7" s="5"/>
      <c r="C7" s="5"/>
      <c r="D7" s="5"/>
      <c r="E7" s="5"/>
      <c r="F7" s="5"/>
      <c r="G7" s="5">
        <v>76098</v>
      </c>
      <c r="H7" s="5">
        <f t="shared" si="0"/>
        <v>76098</v>
      </c>
      <c r="I7" s="10" t="s">
        <v>19</v>
      </c>
      <c r="J7" s="5"/>
      <c r="K7" s="5"/>
      <c r="L7" s="5"/>
      <c r="M7" s="5"/>
      <c r="N7" s="5"/>
      <c r="O7" s="5">
        <v>620930</v>
      </c>
      <c r="P7" s="5">
        <f t="shared" si="1"/>
        <v>620930</v>
      </c>
      <c r="Q7" s="7"/>
    </row>
    <row r="8" spans="1:17" ht="15.95" customHeight="1" x14ac:dyDescent="0.25">
      <c r="A8" s="9"/>
      <c r="B8" s="5"/>
      <c r="C8" s="5"/>
      <c r="D8" s="5"/>
      <c r="E8" s="5"/>
      <c r="F8" s="5"/>
      <c r="G8" s="5"/>
      <c r="H8" s="5"/>
      <c r="I8" s="6"/>
      <c r="J8" s="5"/>
      <c r="K8" s="5"/>
      <c r="L8" s="5"/>
      <c r="M8" s="5"/>
      <c r="N8" s="5"/>
      <c r="O8" s="5"/>
      <c r="P8" s="5">
        <f t="shared" si="1"/>
        <v>0</v>
      </c>
      <c r="Q8" s="7"/>
    </row>
    <row r="9" spans="1:17" ht="15.95" customHeight="1" x14ac:dyDescent="0.25">
      <c r="A9" s="11" t="s">
        <v>20</v>
      </c>
      <c r="B9" s="12">
        <f t="shared" ref="B9:H9" si="2">SUM(B2:B8)</f>
        <v>243426</v>
      </c>
      <c r="C9" s="12">
        <f t="shared" si="2"/>
        <v>345036</v>
      </c>
      <c r="D9" s="12">
        <f t="shared" si="2"/>
        <v>64986</v>
      </c>
      <c r="E9" s="12">
        <f t="shared" si="2"/>
        <v>96953</v>
      </c>
      <c r="F9" s="12">
        <f t="shared" si="2"/>
        <v>114612</v>
      </c>
      <c r="G9" s="12">
        <f t="shared" si="2"/>
        <v>543790</v>
      </c>
      <c r="H9" s="12">
        <f t="shared" si="2"/>
        <v>1408803</v>
      </c>
      <c r="I9" s="11" t="s">
        <v>21</v>
      </c>
      <c r="J9" s="12">
        <f t="shared" ref="J9:P9" si="3">SUM(J2:J8)</f>
        <v>5080</v>
      </c>
      <c r="K9" s="12">
        <f t="shared" si="3"/>
        <v>17262</v>
      </c>
      <c r="L9" s="12">
        <f t="shared" si="3"/>
        <v>3000</v>
      </c>
      <c r="M9" s="12">
        <f t="shared" si="3"/>
        <v>33032</v>
      </c>
      <c r="N9" s="12">
        <f t="shared" si="3"/>
        <v>4000</v>
      </c>
      <c r="O9" s="12">
        <f t="shared" si="3"/>
        <v>1841909</v>
      </c>
      <c r="P9" s="12">
        <f t="shared" si="3"/>
        <v>1904283</v>
      </c>
      <c r="Q9" s="12">
        <f>+P9-H9</f>
        <v>495480</v>
      </c>
    </row>
    <row r="10" spans="1:17" ht="15.95" customHeight="1" x14ac:dyDescent="0.25">
      <c r="A10" s="9" t="s">
        <v>22</v>
      </c>
      <c r="B10" s="5">
        <v>1816</v>
      </c>
      <c r="C10" s="5">
        <v>106</v>
      </c>
      <c r="D10" s="5">
        <v>800</v>
      </c>
      <c r="E10" s="5">
        <v>864</v>
      </c>
      <c r="F10" s="5">
        <v>500</v>
      </c>
      <c r="G10" s="5">
        <v>780302</v>
      </c>
      <c r="H10" s="5">
        <f t="shared" ref="H10:H13" si="4">SUM(B10:G10)</f>
        <v>784388</v>
      </c>
      <c r="I10" s="10" t="s">
        <v>23</v>
      </c>
      <c r="J10" s="5"/>
      <c r="K10" s="5"/>
      <c r="L10" s="5"/>
      <c r="M10" s="5"/>
      <c r="N10" s="5"/>
      <c r="O10" s="5"/>
      <c r="P10" s="5">
        <f t="shared" si="1"/>
        <v>0</v>
      </c>
      <c r="Q10" s="7"/>
    </row>
    <row r="11" spans="1:17" ht="25.5" x14ac:dyDescent="0.25">
      <c r="A11" s="9" t="s">
        <v>24</v>
      </c>
      <c r="B11" s="5"/>
      <c r="C11" s="5"/>
      <c r="D11" s="5"/>
      <c r="E11" s="5"/>
      <c r="F11" s="5"/>
      <c r="G11" s="5">
        <v>6951</v>
      </c>
      <c r="H11" s="5">
        <f t="shared" si="4"/>
        <v>6951</v>
      </c>
      <c r="I11" s="10" t="s">
        <v>25</v>
      </c>
      <c r="J11" s="5"/>
      <c r="K11" s="5"/>
      <c r="L11" s="5"/>
      <c r="M11" s="5"/>
      <c r="N11" s="5"/>
      <c r="O11" s="5">
        <v>295859</v>
      </c>
      <c r="P11" s="5">
        <f t="shared" si="1"/>
        <v>295859</v>
      </c>
      <c r="Q11" s="7"/>
    </row>
    <row r="12" spans="1:17" ht="26.25" x14ac:dyDescent="0.25">
      <c r="A12" s="9" t="s">
        <v>26</v>
      </c>
      <c r="B12" s="5"/>
      <c r="C12" s="5"/>
      <c r="D12" s="5"/>
      <c r="E12" s="5"/>
      <c r="F12" s="5"/>
      <c r="G12" s="5"/>
      <c r="H12" s="5"/>
      <c r="I12" s="6" t="s">
        <v>27</v>
      </c>
      <c r="J12" s="5"/>
      <c r="K12" s="5"/>
      <c r="L12" s="5"/>
      <c r="M12" s="5"/>
      <c r="N12" s="5"/>
      <c r="O12" s="5"/>
      <c r="P12" s="5">
        <f>SUM(J12:O12)</f>
        <v>0</v>
      </c>
      <c r="Q12" s="7"/>
    </row>
    <row r="13" spans="1:17" ht="39" x14ac:dyDescent="0.25">
      <c r="A13" s="9" t="s">
        <v>28</v>
      </c>
      <c r="B13" s="5"/>
      <c r="C13" s="5"/>
      <c r="D13" s="5"/>
      <c r="E13" s="5"/>
      <c r="F13" s="5"/>
      <c r="G13" s="5"/>
      <c r="H13" s="5">
        <f t="shared" si="4"/>
        <v>0</v>
      </c>
      <c r="I13" s="8" t="s">
        <v>29</v>
      </c>
      <c r="J13" s="5"/>
      <c r="K13" s="5"/>
      <c r="L13" s="5"/>
      <c r="M13" s="5"/>
      <c r="N13" s="5"/>
      <c r="O13" s="5"/>
      <c r="P13" s="5">
        <f t="shared" si="1"/>
        <v>0</v>
      </c>
      <c r="Q13" s="7"/>
    </row>
    <row r="14" spans="1:17" ht="26.25" x14ac:dyDescent="0.25">
      <c r="A14" s="9" t="s">
        <v>30</v>
      </c>
      <c r="B14" s="5"/>
      <c r="C14" s="5"/>
      <c r="D14" s="5"/>
      <c r="E14" s="5"/>
      <c r="F14" s="5"/>
      <c r="G14" s="5"/>
      <c r="H14" s="5"/>
      <c r="I14" s="8" t="s">
        <v>31</v>
      </c>
      <c r="J14" s="5"/>
      <c r="K14" s="5"/>
      <c r="L14" s="5"/>
      <c r="M14" s="5"/>
      <c r="N14" s="5"/>
      <c r="O14" s="5"/>
      <c r="P14" s="5">
        <f t="shared" si="1"/>
        <v>0</v>
      </c>
      <c r="Q14" s="7"/>
    </row>
    <row r="15" spans="1:17" ht="15.95" customHeight="1" x14ac:dyDescent="0.25">
      <c r="A15" s="8"/>
      <c r="B15" s="5"/>
      <c r="C15" s="5"/>
      <c r="D15" s="5"/>
      <c r="E15" s="5"/>
      <c r="F15" s="5"/>
      <c r="G15" s="5"/>
      <c r="H15" s="5"/>
      <c r="I15" s="10" t="s">
        <v>32</v>
      </c>
      <c r="J15" s="5"/>
      <c r="K15" s="5"/>
      <c r="L15" s="5"/>
      <c r="M15" s="5"/>
      <c r="N15" s="5"/>
      <c r="O15" s="5"/>
      <c r="P15" s="5">
        <f t="shared" si="1"/>
        <v>0</v>
      </c>
      <c r="Q15" s="7"/>
    </row>
    <row r="16" spans="1:17" ht="26.25" x14ac:dyDescent="0.25">
      <c r="A16" s="13" t="s">
        <v>33</v>
      </c>
      <c r="B16" s="12">
        <f t="shared" ref="B16:H16" si="5">SUM(B10:B15)</f>
        <v>1816</v>
      </c>
      <c r="C16" s="12">
        <f t="shared" si="5"/>
        <v>106</v>
      </c>
      <c r="D16" s="12">
        <f t="shared" si="5"/>
        <v>800</v>
      </c>
      <c r="E16" s="12">
        <f t="shared" si="5"/>
        <v>864</v>
      </c>
      <c r="F16" s="12">
        <f t="shared" ref="F16" si="6">SUM(F10:F15)</f>
        <v>500</v>
      </c>
      <c r="G16" s="12">
        <f t="shared" si="5"/>
        <v>787253</v>
      </c>
      <c r="H16" s="12">
        <f t="shared" si="5"/>
        <v>791339</v>
      </c>
      <c r="I16" s="13" t="s">
        <v>34</v>
      </c>
      <c r="J16" s="12">
        <f t="shared" ref="J16:P16" si="7">SUM(J10:J15)</f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ref="N16" si="8">SUM(N10:N15)</f>
        <v>0</v>
      </c>
      <c r="O16" s="12">
        <f t="shared" si="7"/>
        <v>295859</v>
      </c>
      <c r="P16" s="12">
        <f t="shared" si="7"/>
        <v>295859</v>
      </c>
      <c r="Q16" s="12">
        <f>+P16-H16</f>
        <v>-495480</v>
      </c>
    </row>
    <row r="17" spans="1:17" ht="15.95" customHeight="1" x14ac:dyDescent="0.25">
      <c r="A17" s="14" t="s">
        <v>35</v>
      </c>
      <c r="B17" s="15">
        <f t="shared" ref="B17:H17" si="9">+B9+B16</f>
        <v>245242</v>
      </c>
      <c r="C17" s="15">
        <f t="shared" si="9"/>
        <v>345142</v>
      </c>
      <c r="D17" s="15">
        <f t="shared" si="9"/>
        <v>65786</v>
      </c>
      <c r="E17" s="15">
        <f t="shared" si="9"/>
        <v>97817</v>
      </c>
      <c r="F17" s="15">
        <f t="shared" ref="F17" si="10">+F9+F16</f>
        <v>115112</v>
      </c>
      <c r="G17" s="15">
        <f t="shared" si="9"/>
        <v>1331043</v>
      </c>
      <c r="H17" s="16">
        <f t="shared" si="9"/>
        <v>2200142</v>
      </c>
      <c r="I17" s="14" t="s">
        <v>36</v>
      </c>
      <c r="J17" s="16">
        <f t="shared" ref="J17:P17" si="11">+J16+J9</f>
        <v>5080</v>
      </c>
      <c r="K17" s="16">
        <f t="shared" si="11"/>
        <v>17262</v>
      </c>
      <c r="L17" s="16">
        <f t="shared" si="11"/>
        <v>3000</v>
      </c>
      <c r="M17" s="16">
        <f t="shared" si="11"/>
        <v>33032</v>
      </c>
      <c r="N17" s="16">
        <f t="shared" ref="N17" si="12">+N16+N9</f>
        <v>4000</v>
      </c>
      <c r="O17" s="16">
        <f t="shared" si="11"/>
        <v>2137768</v>
      </c>
      <c r="P17" s="16">
        <f t="shared" si="11"/>
        <v>2200142</v>
      </c>
      <c r="Q17" s="16">
        <f>+P17-H17</f>
        <v>0</v>
      </c>
    </row>
    <row r="18" spans="1:17" ht="26.25" x14ac:dyDescent="0.25">
      <c r="A18" s="9" t="s">
        <v>37</v>
      </c>
      <c r="B18" s="5"/>
      <c r="C18" s="5"/>
      <c r="D18" s="5"/>
      <c r="E18" s="5"/>
      <c r="F18" s="5"/>
      <c r="G18" s="5">
        <v>802639</v>
      </c>
      <c r="H18" s="5">
        <v>0</v>
      </c>
      <c r="I18" s="10" t="s">
        <v>38</v>
      </c>
      <c r="J18" s="5">
        <f>253003-2224</f>
        <v>250779</v>
      </c>
      <c r="K18" s="5">
        <f>347032-8432</f>
        <v>338600</v>
      </c>
      <c r="L18" s="5">
        <f>63849-737</f>
        <v>63112</v>
      </c>
      <c r="M18" s="5">
        <f>61895-2413</f>
        <v>59482</v>
      </c>
      <c r="N18" s="5">
        <f>144637-3285</f>
        <v>141352</v>
      </c>
      <c r="O18" s="5"/>
      <c r="P18" s="5">
        <f t="shared" ref="P18:P21" si="13">SUM(J18:O18)</f>
        <v>853325</v>
      </c>
      <c r="Q18" s="7"/>
    </row>
    <row r="19" spans="1:17" ht="26.25" x14ac:dyDescent="0.25">
      <c r="A19" s="9" t="s">
        <v>39</v>
      </c>
      <c r="B19" s="5"/>
      <c r="C19" s="5"/>
      <c r="D19" s="5"/>
      <c r="E19" s="5"/>
      <c r="F19" s="5"/>
      <c r="G19" s="5">
        <v>4086</v>
      </c>
      <c r="H19" s="5">
        <v>0</v>
      </c>
      <c r="I19" s="6" t="s">
        <v>40</v>
      </c>
      <c r="J19" s="5">
        <v>2224</v>
      </c>
      <c r="K19" s="5">
        <v>8432</v>
      </c>
      <c r="L19" s="5">
        <v>737</v>
      </c>
      <c r="M19" s="5">
        <v>2413</v>
      </c>
      <c r="N19" s="5">
        <v>3285</v>
      </c>
      <c r="O19" s="5"/>
      <c r="P19" s="5">
        <f t="shared" si="13"/>
        <v>17091</v>
      </c>
      <c r="Q19" s="7"/>
    </row>
    <row r="20" spans="1:17" x14ac:dyDescent="0.25">
      <c r="A20" s="9"/>
      <c r="B20" s="5"/>
      <c r="C20" s="5"/>
      <c r="D20" s="5"/>
      <c r="E20" s="5"/>
      <c r="F20" s="5"/>
      <c r="G20" s="5"/>
      <c r="H20" s="5"/>
      <c r="I20" s="6" t="s">
        <v>41</v>
      </c>
      <c r="J20" s="5"/>
      <c r="K20" s="5"/>
      <c r="L20" s="5"/>
      <c r="M20" s="5"/>
      <c r="N20" s="5"/>
      <c r="O20" s="5"/>
      <c r="P20" s="5">
        <f t="shared" si="13"/>
        <v>0</v>
      </c>
      <c r="Q20" s="7"/>
    </row>
    <row r="21" spans="1:17" x14ac:dyDescent="0.25">
      <c r="A21" s="9"/>
      <c r="B21" s="5"/>
      <c r="C21" s="5"/>
      <c r="D21" s="5"/>
      <c r="E21" s="5"/>
      <c r="F21" s="5"/>
      <c r="G21" s="5"/>
      <c r="H21" s="5"/>
      <c r="I21" s="6" t="s">
        <v>42</v>
      </c>
      <c r="J21" s="5"/>
      <c r="K21" s="5"/>
      <c r="L21" s="5"/>
      <c r="M21" s="5"/>
      <c r="N21" s="5"/>
      <c r="O21" s="5"/>
      <c r="P21" s="5">
        <f t="shared" si="13"/>
        <v>0</v>
      </c>
      <c r="Q21" s="7"/>
    </row>
    <row r="22" spans="1:17" ht="15.95" customHeight="1" x14ac:dyDescent="0.25">
      <c r="A22" s="17" t="s">
        <v>43</v>
      </c>
      <c r="B22" s="18"/>
      <c r="C22" s="18"/>
      <c r="D22" s="18"/>
      <c r="E22" s="18"/>
      <c r="F22" s="18"/>
      <c r="G22" s="18">
        <f>+'[1]8.Önk előirányzatok'!G51</f>
        <v>0</v>
      </c>
      <c r="H22" s="18">
        <f>SUM(C22:G22)</f>
        <v>0</v>
      </c>
      <c r="I22" s="17" t="s">
        <v>44</v>
      </c>
      <c r="J22" s="18">
        <f>SUM(J18:J21)</f>
        <v>253003</v>
      </c>
      <c r="K22" s="18">
        <f>SUM(K18:K21)</f>
        <v>347032</v>
      </c>
      <c r="L22" s="18">
        <f>SUM(L18:L21)</f>
        <v>63849</v>
      </c>
      <c r="M22" s="18">
        <f>SUM(M18:M21)</f>
        <v>61895</v>
      </c>
      <c r="N22" s="18">
        <f t="shared" ref="N22:O22" si="14">SUM(N18:N21)</f>
        <v>144637</v>
      </c>
      <c r="O22" s="18">
        <f t="shared" si="14"/>
        <v>0</v>
      </c>
      <c r="P22" s="5"/>
      <c r="Q22" s="18"/>
    </row>
    <row r="23" spans="1:17" ht="15.95" customHeight="1" x14ac:dyDescent="0.25">
      <c r="A23" s="19" t="s">
        <v>45</v>
      </c>
      <c r="B23" s="20">
        <f t="shared" ref="B23:H23" si="15">SUM(B17:B22)</f>
        <v>245242</v>
      </c>
      <c r="C23" s="20">
        <f t="shared" si="15"/>
        <v>345142</v>
      </c>
      <c r="D23" s="20">
        <f t="shared" si="15"/>
        <v>65786</v>
      </c>
      <c r="E23" s="20">
        <f t="shared" si="15"/>
        <v>97817</v>
      </c>
      <c r="F23" s="20">
        <f t="shared" si="15"/>
        <v>115112</v>
      </c>
      <c r="G23" s="20">
        <f t="shared" si="15"/>
        <v>2137768</v>
      </c>
      <c r="H23" s="20">
        <f t="shared" si="15"/>
        <v>2200142</v>
      </c>
      <c r="I23" s="19" t="s">
        <v>46</v>
      </c>
      <c r="J23" s="20">
        <f t="shared" ref="J23:P23" si="16">+J17+J22</f>
        <v>258083</v>
      </c>
      <c r="K23" s="20">
        <f t="shared" si="16"/>
        <v>364294</v>
      </c>
      <c r="L23" s="20">
        <f t="shared" si="16"/>
        <v>66849</v>
      </c>
      <c r="M23" s="20">
        <f t="shared" si="16"/>
        <v>94927</v>
      </c>
      <c r="N23" s="20">
        <f t="shared" si="16"/>
        <v>148637</v>
      </c>
      <c r="O23" s="20">
        <f t="shared" si="16"/>
        <v>2137768</v>
      </c>
      <c r="P23" s="20">
        <f t="shared" si="16"/>
        <v>2200142</v>
      </c>
      <c r="Q23" s="20">
        <f>+P23-H23</f>
        <v>0</v>
      </c>
    </row>
    <row r="24" spans="1:17" x14ac:dyDescent="0.25">
      <c r="A24" s="21"/>
      <c r="I24" s="23"/>
    </row>
    <row r="25" spans="1:17" x14ac:dyDescent="0.25">
      <c r="A25" s="21"/>
      <c r="H25" s="25"/>
      <c r="I25" s="23"/>
    </row>
    <row r="26" spans="1:17" x14ac:dyDescent="0.25">
      <c r="I26" s="23"/>
    </row>
  </sheetData>
  <pageMargins left="0.70866141732283472" right="0.70866141732283472" top="1.1417322834645669" bottom="0.74803149606299213" header="0.31496062992125984" footer="0.31496062992125984"/>
  <pageSetup paperSize="9" scale="86" orientation="landscape" horizontalDpi="4294967294" r:id="rId1"/>
  <headerFooter>
    <oddHeader>&amp;C1. sz melléklet 
Nagykovácsi Nagyközség Önkormányzatának mérlege, valamint kiadások és bevételek működési-felhalmozási bontásban_2021. évi előirányzat</oddHeader>
    <oddFooter>&amp;R&amp;F</oddFooter>
  </headerFooter>
  <colBreaks count="1" manualBreakCount="1">
    <brk id="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sz. melléklet_Mérleg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Perlaki Zoltán</cp:lastModifiedBy>
  <cp:revision/>
  <cp:lastPrinted>2021-02-12T12:48:48Z</cp:lastPrinted>
  <dcterms:created xsi:type="dcterms:W3CDTF">2016-02-14T14:40:52Z</dcterms:created>
  <dcterms:modified xsi:type="dcterms:W3CDTF">2021-02-12T12:54:28Z</dcterms:modified>
</cp:coreProperties>
</file>