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105" windowWidth="20115" windowHeight="9285"/>
  </bookViews>
  <sheets>
    <sheet name="Munka1" sheetId="1" r:id="rId1"/>
    <sheet name="Munka2" sheetId="2" r:id="rId2"/>
    <sheet name="Munka3" sheetId="3" r:id="rId3"/>
  </sheets>
  <calcPr calcId="125725"/>
</workbook>
</file>

<file path=xl/calcChain.xml><?xml version="1.0" encoding="utf-8"?>
<calcChain xmlns="http://schemas.openxmlformats.org/spreadsheetml/2006/main">
  <c r="D470" i="1"/>
  <c r="D455"/>
  <c r="D460" s="1"/>
  <c r="D441"/>
  <c r="D428"/>
  <c r="D408"/>
  <c r="D398"/>
  <c r="D400" s="1"/>
  <c r="D430" s="1"/>
  <c r="D394"/>
  <c r="D387"/>
  <c r="D382"/>
  <c r="D374"/>
  <c r="D365"/>
  <c r="D366" s="1"/>
  <c r="D354"/>
  <c r="D348"/>
  <c r="D343"/>
  <c r="D355" s="1"/>
  <c r="D341"/>
  <c r="D311"/>
  <c r="D305"/>
  <c r="D313" s="1"/>
  <c r="D285"/>
  <c r="D278"/>
  <c r="D265"/>
  <c r="D261"/>
  <c r="D250"/>
  <c r="D268" s="1"/>
  <c r="D227"/>
  <c r="D217"/>
  <c r="D224" s="1"/>
  <c r="D229" s="1"/>
  <c r="D209"/>
  <c r="D199"/>
  <c r="D198"/>
  <c r="D191"/>
  <c r="D173"/>
  <c r="D166"/>
  <c r="D160"/>
  <c r="D175" s="1"/>
  <c r="D151"/>
  <c r="D148"/>
  <c r="D130"/>
  <c r="C115"/>
  <c r="D124" s="1"/>
  <c r="D138" s="1"/>
  <c r="D107"/>
  <c r="D101"/>
  <c r="D97"/>
  <c r="D89"/>
  <c r="D88"/>
  <c r="D83"/>
  <c r="D69"/>
  <c r="D57"/>
  <c r="D60" s="1"/>
  <c r="D52"/>
  <c r="D46"/>
  <c r="D61" s="1"/>
  <c r="D179" l="1"/>
  <c r="D180" s="1"/>
</calcChain>
</file>

<file path=xl/sharedStrings.xml><?xml version="1.0" encoding="utf-8"?>
<sst xmlns="http://schemas.openxmlformats.org/spreadsheetml/2006/main" count="389" uniqueCount="209">
  <si>
    <t>forintban</t>
  </si>
  <si>
    <t>Előző év költségvetési maradványának igénybevétele</t>
  </si>
  <si>
    <t>Államháztartáson belüli megelőlegezések</t>
  </si>
  <si>
    <t>Felújítások</t>
  </si>
  <si>
    <t>2 fő</t>
  </si>
  <si>
    <t>a) általános tartalék</t>
  </si>
  <si>
    <t>a) SMB LEADER Egyesület tagdíj</t>
  </si>
  <si>
    <t>1 fő</t>
  </si>
  <si>
    <t>Államháztartáson belüli megelőlegezések visszafizetése</t>
  </si>
  <si>
    <t>Egyéb közhatalmi bevételek</t>
  </si>
  <si>
    <t>Szolgáltatások ellenértéke</t>
  </si>
  <si>
    <t>Ellátási díjak</t>
  </si>
  <si>
    <t>Egyéb működési bevételek</t>
  </si>
  <si>
    <t>KAMOND KÖZSÉG ÖNKORMÁNYZATA</t>
  </si>
  <si>
    <t>2021. ÉVI KÖLTSÉGVETÉSE</t>
  </si>
  <si>
    <t>011130 Önkormányzatok és önk. hivatalok jogalkotó és általános igazgatási tev.</t>
  </si>
  <si>
    <t>K1101</t>
  </si>
  <si>
    <r>
      <t xml:space="preserve">Személyi juttatás  </t>
    </r>
    <r>
      <rPr>
        <sz val="12"/>
        <rFont val="Times New Roman"/>
        <family val="1"/>
        <charset val="238"/>
      </rPr>
      <t>(1 fő karbantartó bére)</t>
    </r>
  </si>
  <si>
    <t>K2</t>
  </si>
  <si>
    <r>
      <rPr>
        <b/>
        <sz val="12"/>
        <rFont val="Times New Roman"/>
        <family val="1"/>
        <charset val="238"/>
      </rPr>
      <t>Munkaadókat terhelő járulékok</t>
    </r>
    <r>
      <rPr>
        <sz val="12"/>
        <rFont val="Times New Roman"/>
        <family val="1"/>
        <charset val="238"/>
      </rPr>
      <t xml:space="preserve"> (15,5%)</t>
    </r>
  </si>
  <si>
    <t>K121</t>
  </si>
  <si>
    <t>Választott tisztségviselők juttatásai</t>
  </si>
  <si>
    <t>K21</t>
  </si>
  <si>
    <t>Szociális hozzájárulási adó</t>
  </si>
  <si>
    <t>K312</t>
  </si>
  <si>
    <t>Üzemeltetési anyagok beszerzése</t>
  </si>
  <si>
    <t>K321</t>
  </si>
  <si>
    <t>Informatikai szolgáltatások igénybevétele</t>
  </si>
  <si>
    <t xml:space="preserve"> a)számítógépek, karbantartása</t>
  </si>
  <si>
    <t>K322</t>
  </si>
  <si>
    <t>Egyéb kommunikációs szolgáltatások</t>
  </si>
  <si>
    <t xml:space="preserve"> a) telefondíj</t>
  </si>
  <si>
    <t>K331</t>
  </si>
  <si>
    <t>Közüzemi díjak</t>
  </si>
  <si>
    <t xml:space="preserve"> b) villamosenergia szolgáltatás díja</t>
  </si>
  <si>
    <t xml:space="preserve"> c) víz- és csatornadíjak</t>
  </si>
  <si>
    <t>K334</t>
  </si>
  <si>
    <t>Karbantartási, kisjavítási szolgáltatások</t>
  </si>
  <si>
    <t>K336</t>
  </si>
  <si>
    <t>Szakmai tevékenységet segítő szolgáltatások</t>
  </si>
  <si>
    <t>K337</t>
  </si>
  <si>
    <t>Biztosítási díjak</t>
  </si>
  <si>
    <t xml:space="preserve"> a) vagyonbiztosítás</t>
  </si>
  <si>
    <t>Egyéb szolgáltatások</t>
  </si>
  <si>
    <t xml:space="preserve"> a) banki jutalék, költség</t>
  </si>
  <si>
    <t xml:space="preserve"> b) postaköltség, utalványdíj, postai közreműködési díj</t>
  </si>
  <si>
    <t xml:space="preserve"> c) kezelési ktg</t>
  </si>
  <si>
    <t>K351</t>
  </si>
  <si>
    <t>Működési célú előzetesen felszámított ÁFA</t>
  </si>
  <si>
    <t>K355</t>
  </si>
  <si>
    <t>Egyéb dologi kiadások</t>
  </si>
  <si>
    <t>K64</t>
  </si>
  <si>
    <t>Egyéb tárgyi eszközök beszerzése, létesítése</t>
  </si>
  <si>
    <t>K67</t>
  </si>
  <si>
    <t>Beruházási célú előzetesen felszámított ÁFA</t>
  </si>
  <si>
    <t>K71</t>
  </si>
  <si>
    <t>Ingatlanok felújítása</t>
  </si>
  <si>
    <t>K74</t>
  </si>
  <si>
    <t>Felújítási célú előzetesen felszámított ÁFA</t>
  </si>
  <si>
    <t>KORMÁNYZATI FUNKCIÓ KIADÁSA ÖSSZESEN:</t>
  </si>
  <si>
    <t>Tervezett éves átlagos statisztikai állományi létszám:</t>
  </si>
  <si>
    <t>B4082</t>
  </si>
  <si>
    <t>Egyéb kapott kamatok és kamat jellegű bevételek</t>
  </si>
  <si>
    <t>B411</t>
  </si>
  <si>
    <t>KORMÁNYZATI FUNKCIÓ BEVÉTELE ÖSSZESEN:</t>
  </si>
  <si>
    <t>013320 Köztemető-fenntartás és -működtetés</t>
  </si>
  <si>
    <t xml:space="preserve"> a) hajtó- és kenőanyagok</t>
  </si>
  <si>
    <t xml:space="preserve"> a) víz- és csatornadíjak</t>
  </si>
  <si>
    <t xml:space="preserve"> a) szemétszállítási díj, fa kivágás díja</t>
  </si>
  <si>
    <t>013350 Az önkormányzati vagyonnal való gazdálkodással kapcsolatos feladatok</t>
  </si>
  <si>
    <t>Szakmai tevékenységet sígítő szolgáltatások</t>
  </si>
  <si>
    <t>a) Szennyvíz mintavétel</t>
  </si>
  <si>
    <t>B402</t>
  </si>
  <si>
    <t xml:space="preserve"> a) terem bérleti díja</t>
  </si>
  <si>
    <t>018010 Önkormányzatok elszámolásai a központi költségvetéssel</t>
  </si>
  <si>
    <t>K914</t>
  </si>
  <si>
    <t xml:space="preserve"> a) 2020 évi állami támogatás előlegének elszámolása</t>
  </si>
  <si>
    <t>B111</t>
  </si>
  <si>
    <t>Helyi önkormányzatok működésének általános támogatása</t>
  </si>
  <si>
    <t xml:space="preserve"> a) település-üzemeltetéshez kapcsolódó feladatellátás tám.</t>
  </si>
  <si>
    <t xml:space="preserve">   aa) zöldterület-gazdálkodással kapcsolatos feladatok ell. tám.</t>
  </si>
  <si>
    <t xml:space="preserve">   ab) közvilágítás fenntartásának tám.</t>
  </si>
  <si>
    <t xml:space="preserve">   ac) köztemető fenntartással kapcsolatos feladatok tám.</t>
  </si>
  <si>
    <t xml:space="preserve">   ad) közutak fenntartásának tám.</t>
  </si>
  <si>
    <t xml:space="preserve"> b) egyéb önkormányzati feladatok tám.</t>
  </si>
  <si>
    <t xml:space="preserve"> c) lakott külterülettel kapcsolatos feladatok tám.</t>
  </si>
  <si>
    <t xml:space="preserve">  d)  kiegészítő támogatás</t>
  </si>
  <si>
    <t xml:space="preserve">  e) polgármesteri illetmény támogatása</t>
  </si>
  <si>
    <t>B113</t>
  </si>
  <si>
    <t>Települési önkormányzatok szociális, gyermekjóléti és gyermekétkeztetési feladatainak támogatása</t>
  </si>
  <si>
    <t xml:space="preserve"> a) települési önkormányzatok szociális feladatainak egyéb támogatása</t>
  </si>
  <si>
    <t xml:space="preserve"> b) egyes szociális és gyermekjóléti feladatok tám.</t>
  </si>
  <si>
    <t xml:space="preserve">   bb) falugondnoki szolgáltatás</t>
  </si>
  <si>
    <t xml:space="preserve"> c) rászoruló gyermekek intézményen kívüli szünidei étkeztetésének tám.</t>
  </si>
  <si>
    <t>B114</t>
  </si>
  <si>
    <t>Települési önkormányzatok kulturális feladatainak támogatása</t>
  </si>
  <si>
    <t xml:space="preserve"> a) könyvtári, közművelődési és múzeumi feladatok támogatása</t>
  </si>
  <si>
    <t xml:space="preserve">   aa) települési önk. nyilvános könyvtári és közművelődési felad. tám.</t>
  </si>
  <si>
    <t>B814</t>
  </si>
  <si>
    <t>a) Közfoglalkoztatotti járulék megelőlegezése</t>
  </si>
  <si>
    <t>018030 Támogatási célú finanszírozási műveletek</t>
  </si>
  <si>
    <t>K506</t>
  </si>
  <si>
    <t>Egyéb működési célú tám. államháztartáson belülre társulásoknak</t>
  </si>
  <si>
    <t xml:space="preserve"> a) Devecseri Központi Háziorvosi Ügyeletet Fenntartó Társulás</t>
  </si>
  <si>
    <t xml:space="preserve"> b) Somló-környéki Többcélú Kistérségi Társulás</t>
  </si>
  <si>
    <t xml:space="preserve"> d) Kerta Önk. Óvoda fenntartás finansz.</t>
  </si>
  <si>
    <t>B8131</t>
  </si>
  <si>
    <t>041233 Hosszabb időtartamú közfoglalkoztatás</t>
  </si>
  <si>
    <t>Törvény szerinti illetmények, munkabérek</t>
  </si>
  <si>
    <t xml:space="preserve"> a) közfoglalkoztatás (81.530 x 1 hó) x 2 fő, (85 000 x 11 hó) x 2 fő</t>
  </si>
  <si>
    <t>K1113</t>
  </si>
  <si>
    <t>Foglalkoztatottak egyéb személyi juttatásai</t>
  </si>
  <si>
    <t xml:space="preserve"> a) betegszabadság</t>
  </si>
  <si>
    <t>7.75%</t>
  </si>
  <si>
    <t>K25</t>
  </si>
  <si>
    <t>Táppénz-hozzájárulás</t>
  </si>
  <si>
    <t>B16</t>
  </si>
  <si>
    <t>Egyéb működési célú tám. elkülönített állami pénzalapoktól</t>
  </si>
  <si>
    <t xml:space="preserve"> a) Munkaügyi Központ tám.</t>
  </si>
  <si>
    <t>045160 Közutak, hidak, alagutak üzemeltetése, fenntartása</t>
  </si>
  <si>
    <t xml:space="preserve"> a) szállítási szolg.</t>
  </si>
  <si>
    <t>062020 Településfejlesztési projektek és támogatásuk</t>
  </si>
  <si>
    <t>a) Magyar Falu Program Temetői infrastruktúra fejlesztés</t>
  </si>
  <si>
    <t>064010 Közvilágítás</t>
  </si>
  <si>
    <t xml:space="preserve"> a) villamosenergia szolgáltatás díja</t>
  </si>
  <si>
    <t>066010 Zöldterület-kezelés</t>
  </si>
  <si>
    <t xml:space="preserve"> b) karbantartási anyagok, alkatrészek, szerszámok</t>
  </si>
  <si>
    <t xml:space="preserve"> c) virágosítás</t>
  </si>
  <si>
    <t>K6</t>
  </si>
  <si>
    <t xml:space="preserve">Beruházás </t>
  </si>
  <si>
    <t>Előzetesen felszámított ÁFA</t>
  </si>
  <si>
    <t>066020 Város-, községgazdálkodási egyéb szolgáltatások</t>
  </si>
  <si>
    <t>Szakmai tevékenyséet segítő szolgáltatások</t>
  </si>
  <si>
    <t>a) Tervezési díj pályázatokhoz</t>
  </si>
  <si>
    <t>K513</t>
  </si>
  <si>
    <t>Tartalékok</t>
  </si>
  <si>
    <t>K61</t>
  </si>
  <si>
    <t>Immateriális javak beszerzés</t>
  </si>
  <si>
    <t>a) Településrendezési terv</t>
  </si>
  <si>
    <t>Egyéb gép berendezés</t>
  </si>
  <si>
    <t xml:space="preserve">Ingatlan felújítás </t>
  </si>
  <si>
    <t xml:space="preserve"> a) Turisztika pályázat (Ált.Isk.Fő u.6.)</t>
  </si>
  <si>
    <t xml:space="preserve">K84 </t>
  </si>
  <si>
    <t>Egyéb felhalmozási célú támogatás államháztartáson belűlre</t>
  </si>
  <si>
    <t> 081030 Sportlétesítmények, edzőtáborok működtetése és fejlesztése</t>
  </si>
  <si>
    <t>a) villamosenergia szolgáltatás díja</t>
  </si>
  <si>
    <t>b) vízdíj</t>
  </si>
  <si>
    <t>082044 Könyvtári állomány gyarapítása, nyilvántartása</t>
  </si>
  <si>
    <t>K122</t>
  </si>
  <si>
    <t>Munkavégzésre irányuló egyéb jogviszonyban nem saját fogl. fizetett juttatások</t>
  </si>
  <si>
    <t xml:space="preserve"> a) 1 fő  könyvtáros, 1 fő takarítónő  megbízási díja</t>
  </si>
  <si>
    <t xml:space="preserve"> a) szociális hozzájárulási adó </t>
  </si>
  <si>
    <t xml:space="preserve"> a)internetdíj</t>
  </si>
  <si>
    <t>Infrastruktúra fejlesztés</t>
  </si>
  <si>
    <t>082092 Közművelődés - közösségi és társadalmi részvétel fejlesztése</t>
  </si>
  <si>
    <t xml:space="preserve"> a) 1 fő  közművelődéses megbízási díja</t>
  </si>
  <si>
    <t>K332</t>
  </si>
  <si>
    <t>Vásárolt élelmezés</t>
  </si>
  <si>
    <t>Egyéb szolgáltatások (műsorok)</t>
  </si>
  <si>
    <t>a) hagyományos falusi disznóvágás</t>
  </si>
  <si>
    <t>b) majális és gyermeknap</t>
  </si>
  <si>
    <t>c) műsorok: falunap</t>
  </si>
  <si>
    <t>084031 Civil szervezetek működési támogatása</t>
  </si>
  <si>
    <t>K512</t>
  </si>
  <si>
    <t>Egyéb működési célú támogatások államháztartáson kívülre</t>
  </si>
  <si>
    <t>a)  Sportegyesület támogatása</t>
  </si>
  <si>
    <t>b)  Polgárőrség támogatása</t>
  </si>
  <si>
    <t>c) "Devecseri Otthonban Élő Időskorúak Szocális Ellátásáért" Alapítvány</t>
  </si>
  <si>
    <t>104037 Intézményen kívüli gyermekétkeztetés</t>
  </si>
  <si>
    <t>Egyéb pénzbeli és természetbeni gyermekvédelmi támogatások</t>
  </si>
  <si>
    <t xml:space="preserve"> a) rászoruló gyermekek intézményen kívüli szünidei étkeztetése</t>
  </si>
  <si>
    <t>107051 Szociális étkeztetés szociális konyhán</t>
  </si>
  <si>
    <t xml:space="preserve"> a) szociális étkeztetés</t>
  </si>
  <si>
    <t>B405</t>
  </si>
  <si>
    <t xml:space="preserve">  a) szociális étkeztetés térítési díj</t>
  </si>
  <si>
    <t>107055 Falugondnoki, tanyagondnoki szolgáltatás</t>
  </si>
  <si>
    <t xml:space="preserve"> a) alapilletmény 262400 x  10 hó + 256000 Ft x 2 hó</t>
  </si>
  <si>
    <t xml:space="preserve"> b) összevont ágazati pótlék 15700 x 11 hó </t>
  </si>
  <si>
    <t>K1107</t>
  </si>
  <si>
    <t>Béren kívüli juttatások</t>
  </si>
  <si>
    <t xml:space="preserve"> a) szociális hozzájárulási adó  15,5 %</t>
  </si>
  <si>
    <t>K27</t>
  </si>
  <si>
    <t>Munkáltató által fizetett SZJA</t>
  </si>
  <si>
    <t xml:space="preserve"> a) irodaszer, nyomtatvány beszerzése</t>
  </si>
  <si>
    <t xml:space="preserve"> b) hajtó- és kenőanyagok, üzemanyag</t>
  </si>
  <si>
    <t xml:space="preserve"> c) munkaruha</t>
  </si>
  <si>
    <t xml:space="preserve"> d) tisztítószerek, karbantartási anyagok</t>
  </si>
  <si>
    <t xml:space="preserve"> a) kötelező biztosítás, Útitárs biztosítás</t>
  </si>
  <si>
    <t>107060 Egyéb szociális pénzbeli és természetbeni ellátások, támogatások</t>
  </si>
  <si>
    <t xml:space="preserve">a) mikuláscsomag, </t>
  </si>
  <si>
    <t>K48</t>
  </si>
  <si>
    <t>Köztemetés</t>
  </si>
  <si>
    <t>Települési támogatás</t>
  </si>
  <si>
    <t xml:space="preserve"> a) lakhatási támogatás</t>
  </si>
  <si>
    <t xml:space="preserve"> b) rendkívüli települési támogatás: krízistámogatás, eseti támogatás</t>
  </si>
  <si>
    <t xml:space="preserve"> c) iskoláztatás költségeihez történő hozzájárulás</t>
  </si>
  <si>
    <t xml:space="preserve"> d) babakelengye támogatás</t>
  </si>
  <si>
    <t>f) Arany János Ösztöndíj</t>
  </si>
  <si>
    <t>Önkormányzat által saját hatáskörben adott más ellátás</t>
  </si>
  <si>
    <t xml:space="preserve"> a) Idősek Napja tám.</t>
  </si>
  <si>
    <t xml:space="preserve"> b) karácsonyi támogatás</t>
  </si>
  <si>
    <t xml:space="preserve">K48 össz: </t>
  </si>
  <si>
    <t>Egyéb működési célú támogatások államháztartáson belülre</t>
  </si>
  <si>
    <t xml:space="preserve"> a) BURSA önk.ösztöndíj támogatás</t>
  </si>
  <si>
    <t>900020 Önkormányzatok funkcióra nem sorolható bevételei államháztartáson kívülről</t>
  </si>
  <si>
    <t>B351</t>
  </si>
  <si>
    <t>Állandó jelleggel végzett iparűzési tev. utáni iparűzési adó</t>
  </si>
  <si>
    <t>B36</t>
  </si>
  <si>
    <t xml:space="preserve"> a) igazgatási, szolgáltatási díj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</si>
</sst>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Times New Roman"/>
      <family val="1"/>
      <charset val="238"/>
    </font>
    <font>
      <b/>
      <u/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Times New Roman"/>
      <family val="1"/>
      <charset val="238"/>
    </font>
    <font>
      <u/>
      <sz val="12"/>
      <name val="Times New Roman"/>
      <family val="1"/>
      <charset val="238"/>
    </font>
    <font>
      <i/>
      <sz val="12"/>
      <name val="Times New Roman"/>
      <family val="1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10"/>
      <name val="Arial"/>
      <charset val="238"/>
    </font>
    <font>
      <sz val="6"/>
      <name val="Times New Roman"/>
      <family val="1"/>
      <charset val="238"/>
    </font>
    <font>
      <i/>
      <u/>
      <sz val="12"/>
      <name val="Times New Roman"/>
      <family val="1"/>
      <charset val="238"/>
    </font>
    <font>
      <b/>
      <sz val="6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2"/>
      <color theme="1"/>
      <name val="Times New Roman"/>
      <family val="1"/>
      <charset val="238"/>
    </font>
    <font>
      <u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9" fillId="0" borderId="0"/>
    <xf numFmtId="0" fontId="1" fillId="0" borderId="0"/>
  </cellStyleXfs>
  <cellXfs count="7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/>
    <xf numFmtId="0" fontId="6" fillId="0" borderId="0" xfId="0" applyFont="1"/>
    <xf numFmtId="3" fontId="5" fillId="0" borderId="0" xfId="0" applyNumberFormat="1" applyFont="1"/>
    <xf numFmtId="3" fontId="7" fillId="0" borderId="0" xfId="0" applyNumberFormat="1" applyFont="1"/>
    <xf numFmtId="0" fontId="11" fillId="0" borderId="0" xfId="0" applyFont="1"/>
    <xf numFmtId="0" fontId="10" fillId="0" borderId="0" xfId="0" applyFont="1"/>
    <xf numFmtId="0" fontId="4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3" fontId="5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49" fontId="4" fillId="0" borderId="0" xfId="0" applyNumberFormat="1" applyFont="1" applyAlignment="1">
      <alignment horizontal="right"/>
    </xf>
    <xf numFmtId="3" fontId="5" fillId="0" borderId="0" xfId="0" applyNumberFormat="1" applyFont="1" applyAlignment="1"/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" fontId="12" fillId="0" borderId="0" xfId="0" applyNumberFormat="1" applyFont="1" applyAlignment="1">
      <alignment horizontal="justify"/>
    </xf>
    <xf numFmtId="1" fontId="4" fillId="0" borderId="0" xfId="0" applyNumberFormat="1" applyFont="1" applyAlignment="1">
      <alignment horizontal="left" indent="1"/>
    </xf>
    <xf numFmtId="3" fontId="8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justify"/>
    </xf>
    <xf numFmtId="1" fontId="4" fillId="0" borderId="0" xfId="0" applyNumberFormat="1" applyFont="1" applyAlignment="1">
      <alignment horizontal="justify"/>
    </xf>
    <xf numFmtId="1" fontId="2" fillId="0" borderId="0" xfId="0" applyNumberFormat="1" applyFont="1"/>
    <xf numFmtId="0" fontId="5" fillId="0" borderId="0" xfId="0" applyFont="1" applyAlignment="1"/>
    <xf numFmtId="0" fontId="5" fillId="0" borderId="0" xfId="0" applyFont="1" applyAlignment="1">
      <alignment horizontal="left"/>
    </xf>
    <xf numFmtId="1" fontId="5" fillId="0" borderId="0" xfId="0" applyNumberFormat="1" applyFont="1"/>
    <xf numFmtId="3" fontId="5" fillId="0" borderId="0" xfId="0" applyNumberFormat="1" applyFont="1" applyAlignment="1">
      <alignment horizontal="right" wrapText="1"/>
    </xf>
    <xf numFmtId="3" fontId="7" fillId="0" borderId="0" xfId="0" applyNumberFormat="1" applyFont="1" applyAlignment="1">
      <alignment horizontal="right"/>
    </xf>
    <xf numFmtId="1" fontId="4" fillId="0" borderId="0" xfId="0" applyNumberFormat="1" applyFont="1"/>
    <xf numFmtId="0" fontId="4" fillId="0" borderId="2" xfId="0" applyFont="1" applyBorder="1" applyAlignment="1">
      <alignment horizontal="left"/>
    </xf>
    <xf numFmtId="3" fontId="4" fillId="0" borderId="2" xfId="0" applyNumberFormat="1" applyFont="1" applyBorder="1" applyAlignment="1">
      <alignment horizontal="right"/>
    </xf>
    <xf numFmtId="0" fontId="5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4" fillId="0" borderId="0" xfId="0" applyFont="1" applyBorder="1" applyAlignment="1">
      <alignment horizontal="left"/>
    </xf>
    <xf numFmtId="3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justify" vertical="top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left"/>
    </xf>
    <xf numFmtId="3" fontId="7" fillId="0" borderId="0" xfId="0" applyNumberFormat="1" applyFont="1" applyAlignment="1"/>
    <xf numFmtId="3" fontId="4" fillId="0" borderId="0" xfId="0" applyNumberFormat="1" applyFont="1" applyAlignment="1">
      <alignment horizontal="right"/>
    </xf>
    <xf numFmtId="0" fontId="4" fillId="0" borderId="3" xfId="0" applyFont="1" applyBorder="1" applyAlignment="1">
      <alignment horizontal="left"/>
    </xf>
    <xf numFmtId="0" fontId="5" fillId="0" borderId="0" xfId="0" applyFont="1" applyAlignment="1">
      <alignment vertical="top" wrapText="1"/>
    </xf>
    <xf numFmtId="3" fontId="5" fillId="0" borderId="1" xfId="0" applyNumberFormat="1" applyFont="1" applyBorder="1" applyAlignment="1">
      <alignment horizontal="right"/>
    </xf>
    <xf numFmtId="3" fontId="13" fillId="0" borderId="0" xfId="0" applyNumberFormat="1" applyFont="1" applyBorder="1" applyAlignment="1">
      <alignment horizontal="right"/>
    </xf>
    <xf numFmtId="0" fontId="14" fillId="0" borderId="0" xfId="0" applyFont="1" applyAlignment="1">
      <alignment horizontal="justify"/>
    </xf>
    <xf numFmtId="3" fontId="8" fillId="0" borderId="0" xfId="0" applyNumberFormat="1" applyFont="1"/>
    <xf numFmtId="3" fontId="13" fillId="0" borderId="0" xfId="0" applyNumberFormat="1" applyFont="1" applyAlignment="1">
      <alignment horizontal="right"/>
    </xf>
    <xf numFmtId="3" fontId="13" fillId="0" borderId="0" xfId="0" applyNumberFormat="1" applyFont="1"/>
    <xf numFmtId="3" fontId="8" fillId="0" borderId="1" xfId="0" applyNumberFormat="1" applyFont="1" applyBorder="1" applyAlignment="1">
      <alignment horizontal="right"/>
    </xf>
    <xf numFmtId="1" fontId="4" fillId="0" borderId="0" xfId="0" applyNumberFormat="1" applyFont="1" applyAlignment="1">
      <alignment horizontal="justify" vertical="center"/>
    </xf>
    <xf numFmtId="3" fontId="15" fillId="0" borderId="0" xfId="0" applyNumberFormat="1" applyFont="1" applyAlignment="1">
      <alignment horizontal="right" vertical="center"/>
    </xf>
    <xf numFmtId="0" fontId="5" fillId="0" borderId="0" xfId="0" applyFont="1" applyAlignment="1">
      <alignment horizontal="justify" vertical="top" wrapText="1"/>
    </xf>
    <xf numFmtId="3" fontId="16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indent="15"/>
    </xf>
    <xf numFmtId="1" fontId="14" fillId="0" borderId="0" xfId="0" applyNumberFormat="1" applyFont="1" applyAlignment="1">
      <alignment horizontal="justify"/>
    </xf>
    <xf numFmtId="0" fontId="12" fillId="0" borderId="0" xfId="0" applyFont="1" applyAlignment="1">
      <alignment horizontal="justify"/>
    </xf>
    <xf numFmtId="3" fontId="12" fillId="0" borderId="0" xfId="0" applyNumberFormat="1" applyFont="1" applyAlignment="1">
      <alignment horizontal="right"/>
    </xf>
    <xf numFmtId="0" fontId="12" fillId="0" borderId="0" xfId="0" applyFont="1"/>
    <xf numFmtId="0" fontId="5" fillId="0" borderId="0" xfId="0" applyFont="1" applyBorder="1" applyAlignment="1">
      <alignment wrapText="1"/>
    </xf>
    <xf numFmtId="3" fontId="5" fillId="0" borderId="0" xfId="0" applyNumberFormat="1" applyFont="1" applyBorder="1" applyAlignment="1"/>
    <xf numFmtId="0" fontId="5" fillId="0" borderId="1" xfId="0" applyFont="1" applyBorder="1" applyAlignment="1">
      <alignment wrapText="1"/>
    </xf>
    <xf numFmtId="3" fontId="5" fillId="0" borderId="1" xfId="0" applyNumberFormat="1" applyFont="1" applyBorder="1" applyAlignment="1"/>
    <xf numFmtId="0" fontId="4" fillId="0" borderId="1" xfId="0" applyFont="1" applyBorder="1" applyAlignment="1">
      <alignment horizontal="left"/>
    </xf>
    <xf numFmtId="3" fontId="4" fillId="0" borderId="1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17" fillId="0" borderId="0" xfId="0" applyNumberFormat="1" applyFont="1" applyAlignment="1">
      <alignment horizontal="right"/>
    </xf>
  </cellXfs>
  <cellStyles count="3">
    <cellStyle name="Normál" xfId="0" builtinId="0"/>
    <cellStyle name="Normál 5 3 2 2" xfId="2"/>
    <cellStyle name="Normá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526"/>
  <sheetViews>
    <sheetView tabSelected="1" workbookViewId="0">
      <selection sqref="A1:XFD1048576"/>
    </sheetView>
  </sheetViews>
  <sheetFormatPr defaultRowHeight="15.75"/>
  <cols>
    <col min="1" max="1" width="10" customWidth="1"/>
    <col min="2" max="2" width="76.7109375" customWidth="1"/>
    <col min="3" max="3" width="9.85546875" style="15" customWidth="1"/>
    <col min="4" max="4" width="11.5703125" style="15" customWidth="1"/>
    <col min="257" max="257" width="10" customWidth="1"/>
    <col min="258" max="258" width="76.7109375" customWidth="1"/>
    <col min="259" max="259" width="9.85546875" customWidth="1"/>
    <col min="260" max="260" width="11.5703125" customWidth="1"/>
    <col min="513" max="513" width="10" customWidth="1"/>
    <col min="514" max="514" width="76.7109375" customWidth="1"/>
    <col min="515" max="515" width="9.85546875" customWidth="1"/>
    <col min="516" max="516" width="11.5703125" customWidth="1"/>
    <col min="769" max="769" width="10" customWidth="1"/>
    <col min="770" max="770" width="76.7109375" customWidth="1"/>
    <col min="771" max="771" width="9.85546875" customWidth="1"/>
    <col min="772" max="772" width="11.5703125" customWidth="1"/>
    <col min="1025" max="1025" width="10" customWidth="1"/>
    <col min="1026" max="1026" width="76.7109375" customWidth="1"/>
    <col min="1027" max="1027" width="9.85546875" customWidth="1"/>
    <col min="1028" max="1028" width="11.5703125" customWidth="1"/>
    <col min="1281" max="1281" width="10" customWidth="1"/>
    <col min="1282" max="1282" width="76.7109375" customWidth="1"/>
    <col min="1283" max="1283" width="9.85546875" customWidth="1"/>
    <col min="1284" max="1284" width="11.5703125" customWidth="1"/>
    <col min="1537" max="1537" width="10" customWidth="1"/>
    <col min="1538" max="1538" width="76.7109375" customWidth="1"/>
    <col min="1539" max="1539" width="9.85546875" customWidth="1"/>
    <col min="1540" max="1540" width="11.5703125" customWidth="1"/>
    <col min="1793" max="1793" width="10" customWidth="1"/>
    <col min="1794" max="1794" width="76.7109375" customWidth="1"/>
    <col min="1795" max="1795" width="9.85546875" customWidth="1"/>
    <col min="1796" max="1796" width="11.5703125" customWidth="1"/>
    <col min="2049" max="2049" width="10" customWidth="1"/>
    <col min="2050" max="2050" width="76.7109375" customWidth="1"/>
    <col min="2051" max="2051" width="9.85546875" customWidth="1"/>
    <col min="2052" max="2052" width="11.5703125" customWidth="1"/>
    <col min="2305" max="2305" width="10" customWidth="1"/>
    <col min="2306" max="2306" width="76.7109375" customWidth="1"/>
    <col min="2307" max="2307" width="9.85546875" customWidth="1"/>
    <col min="2308" max="2308" width="11.5703125" customWidth="1"/>
    <col min="2561" max="2561" width="10" customWidth="1"/>
    <col min="2562" max="2562" width="76.7109375" customWidth="1"/>
    <col min="2563" max="2563" width="9.85546875" customWidth="1"/>
    <col min="2564" max="2564" width="11.5703125" customWidth="1"/>
    <col min="2817" max="2817" width="10" customWidth="1"/>
    <col min="2818" max="2818" width="76.7109375" customWidth="1"/>
    <col min="2819" max="2819" width="9.85546875" customWidth="1"/>
    <col min="2820" max="2820" width="11.5703125" customWidth="1"/>
    <col min="3073" max="3073" width="10" customWidth="1"/>
    <col min="3074" max="3074" width="76.7109375" customWidth="1"/>
    <col min="3075" max="3075" width="9.85546875" customWidth="1"/>
    <col min="3076" max="3076" width="11.5703125" customWidth="1"/>
    <col min="3329" max="3329" width="10" customWidth="1"/>
    <col min="3330" max="3330" width="76.7109375" customWidth="1"/>
    <col min="3331" max="3331" width="9.85546875" customWidth="1"/>
    <col min="3332" max="3332" width="11.5703125" customWidth="1"/>
    <col min="3585" max="3585" width="10" customWidth="1"/>
    <col min="3586" max="3586" width="76.7109375" customWidth="1"/>
    <col min="3587" max="3587" width="9.85546875" customWidth="1"/>
    <col min="3588" max="3588" width="11.5703125" customWidth="1"/>
    <col min="3841" max="3841" width="10" customWidth="1"/>
    <col min="3842" max="3842" width="76.7109375" customWidth="1"/>
    <col min="3843" max="3843" width="9.85546875" customWidth="1"/>
    <col min="3844" max="3844" width="11.5703125" customWidth="1"/>
    <col min="4097" max="4097" width="10" customWidth="1"/>
    <col min="4098" max="4098" width="76.7109375" customWidth="1"/>
    <col min="4099" max="4099" width="9.85546875" customWidth="1"/>
    <col min="4100" max="4100" width="11.5703125" customWidth="1"/>
    <col min="4353" max="4353" width="10" customWidth="1"/>
    <col min="4354" max="4354" width="76.7109375" customWidth="1"/>
    <col min="4355" max="4355" width="9.85546875" customWidth="1"/>
    <col min="4356" max="4356" width="11.5703125" customWidth="1"/>
    <col min="4609" max="4609" width="10" customWidth="1"/>
    <col min="4610" max="4610" width="76.7109375" customWidth="1"/>
    <col min="4611" max="4611" width="9.85546875" customWidth="1"/>
    <col min="4612" max="4612" width="11.5703125" customWidth="1"/>
    <col min="4865" max="4865" width="10" customWidth="1"/>
    <col min="4866" max="4866" width="76.7109375" customWidth="1"/>
    <col min="4867" max="4867" width="9.85546875" customWidth="1"/>
    <col min="4868" max="4868" width="11.5703125" customWidth="1"/>
    <col min="5121" max="5121" width="10" customWidth="1"/>
    <col min="5122" max="5122" width="76.7109375" customWidth="1"/>
    <col min="5123" max="5123" width="9.85546875" customWidth="1"/>
    <col min="5124" max="5124" width="11.5703125" customWidth="1"/>
    <col min="5377" max="5377" width="10" customWidth="1"/>
    <col min="5378" max="5378" width="76.7109375" customWidth="1"/>
    <col min="5379" max="5379" width="9.85546875" customWidth="1"/>
    <col min="5380" max="5380" width="11.5703125" customWidth="1"/>
    <col min="5633" max="5633" width="10" customWidth="1"/>
    <col min="5634" max="5634" width="76.7109375" customWidth="1"/>
    <col min="5635" max="5635" width="9.85546875" customWidth="1"/>
    <col min="5636" max="5636" width="11.5703125" customWidth="1"/>
    <col min="5889" max="5889" width="10" customWidth="1"/>
    <col min="5890" max="5890" width="76.7109375" customWidth="1"/>
    <col min="5891" max="5891" width="9.85546875" customWidth="1"/>
    <col min="5892" max="5892" width="11.5703125" customWidth="1"/>
    <col min="6145" max="6145" width="10" customWidth="1"/>
    <col min="6146" max="6146" width="76.7109375" customWidth="1"/>
    <col min="6147" max="6147" width="9.85546875" customWidth="1"/>
    <col min="6148" max="6148" width="11.5703125" customWidth="1"/>
    <col min="6401" max="6401" width="10" customWidth="1"/>
    <col min="6402" max="6402" width="76.7109375" customWidth="1"/>
    <col min="6403" max="6403" width="9.85546875" customWidth="1"/>
    <col min="6404" max="6404" width="11.5703125" customWidth="1"/>
    <col min="6657" max="6657" width="10" customWidth="1"/>
    <col min="6658" max="6658" width="76.7109375" customWidth="1"/>
    <col min="6659" max="6659" width="9.85546875" customWidth="1"/>
    <col min="6660" max="6660" width="11.5703125" customWidth="1"/>
    <col min="6913" max="6913" width="10" customWidth="1"/>
    <col min="6914" max="6914" width="76.7109375" customWidth="1"/>
    <col min="6915" max="6915" width="9.85546875" customWidth="1"/>
    <col min="6916" max="6916" width="11.5703125" customWidth="1"/>
    <col min="7169" max="7169" width="10" customWidth="1"/>
    <col min="7170" max="7170" width="76.7109375" customWidth="1"/>
    <col min="7171" max="7171" width="9.85546875" customWidth="1"/>
    <col min="7172" max="7172" width="11.5703125" customWidth="1"/>
    <col min="7425" max="7425" width="10" customWidth="1"/>
    <col min="7426" max="7426" width="76.7109375" customWidth="1"/>
    <col min="7427" max="7427" width="9.85546875" customWidth="1"/>
    <col min="7428" max="7428" width="11.5703125" customWidth="1"/>
    <col min="7681" max="7681" width="10" customWidth="1"/>
    <col min="7682" max="7682" width="76.7109375" customWidth="1"/>
    <col min="7683" max="7683" width="9.85546875" customWidth="1"/>
    <col min="7684" max="7684" width="11.5703125" customWidth="1"/>
    <col min="7937" max="7937" width="10" customWidth="1"/>
    <col min="7938" max="7938" width="76.7109375" customWidth="1"/>
    <col min="7939" max="7939" width="9.85546875" customWidth="1"/>
    <col min="7940" max="7940" width="11.5703125" customWidth="1"/>
    <col min="8193" max="8193" width="10" customWidth="1"/>
    <col min="8194" max="8194" width="76.7109375" customWidth="1"/>
    <col min="8195" max="8195" width="9.85546875" customWidth="1"/>
    <col min="8196" max="8196" width="11.5703125" customWidth="1"/>
    <col min="8449" max="8449" width="10" customWidth="1"/>
    <col min="8450" max="8450" width="76.7109375" customWidth="1"/>
    <col min="8451" max="8451" width="9.85546875" customWidth="1"/>
    <col min="8452" max="8452" width="11.5703125" customWidth="1"/>
    <col min="8705" max="8705" width="10" customWidth="1"/>
    <col min="8706" max="8706" width="76.7109375" customWidth="1"/>
    <col min="8707" max="8707" width="9.85546875" customWidth="1"/>
    <col min="8708" max="8708" width="11.5703125" customWidth="1"/>
    <col min="8961" max="8961" width="10" customWidth="1"/>
    <col min="8962" max="8962" width="76.7109375" customWidth="1"/>
    <col min="8963" max="8963" width="9.85546875" customWidth="1"/>
    <col min="8964" max="8964" width="11.5703125" customWidth="1"/>
    <col min="9217" max="9217" width="10" customWidth="1"/>
    <col min="9218" max="9218" width="76.7109375" customWidth="1"/>
    <col min="9219" max="9219" width="9.85546875" customWidth="1"/>
    <col min="9220" max="9220" width="11.5703125" customWidth="1"/>
    <col min="9473" max="9473" width="10" customWidth="1"/>
    <col min="9474" max="9474" width="76.7109375" customWidth="1"/>
    <col min="9475" max="9475" width="9.85546875" customWidth="1"/>
    <col min="9476" max="9476" width="11.5703125" customWidth="1"/>
    <col min="9729" max="9729" width="10" customWidth="1"/>
    <col min="9730" max="9730" width="76.7109375" customWidth="1"/>
    <col min="9731" max="9731" width="9.85546875" customWidth="1"/>
    <col min="9732" max="9732" width="11.5703125" customWidth="1"/>
    <col min="9985" max="9985" width="10" customWidth="1"/>
    <col min="9986" max="9986" width="76.7109375" customWidth="1"/>
    <col min="9987" max="9987" width="9.85546875" customWidth="1"/>
    <col min="9988" max="9988" width="11.5703125" customWidth="1"/>
    <col min="10241" max="10241" width="10" customWidth="1"/>
    <col min="10242" max="10242" width="76.7109375" customWidth="1"/>
    <col min="10243" max="10243" width="9.85546875" customWidth="1"/>
    <col min="10244" max="10244" width="11.5703125" customWidth="1"/>
    <col min="10497" max="10497" width="10" customWidth="1"/>
    <col min="10498" max="10498" width="76.7109375" customWidth="1"/>
    <col min="10499" max="10499" width="9.85546875" customWidth="1"/>
    <col min="10500" max="10500" width="11.5703125" customWidth="1"/>
    <col min="10753" max="10753" width="10" customWidth="1"/>
    <col min="10754" max="10754" width="76.7109375" customWidth="1"/>
    <col min="10755" max="10755" width="9.85546875" customWidth="1"/>
    <col min="10756" max="10756" width="11.5703125" customWidth="1"/>
    <col min="11009" max="11009" width="10" customWidth="1"/>
    <col min="11010" max="11010" width="76.7109375" customWidth="1"/>
    <col min="11011" max="11011" width="9.85546875" customWidth="1"/>
    <col min="11012" max="11012" width="11.5703125" customWidth="1"/>
    <col min="11265" max="11265" width="10" customWidth="1"/>
    <col min="11266" max="11266" width="76.7109375" customWidth="1"/>
    <col min="11267" max="11267" width="9.85546875" customWidth="1"/>
    <col min="11268" max="11268" width="11.5703125" customWidth="1"/>
    <col min="11521" max="11521" width="10" customWidth="1"/>
    <col min="11522" max="11522" width="76.7109375" customWidth="1"/>
    <col min="11523" max="11523" width="9.85546875" customWidth="1"/>
    <col min="11524" max="11524" width="11.5703125" customWidth="1"/>
    <col min="11777" max="11777" width="10" customWidth="1"/>
    <col min="11778" max="11778" width="76.7109375" customWidth="1"/>
    <col min="11779" max="11779" width="9.85546875" customWidth="1"/>
    <col min="11780" max="11780" width="11.5703125" customWidth="1"/>
    <col min="12033" max="12033" width="10" customWidth="1"/>
    <col min="12034" max="12034" width="76.7109375" customWidth="1"/>
    <col min="12035" max="12035" width="9.85546875" customWidth="1"/>
    <col min="12036" max="12036" width="11.5703125" customWidth="1"/>
    <col min="12289" max="12289" width="10" customWidth="1"/>
    <col min="12290" max="12290" width="76.7109375" customWidth="1"/>
    <col min="12291" max="12291" width="9.85546875" customWidth="1"/>
    <col min="12292" max="12292" width="11.5703125" customWidth="1"/>
    <col min="12545" max="12545" width="10" customWidth="1"/>
    <col min="12546" max="12546" width="76.7109375" customWidth="1"/>
    <col min="12547" max="12547" width="9.85546875" customWidth="1"/>
    <col min="12548" max="12548" width="11.5703125" customWidth="1"/>
    <col min="12801" max="12801" width="10" customWidth="1"/>
    <col min="12802" max="12802" width="76.7109375" customWidth="1"/>
    <col min="12803" max="12803" width="9.85546875" customWidth="1"/>
    <col min="12804" max="12804" width="11.5703125" customWidth="1"/>
    <col min="13057" max="13057" width="10" customWidth="1"/>
    <col min="13058" max="13058" width="76.7109375" customWidth="1"/>
    <col min="13059" max="13059" width="9.85546875" customWidth="1"/>
    <col min="13060" max="13060" width="11.5703125" customWidth="1"/>
    <col min="13313" max="13313" width="10" customWidth="1"/>
    <col min="13314" max="13314" width="76.7109375" customWidth="1"/>
    <col min="13315" max="13315" width="9.85546875" customWidth="1"/>
    <col min="13316" max="13316" width="11.5703125" customWidth="1"/>
    <col min="13569" max="13569" width="10" customWidth="1"/>
    <col min="13570" max="13570" width="76.7109375" customWidth="1"/>
    <col min="13571" max="13571" width="9.85546875" customWidth="1"/>
    <col min="13572" max="13572" width="11.5703125" customWidth="1"/>
    <col min="13825" max="13825" width="10" customWidth="1"/>
    <col min="13826" max="13826" width="76.7109375" customWidth="1"/>
    <col min="13827" max="13827" width="9.85546875" customWidth="1"/>
    <col min="13828" max="13828" width="11.5703125" customWidth="1"/>
    <col min="14081" max="14081" width="10" customWidth="1"/>
    <col min="14082" max="14082" width="76.7109375" customWidth="1"/>
    <col min="14083" max="14083" width="9.85546875" customWidth="1"/>
    <col min="14084" max="14084" width="11.5703125" customWidth="1"/>
    <col min="14337" max="14337" width="10" customWidth="1"/>
    <col min="14338" max="14338" width="76.7109375" customWidth="1"/>
    <col min="14339" max="14339" width="9.85546875" customWidth="1"/>
    <col min="14340" max="14340" width="11.5703125" customWidth="1"/>
    <col min="14593" max="14593" width="10" customWidth="1"/>
    <col min="14594" max="14594" width="76.7109375" customWidth="1"/>
    <col min="14595" max="14595" width="9.85546875" customWidth="1"/>
    <col min="14596" max="14596" width="11.5703125" customWidth="1"/>
    <col min="14849" max="14849" width="10" customWidth="1"/>
    <col min="14850" max="14850" width="76.7109375" customWidth="1"/>
    <col min="14851" max="14851" width="9.85546875" customWidth="1"/>
    <col min="14852" max="14852" width="11.5703125" customWidth="1"/>
    <col min="15105" max="15105" width="10" customWidth="1"/>
    <col min="15106" max="15106" width="76.7109375" customWidth="1"/>
    <col min="15107" max="15107" width="9.85546875" customWidth="1"/>
    <col min="15108" max="15108" width="11.5703125" customWidth="1"/>
    <col min="15361" max="15361" width="10" customWidth="1"/>
    <col min="15362" max="15362" width="76.7109375" customWidth="1"/>
    <col min="15363" max="15363" width="9.85546875" customWidth="1"/>
    <col min="15364" max="15364" width="11.5703125" customWidth="1"/>
    <col min="15617" max="15617" width="10" customWidth="1"/>
    <col min="15618" max="15618" width="76.7109375" customWidth="1"/>
    <col min="15619" max="15619" width="9.85546875" customWidth="1"/>
    <col min="15620" max="15620" width="11.5703125" customWidth="1"/>
    <col min="15873" max="15873" width="10" customWidth="1"/>
    <col min="15874" max="15874" width="76.7109375" customWidth="1"/>
    <col min="15875" max="15875" width="9.85546875" customWidth="1"/>
    <col min="15876" max="15876" width="11.5703125" customWidth="1"/>
    <col min="16129" max="16129" width="10" customWidth="1"/>
    <col min="16130" max="16130" width="76.7109375" customWidth="1"/>
    <col min="16131" max="16131" width="9.85546875" customWidth="1"/>
    <col min="16132" max="16132" width="11.5703125" customWidth="1"/>
  </cols>
  <sheetData>
    <row r="2" spans="1:6" s="1" customFormat="1" ht="18" customHeight="1">
      <c r="A2" s="3" t="s">
        <v>13</v>
      </c>
      <c r="B2" s="3"/>
      <c r="C2" s="3"/>
      <c r="D2" s="3"/>
    </row>
    <row r="3" spans="1:6" s="1" customFormat="1" ht="15" customHeight="1">
      <c r="A3" s="3" t="s">
        <v>14</v>
      </c>
      <c r="B3" s="3"/>
      <c r="C3" s="3"/>
      <c r="D3" s="3"/>
    </row>
    <row r="4" spans="1:6" s="1" customFormat="1" ht="12.75" customHeight="1">
      <c r="A4" s="16" t="s">
        <v>0</v>
      </c>
      <c r="B4" s="16"/>
      <c r="C4" s="16"/>
      <c r="D4" s="16"/>
    </row>
    <row r="5" spans="1:6" s="1" customFormat="1" ht="5.0999999999999996" customHeight="1">
      <c r="A5" s="17"/>
      <c r="B5" s="17"/>
      <c r="C5" s="17"/>
      <c r="D5" s="17"/>
    </row>
    <row r="6" spans="1:6" s="1" customFormat="1" ht="15.75" customHeight="1">
      <c r="A6" s="4" t="s">
        <v>15</v>
      </c>
      <c r="B6" s="4"/>
      <c r="C6" s="4"/>
      <c r="D6" s="4"/>
    </row>
    <row r="7" spans="1:6" s="1" customFormat="1" ht="8.1" customHeight="1">
      <c r="A7" s="6"/>
      <c r="C7" s="18"/>
      <c r="D7" s="18"/>
    </row>
    <row r="8" spans="1:6">
      <c r="A8" s="19" t="s">
        <v>16</v>
      </c>
      <c r="B8" s="19" t="s">
        <v>17</v>
      </c>
      <c r="C8" s="2"/>
      <c r="D8" s="15">
        <v>2771200</v>
      </c>
      <c r="E8" s="1"/>
      <c r="F8" s="1"/>
    </row>
    <row r="9" spans="1:6" ht="8.25" customHeight="1">
      <c r="A9" s="19"/>
      <c r="B9" s="19"/>
      <c r="C9" s="2"/>
      <c r="E9" s="1"/>
      <c r="F9" s="1"/>
    </row>
    <row r="10" spans="1:6">
      <c r="A10" s="19" t="s">
        <v>18</v>
      </c>
      <c r="B10" s="20" t="s">
        <v>19</v>
      </c>
      <c r="C10" s="2"/>
      <c r="D10" s="15">
        <v>429536</v>
      </c>
      <c r="E10" s="1"/>
      <c r="F10" s="1"/>
    </row>
    <row r="11" spans="1:6" s="1" customFormat="1" ht="8.1" customHeight="1">
      <c r="A11" s="6"/>
      <c r="C11" s="18"/>
      <c r="D11" s="18"/>
    </row>
    <row r="12" spans="1:6" s="1" customFormat="1">
      <c r="A12" s="13" t="s">
        <v>20</v>
      </c>
      <c r="B12" s="13" t="s">
        <v>21</v>
      </c>
      <c r="C12" s="18"/>
      <c r="D12" s="18">
        <v>2280384</v>
      </c>
    </row>
    <row r="13" spans="1:6" s="1" customFormat="1" ht="9" customHeight="1">
      <c r="A13" s="21"/>
      <c r="C13" s="15"/>
      <c r="D13" s="15"/>
    </row>
    <row r="14" spans="1:6" s="1" customFormat="1" ht="20.100000000000001" customHeight="1">
      <c r="A14" s="13" t="s">
        <v>22</v>
      </c>
      <c r="B14" s="13" t="s">
        <v>23</v>
      </c>
      <c r="C14" s="18"/>
      <c r="D14" s="18">
        <v>353460</v>
      </c>
    </row>
    <row r="15" spans="1:6" s="1" customFormat="1" ht="5.0999999999999996" customHeight="1">
      <c r="A15" s="21"/>
      <c r="C15" s="15"/>
      <c r="D15" s="15"/>
    </row>
    <row r="16" spans="1:6" s="1" customFormat="1" ht="15" customHeight="1">
      <c r="A16" s="22"/>
      <c r="B16" s="14"/>
      <c r="C16" s="15"/>
      <c r="D16" s="23"/>
    </row>
    <row r="17" spans="1:4" s="1" customFormat="1" ht="3.75" customHeight="1">
      <c r="A17" s="24"/>
      <c r="C17" s="15"/>
      <c r="D17" s="15"/>
    </row>
    <row r="18" spans="1:4" s="1" customFormat="1">
      <c r="A18" s="13" t="s">
        <v>24</v>
      </c>
      <c r="B18" s="13" t="s">
        <v>25</v>
      </c>
      <c r="C18" s="18"/>
      <c r="D18" s="18">
        <v>340000</v>
      </c>
    </row>
    <row r="19" spans="1:4" s="1" customFormat="1" ht="6" customHeight="1">
      <c r="A19" s="21"/>
      <c r="C19" s="15"/>
      <c r="D19" s="15"/>
    </row>
    <row r="20" spans="1:4" s="1" customFormat="1">
      <c r="A20" s="25" t="s">
        <v>26</v>
      </c>
      <c r="B20" s="13" t="s">
        <v>27</v>
      </c>
      <c r="C20" s="15"/>
      <c r="D20" s="15"/>
    </row>
    <row r="21" spans="1:4" s="1" customFormat="1" ht="15" customHeight="1">
      <c r="A21" s="26"/>
      <c r="B21" s="27" t="s">
        <v>28</v>
      </c>
      <c r="C21" s="27"/>
      <c r="D21" s="15">
        <v>30000</v>
      </c>
    </row>
    <row r="22" spans="1:4" s="1" customFormat="1" ht="6" customHeight="1">
      <c r="A22" s="21"/>
      <c r="C22" s="15"/>
      <c r="D22" s="15"/>
    </row>
    <row r="23" spans="1:4" s="1" customFormat="1">
      <c r="A23" s="25" t="s">
        <v>29</v>
      </c>
      <c r="B23" s="13" t="s">
        <v>30</v>
      </c>
      <c r="C23" s="15"/>
      <c r="D23" s="15"/>
    </row>
    <row r="24" spans="1:4" s="1" customFormat="1" ht="15" customHeight="1">
      <c r="A24" s="26"/>
      <c r="B24" s="28" t="s">
        <v>31</v>
      </c>
      <c r="C24" s="28"/>
      <c r="D24" s="15">
        <v>30000</v>
      </c>
    </row>
    <row r="25" spans="1:4" s="1" customFormat="1" ht="6" customHeight="1">
      <c r="A25" s="21"/>
      <c r="C25" s="15"/>
      <c r="D25" s="15"/>
    </row>
    <row r="26" spans="1:4" s="1" customFormat="1">
      <c r="A26" s="13" t="s">
        <v>32</v>
      </c>
      <c r="B26" s="13" t="s">
        <v>33</v>
      </c>
      <c r="C26" s="18"/>
      <c r="D26" s="18"/>
    </row>
    <row r="27" spans="1:4" s="1" customFormat="1" ht="15" customHeight="1">
      <c r="A27" s="25"/>
      <c r="B27" s="14" t="s">
        <v>34</v>
      </c>
      <c r="C27" s="15"/>
      <c r="D27" s="15">
        <v>20000</v>
      </c>
    </row>
    <row r="28" spans="1:4" s="1" customFormat="1" ht="15" customHeight="1">
      <c r="A28" s="25"/>
      <c r="B28" s="14" t="s">
        <v>35</v>
      </c>
      <c r="C28" s="15"/>
      <c r="D28" s="15"/>
    </row>
    <row r="29" spans="1:4" s="1" customFormat="1" ht="6" customHeight="1">
      <c r="A29" s="24"/>
      <c r="B29" s="5"/>
      <c r="C29" s="15"/>
      <c r="D29" s="15"/>
    </row>
    <row r="30" spans="1:4" s="1" customFormat="1">
      <c r="A30" s="25" t="s">
        <v>36</v>
      </c>
      <c r="B30" s="13" t="s">
        <v>37</v>
      </c>
      <c r="C30" s="15"/>
      <c r="D30" s="15">
        <v>50000</v>
      </c>
    </row>
    <row r="31" spans="1:4" s="1" customFormat="1" ht="6" customHeight="1">
      <c r="A31" s="24"/>
      <c r="B31" s="5"/>
      <c r="C31" s="15"/>
      <c r="D31" s="15"/>
    </row>
    <row r="32" spans="1:4" s="1" customFormat="1">
      <c r="A32" s="25" t="s">
        <v>38</v>
      </c>
      <c r="B32" s="13" t="s">
        <v>39</v>
      </c>
      <c r="C32" s="15"/>
      <c r="D32" s="15">
        <v>250000</v>
      </c>
    </row>
    <row r="33" spans="1:4" s="1" customFormat="1" ht="6" customHeight="1">
      <c r="A33" s="24"/>
      <c r="B33" s="5"/>
      <c r="C33" s="15"/>
      <c r="D33" s="15"/>
    </row>
    <row r="34" spans="1:4" s="1" customFormat="1">
      <c r="A34" s="25" t="s">
        <v>40</v>
      </c>
      <c r="B34" s="13" t="s">
        <v>41</v>
      </c>
      <c r="C34" s="15"/>
      <c r="D34" s="15"/>
    </row>
    <row r="35" spans="1:4" s="1" customFormat="1" ht="15" customHeight="1">
      <c r="A35" s="25"/>
      <c r="B35" s="20" t="s">
        <v>42</v>
      </c>
      <c r="C35" s="15"/>
      <c r="D35" s="15">
        <v>280000</v>
      </c>
    </row>
    <row r="36" spans="1:4" s="1" customFormat="1" ht="6" customHeight="1">
      <c r="A36" s="24"/>
      <c r="B36" s="5"/>
      <c r="C36" s="15"/>
      <c r="D36" s="15"/>
    </row>
    <row r="37" spans="1:4" s="1" customFormat="1">
      <c r="A37" s="25" t="s">
        <v>40</v>
      </c>
      <c r="B37" s="13" t="s">
        <v>43</v>
      </c>
      <c r="C37" s="15"/>
      <c r="D37" s="15"/>
    </row>
    <row r="38" spans="1:4" s="1" customFormat="1" ht="14.1" customHeight="1">
      <c r="A38" s="29"/>
      <c r="B38" s="14" t="s">
        <v>44</v>
      </c>
      <c r="C38" s="30"/>
      <c r="D38" s="15"/>
    </row>
    <row r="39" spans="1:4" s="1" customFormat="1" ht="14.1" customHeight="1">
      <c r="A39" s="29"/>
      <c r="B39" s="14" t="s">
        <v>45</v>
      </c>
      <c r="C39" s="30"/>
      <c r="D39" s="15"/>
    </row>
    <row r="40" spans="1:4" s="1" customFormat="1" ht="14.1" customHeight="1">
      <c r="A40" s="29"/>
      <c r="B40" s="14" t="s">
        <v>46</v>
      </c>
      <c r="C40" s="30"/>
      <c r="D40" s="15">
        <v>600000</v>
      </c>
    </row>
    <row r="41" spans="1:4" s="1" customFormat="1" ht="14.1" customHeight="1">
      <c r="A41" s="29"/>
      <c r="C41" s="15"/>
      <c r="D41" s="15"/>
    </row>
    <row r="42" spans="1:4" s="1" customFormat="1" ht="6" customHeight="1">
      <c r="A42" s="24"/>
      <c r="B42" s="5"/>
      <c r="C42" s="15"/>
      <c r="D42" s="15"/>
    </row>
    <row r="43" spans="1:4" s="1" customFormat="1">
      <c r="A43" s="25" t="s">
        <v>47</v>
      </c>
      <c r="B43" s="13" t="s">
        <v>48</v>
      </c>
      <c r="C43" s="15"/>
      <c r="D43" s="15">
        <v>160000</v>
      </c>
    </row>
    <row r="44" spans="1:4" s="1" customFormat="1" ht="6" customHeight="1">
      <c r="A44" s="24"/>
      <c r="B44" s="5"/>
      <c r="C44" s="15"/>
      <c r="D44" s="15"/>
    </row>
    <row r="45" spans="1:4" s="1" customFormat="1">
      <c r="A45" s="25" t="s">
        <v>49</v>
      </c>
      <c r="B45" s="13" t="s">
        <v>50</v>
      </c>
      <c r="C45" s="15"/>
      <c r="D45" s="31">
        <v>40000</v>
      </c>
    </row>
    <row r="46" spans="1:4" s="1" customFormat="1" ht="15" customHeight="1">
      <c r="A46" s="29"/>
      <c r="B46" s="5"/>
      <c r="C46" s="23"/>
      <c r="D46" s="23">
        <f>SUM(D17:D45)</f>
        <v>1800000</v>
      </c>
    </row>
    <row r="47" spans="1:4" s="1" customFormat="1" ht="9" customHeight="1">
      <c r="A47" s="24"/>
      <c r="B47" s="5"/>
      <c r="C47" s="15"/>
      <c r="D47" s="15"/>
    </row>
    <row r="48" spans="1:4" s="1" customFormat="1" ht="15.75" customHeight="1">
      <c r="A48" s="25" t="s">
        <v>51</v>
      </c>
      <c r="B48" s="13" t="s">
        <v>52</v>
      </c>
      <c r="C48" s="23"/>
      <c r="D48" s="23"/>
    </row>
    <row r="49" spans="1:4" s="1" customFormat="1" ht="15" customHeight="1">
      <c r="A49" s="24"/>
      <c r="B49" s="20"/>
      <c r="C49" s="15"/>
      <c r="D49" s="15">
        <v>0</v>
      </c>
    </row>
    <row r="50" spans="1:4" s="1" customFormat="1" ht="6" customHeight="1">
      <c r="A50" s="24"/>
      <c r="B50" s="5"/>
      <c r="C50" s="15"/>
      <c r="D50" s="15"/>
    </row>
    <row r="51" spans="1:4" s="1" customFormat="1" ht="15.75" customHeight="1">
      <c r="A51" s="25" t="s">
        <v>53</v>
      </c>
      <c r="B51" s="13" t="s">
        <v>54</v>
      </c>
      <c r="C51" s="23"/>
      <c r="D51" s="31">
        <v>0</v>
      </c>
    </row>
    <row r="52" spans="1:4" s="1" customFormat="1" ht="15" customHeight="1">
      <c r="A52" s="29"/>
      <c r="B52" s="20"/>
      <c r="C52" s="23"/>
      <c r="D52" s="23">
        <f>SUM(D48:D51)</f>
        <v>0</v>
      </c>
    </row>
    <row r="53" spans="1:4" s="1" customFormat="1" ht="9" customHeight="1">
      <c r="A53" s="24"/>
      <c r="B53" s="5"/>
      <c r="C53" s="15"/>
      <c r="D53" s="15"/>
    </row>
    <row r="54" spans="1:4" s="5" customFormat="1">
      <c r="A54" s="32" t="s">
        <v>55</v>
      </c>
      <c r="B54" s="19" t="s">
        <v>56</v>
      </c>
      <c r="C54" s="23"/>
      <c r="D54" s="23"/>
    </row>
    <row r="55" spans="1:4" s="1" customFormat="1">
      <c r="A55" s="29"/>
      <c r="B55" s="20"/>
      <c r="C55" s="15"/>
      <c r="D55" s="15"/>
    </row>
    <row r="56" spans="1:4" s="1" customFormat="1">
      <c r="A56" s="29"/>
      <c r="B56" s="20"/>
      <c r="C56" s="15"/>
      <c r="D56" s="15"/>
    </row>
    <row r="57" spans="1:4" s="1" customFormat="1">
      <c r="A57" s="29"/>
      <c r="B57" s="20"/>
      <c r="C57" s="15"/>
      <c r="D57" s="15">
        <f>SUM(C55:C56)</f>
        <v>0</v>
      </c>
    </row>
    <row r="58" spans="1:4" s="1" customFormat="1" ht="6" customHeight="1">
      <c r="A58" s="21"/>
      <c r="C58" s="15"/>
      <c r="D58" s="15"/>
    </row>
    <row r="59" spans="1:4" s="1" customFormat="1" ht="15.75" customHeight="1">
      <c r="A59" s="32" t="s">
        <v>57</v>
      </c>
      <c r="B59" s="19" t="s">
        <v>58</v>
      </c>
      <c r="C59" s="23"/>
      <c r="D59" s="31">
        <v>0</v>
      </c>
    </row>
    <row r="60" spans="1:4" s="1" customFormat="1" ht="15" customHeight="1">
      <c r="A60" s="29"/>
      <c r="B60" s="20"/>
      <c r="C60" s="23"/>
      <c r="D60" s="23">
        <f>SUM(D57:D59)</f>
        <v>0</v>
      </c>
    </row>
    <row r="61" spans="1:4" s="8" customFormat="1">
      <c r="A61" s="33" t="s">
        <v>59</v>
      </c>
      <c r="B61" s="33"/>
      <c r="C61" s="34"/>
      <c r="D61" s="34">
        <f>SUM(D12,D14,D46,D60,D52,D8,D10)</f>
        <v>7634580</v>
      </c>
    </row>
    <row r="62" spans="1:4" s="1" customFormat="1">
      <c r="A62" s="35" t="s">
        <v>60</v>
      </c>
      <c r="B62" s="35"/>
      <c r="C62" s="36"/>
      <c r="D62" s="36" t="s">
        <v>7</v>
      </c>
    </row>
    <row r="63" spans="1:4" s="1" customFormat="1" ht="12" customHeight="1">
      <c r="A63" s="13"/>
      <c r="B63" s="5"/>
      <c r="C63" s="15"/>
      <c r="D63" s="15"/>
    </row>
    <row r="64" spans="1:4" s="1" customFormat="1" ht="6" customHeight="1">
      <c r="A64" s="21"/>
      <c r="C64" s="15"/>
      <c r="D64" s="15"/>
    </row>
    <row r="65" spans="1:4" s="1" customFormat="1" ht="15.95" customHeight="1">
      <c r="A65" s="25" t="s">
        <v>61</v>
      </c>
      <c r="B65" s="13" t="s">
        <v>62</v>
      </c>
      <c r="C65" s="15"/>
      <c r="D65" s="15">
        <v>3000</v>
      </c>
    </row>
    <row r="66" spans="1:4" s="1" customFormat="1" ht="9" customHeight="1">
      <c r="A66" s="25"/>
      <c r="B66" s="13"/>
      <c r="C66" s="15"/>
      <c r="D66" s="15"/>
    </row>
    <row r="67" spans="1:4" s="1" customFormat="1" ht="15.95" customHeight="1">
      <c r="A67" s="25" t="s">
        <v>63</v>
      </c>
      <c r="B67" s="13" t="s">
        <v>12</v>
      </c>
      <c r="C67" s="15"/>
      <c r="D67" s="15">
        <v>4000</v>
      </c>
    </row>
    <row r="68" spans="1:4" s="1" customFormat="1" ht="15.95" customHeight="1">
      <c r="A68" s="25"/>
      <c r="B68" s="13"/>
      <c r="C68" s="15"/>
      <c r="D68" s="15"/>
    </row>
    <row r="69" spans="1:4" s="8" customFormat="1">
      <c r="A69" s="33" t="s">
        <v>64</v>
      </c>
      <c r="B69" s="33"/>
      <c r="C69" s="34"/>
      <c r="D69" s="34">
        <f>SUM(D64:D67)</f>
        <v>7000</v>
      </c>
    </row>
    <row r="70" spans="1:4" s="1" customFormat="1" ht="14.1" customHeight="1">
      <c r="A70" s="13"/>
      <c r="B70" s="5"/>
      <c r="C70" s="15"/>
      <c r="D70" s="15"/>
    </row>
    <row r="71" spans="1:4" s="1" customFormat="1">
      <c r="A71" s="4" t="s">
        <v>65</v>
      </c>
      <c r="B71" s="4"/>
      <c r="C71" s="4"/>
      <c r="D71" s="4"/>
    </row>
    <row r="72" spans="1:4" s="1" customFormat="1" ht="8.1" customHeight="1">
      <c r="A72" s="25"/>
      <c r="C72" s="15"/>
      <c r="D72" s="15"/>
    </row>
    <row r="73" spans="1:4" s="1" customFormat="1">
      <c r="A73" s="13" t="s">
        <v>24</v>
      </c>
      <c r="B73" s="13" t="s">
        <v>25</v>
      </c>
      <c r="C73" s="18"/>
      <c r="D73" s="18"/>
    </row>
    <row r="74" spans="1:4" s="1" customFormat="1" ht="15" customHeight="1">
      <c r="A74" s="25"/>
      <c r="B74" s="14" t="s">
        <v>66</v>
      </c>
      <c r="C74" s="15"/>
      <c r="D74" s="15">
        <v>350000</v>
      </c>
    </row>
    <row r="75" spans="1:4" s="1" customFormat="1" ht="6" customHeight="1">
      <c r="A75" s="21"/>
      <c r="C75" s="15"/>
      <c r="D75" s="15"/>
    </row>
    <row r="76" spans="1:4" s="1" customFormat="1">
      <c r="A76" s="13" t="s">
        <v>32</v>
      </c>
      <c r="B76" s="13" t="s">
        <v>33</v>
      </c>
      <c r="C76" s="18"/>
      <c r="D76" s="18"/>
    </row>
    <row r="77" spans="1:4" s="1" customFormat="1" ht="15" customHeight="1">
      <c r="A77" s="25"/>
      <c r="B77" s="14" t="s">
        <v>67</v>
      </c>
      <c r="C77" s="15"/>
      <c r="D77" s="15">
        <v>20000</v>
      </c>
    </row>
    <row r="78" spans="1:4" s="1" customFormat="1" ht="6" customHeight="1">
      <c r="A78" s="21"/>
      <c r="C78" s="15"/>
      <c r="D78" s="15"/>
    </row>
    <row r="79" spans="1:4" s="1" customFormat="1">
      <c r="A79" s="25" t="s">
        <v>40</v>
      </c>
      <c r="B79" s="13" t="s">
        <v>43</v>
      </c>
      <c r="C79" s="15"/>
      <c r="D79" s="15"/>
    </row>
    <row r="80" spans="1:4" s="1" customFormat="1" ht="15" customHeight="1">
      <c r="A80" s="26"/>
      <c r="B80" s="14" t="s">
        <v>68</v>
      </c>
      <c r="C80" s="15"/>
      <c r="D80" s="15">
        <v>100000</v>
      </c>
    </row>
    <row r="81" spans="1:4" s="1" customFormat="1" ht="6" customHeight="1">
      <c r="A81" s="21"/>
      <c r="C81" s="15"/>
      <c r="D81" s="15"/>
    </row>
    <row r="82" spans="1:4" s="1" customFormat="1">
      <c r="A82" s="25" t="s">
        <v>47</v>
      </c>
      <c r="B82" s="13" t="s">
        <v>48</v>
      </c>
      <c r="C82" s="15"/>
      <c r="D82" s="31">
        <v>130000</v>
      </c>
    </row>
    <row r="83" spans="1:4" s="1" customFormat="1">
      <c r="A83" s="25"/>
      <c r="B83" s="13"/>
      <c r="C83" s="15"/>
      <c r="D83" s="15">
        <f>SUM(D74:D82)</f>
        <v>600000</v>
      </c>
    </row>
    <row r="84" spans="1:4" s="5" customFormat="1">
      <c r="A84" s="32" t="s">
        <v>55</v>
      </c>
      <c r="B84" s="19" t="s">
        <v>56</v>
      </c>
      <c r="C84" s="23"/>
      <c r="D84" s="23"/>
    </row>
    <row r="85" spans="1:4" s="1" customFormat="1">
      <c r="A85" s="29"/>
      <c r="B85" s="20"/>
      <c r="C85" s="15"/>
      <c r="D85" s="15">
        <v>0</v>
      </c>
    </row>
    <row r="86" spans="1:4" s="1" customFormat="1" ht="3.75" customHeight="1">
      <c r="A86" s="29"/>
      <c r="B86" s="20"/>
      <c r="C86" s="15"/>
      <c r="D86" s="15"/>
    </row>
    <row r="87" spans="1:4" s="1" customFormat="1" ht="15.75" customHeight="1">
      <c r="A87" s="32" t="s">
        <v>57</v>
      </c>
      <c r="B87" s="19" t="s">
        <v>58</v>
      </c>
      <c r="C87" s="23"/>
      <c r="D87" s="31">
        <v>0</v>
      </c>
    </row>
    <row r="88" spans="1:4" s="1" customFormat="1">
      <c r="A88" s="29"/>
      <c r="B88" s="20"/>
      <c r="C88" s="15"/>
      <c r="D88" s="15">
        <f>SUM(D85:D87)</f>
        <v>0</v>
      </c>
    </row>
    <row r="89" spans="1:4" s="8" customFormat="1">
      <c r="A89" s="33" t="s">
        <v>59</v>
      </c>
      <c r="B89" s="33"/>
      <c r="C89" s="34"/>
      <c r="D89" s="34">
        <f>SUM(D73:D82,D88)</f>
        <v>600000</v>
      </c>
    </row>
    <row r="90" spans="1:4" s="1" customFormat="1" ht="14.1" customHeight="1">
      <c r="A90" s="13"/>
      <c r="B90" s="5"/>
      <c r="C90" s="15"/>
      <c r="D90" s="15"/>
    </row>
    <row r="91" spans="1:4" s="1" customFormat="1">
      <c r="A91" s="4" t="s">
        <v>69</v>
      </c>
      <c r="B91" s="4"/>
      <c r="C91" s="4"/>
      <c r="D91" s="4"/>
    </row>
    <row r="92" spans="1:4" s="1" customFormat="1" ht="12" customHeight="1">
      <c r="A92" s="6"/>
      <c r="C92" s="18"/>
      <c r="D92" s="18"/>
    </row>
    <row r="93" spans="1:4" s="1" customFormat="1" ht="17.25" customHeight="1">
      <c r="A93" s="19" t="s">
        <v>38</v>
      </c>
      <c r="B93" s="13" t="s">
        <v>70</v>
      </c>
      <c r="C93" s="18"/>
      <c r="D93" s="18"/>
    </row>
    <row r="94" spans="1:4" s="1" customFormat="1" ht="17.25" customHeight="1">
      <c r="A94" s="19"/>
      <c r="B94" s="5" t="s">
        <v>71</v>
      </c>
      <c r="C94" s="18"/>
      <c r="D94" s="18">
        <v>200000</v>
      </c>
    </row>
    <row r="95" spans="1:4" s="1" customFormat="1" ht="7.5" customHeight="1">
      <c r="A95" s="6"/>
      <c r="C95" s="18"/>
      <c r="D95" s="18"/>
    </row>
    <row r="96" spans="1:4" s="1" customFormat="1">
      <c r="A96" s="25" t="s">
        <v>47</v>
      </c>
      <c r="B96" s="13" t="s">
        <v>48</v>
      </c>
      <c r="C96" s="15"/>
      <c r="D96" s="15">
        <v>0</v>
      </c>
    </row>
    <row r="97" spans="1:4" s="8" customFormat="1">
      <c r="A97" s="33" t="s">
        <v>59</v>
      </c>
      <c r="B97" s="33"/>
      <c r="C97" s="34"/>
      <c r="D97" s="34">
        <f>SUM(D93:D96)</f>
        <v>200000</v>
      </c>
    </row>
    <row r="98" spans="1:4" s="1" customFormat="1" ht="12" customHeight="1">
      <c r="A98" s="13"/>
      <c r="B98" s="5"/>
      <c r="C98" s="15"/>
      <c r="D98" s="15"/>
    </row>
    <row r="99" spans="1:4" s="1" customFormat="1" ht="15.75" customHeight="1">
      <c r="A99" s="13" t="s">
        <v>72</v>
      </c>
      <c r="B99" s="13" t="s">
        <v>10</v>
      </c>
      <c r="C99" s="15"/>
      <c r="D99" s="15"/>
    </row>
    <row r="100" spans="1:4" s="1" customFormat="1" ht="15" customHeight="1">
      <c r="A100" s="13"/>
      <c r="B100" s="5" t="s">
        <v>73</v>
      </c>
      <c r="C100" s="15">
        <v>80000</v>
      </c>
      <c r="D100" s="15"/>
    </row>
    <row r="101" spans="1:4" s="8" customFormat="1">
      <c r="A101" s="33" t="s">
        <v>64</v>
      </c>
      <c r="B101" s="33"/>
      <c r="C101" s="34"/>
      <c r="D101" s="34">
        <f>SUM(C100)</f>
        <v>80000</v>
      </c>
    </row>
    <row r="102" spans="1:4" s="8" customFormat="1">
      <c r="A102" s="37"/>
      <c r="B102" s="37"/>
      <c r="C102" s="38"/>
      <c r="D102" s="38"/>
    </row>
    <row r="103" spans="1:4" s="1" customFormat="1">
      <c r="A103" s="4" t="s">
        <v>74</v>
      </c>
      <c r="B103" s="4"/>
      <c r="C103" s="4"/>
      <c r="D103" s="4"/>
    </row>
    <row r="104" spans="1:4" s="1" customFormat="1" ht="12" customHeight="1">
      <c r="A104" s="6"/>
      <c r="C104" s="18"/>
      <c r="D104" s="18"/>
    </row>
    <row r="105" spans="1:4" s="5" customFormat="1" ht="15.75" customHeight="1">
      <c r="A105" s="13" t="s">
        <v>75</v>
      </c>
      <c r="B105" s="13" t="s">
        <v>8</v>
      </c>
      <c r="C105" s="18"/>
      <c r="D105" s="18"/>
    </row>
    <row r="106" spans="1:4" s="5" customFormat="1" ht="12.75" customHeight="1">
      <c r="A106" s="6"/>
      <c r="B106" s="5" t="s">
        <v>76</v>
      </c>
      <c r="C106" s="18"/>
      <c r="D106" s="18">
        <v>2009479</v>
      </c>
    </row>
    <row r="107" spans="1:4" s="8" customFormat="1" ht="15.75" customHeight="1">
      <c r="A107" s="33" t="s">
        <v>59</v>
      </c>
      <c r="B107" s="33"/>
      <c r="C107" s="34"/>
      <c r="D107" s="34">
        <f>SUM(D106)</f>
        <v>2009479</v>
      </c>
    </row>
    <row r="108" spans="1:4" s="1" customFormat="1" ht="12" customHeight="1">
      <c r="A108" s="13"/>
      <c r="B108" s="5"/>
      <c r="C108" s="15"/>
      <c r="D108" s="15"/>
    </row>
    <row r="109" spans="1:4" s="1" customFormat="1" ht="15" customHeight="1">
      <c r="A109" s="13" t="s">
        <v>77</v>
      </c>
      <c r="B109" s="13" t="s">
        <v>78</v>
      </c>
      <c r="C109" s="15"/>
      <c r="D109" s="15"/>
    </row>
    <row r="110" spans="1:4" s="1" customFormat="1" ht="14.1" customHeight="1">
      <c r="A110" s="13"/>
      <c r="B110" s="5" t="s">
        <v>79</v>
      </c>
      <c r="C110" s="15"/>
      <c r="D110" s="15"/>
    </row>
    <row r="111" spans="1:4" s="1" customFormat="1" ht="14.1" customHeight="1">
      <c r="A111" s="13"/>
      <c r="B111" s="5" t="s">
        <v>80</v>
      </c>
      <c r="C111" s="15">
        <v>2921106</v>
      </c>
      <c r="D111" s="15"/>
    </row>
    <row r="112" spans="1:4" s="1" customFormat="1" ht="14.1" customHeight="1">
      <c r="A112" s="13"/>
      <c r="B112" s="5" t="s">
        <v>81</v>
      </c>
      <c r="C112" s="15">
        <v>2606312</v>
      </c>
      <c r="D112" s="15"/>
    </row>
    <row r="113" spans="1:4" s="1" customFormat="1" ht="14.1" customHeight="1">
      <c r="A113" s="13"/>
      <c r="B113" s="5" t="s">
        <v>82</v>
      </c>
      <c r="C113" s="15">
        <v>929083</v>
      </c>
      <c r="D113" s="15"/>
    </row>
    <row r="114" spans="1:4" s="1" customFormat="1" ht="14.1" customHeight="1">
      <c r="A114" s="13"/>
      <c r="B114" s="5" t="s">
        <v>83</v>
      </c>
      <c r="C114" s="31">
        <v>1030075</v>
      </c>
      <c r="D114" s="15"/>
    </row>
    <row r="115" spans="1:4" s="1" customFormat="1" ht="15" customHeight="1">
      <c r="A115" s="13"/>
      <c r="B115" s="5"/>
      <c r="C115" s="15">
        <f>SUM(C111:C114)</f>
        <v>7486576</v>
      </c>
      <c r="D115" s="15"/>
    </row>
    <row r="116" spans="1:4" s="1" customFormat="1" ht="6" customHeight="1">
      <c r="A116" s="21"/>
      <c r="C116" s="15"/>
      <c r="D116" s="15"/>
    </row>
    <row r="117" spans="1:4" s="1" customFormat="1" ht="15" customHeight="1">
      <c r="A117" s="21"/>
      <c r="B117" s="5" t="s">
        <v>84</v>
      </c>
      <c r="C117" s="15">
        <v>8726493</v>
      </c>
      <c r="D117" s="15"/>
    </row>
    <row r="118" spans="1:4" s="1" customFormat="1" ht="6" customHeight="1">
      <c r="A118" s="21"/>
      <c r="C118" s="15"/>
      <c r="D118" s="15"/>
    </row>
    <row r="119" spans="1:4" s="1" customFormat="1" ht="15" customHeight="1">
      <c r="A119" s="13"/>
      <c r="B119" s="5" t="s">
        <v>85</v>
      </c>
      <c r="C119" s="15">
        <v>0</v>
      </c>
      <c r="D119" s="15"/>
    </row>
    <row r="120" spans="1:4" s="1" customFormat="1" ht="6" customHeight="1">
      <c r="A120" s="21"/>
      <c r="C120" s="15"/>
      <c r="D120" s="15"/>
    </row>
    <row r="121" spans="1:4" s="1" customFormat="1" ht="15" customHeight="1">
      <c r="A121" s="21"/>
      <c r="B121" s="1" t="s">
        <v>86</v>
      </c>
      <c r="C121" s="15">
        <v>0</v>
      </c>
      <c r="D121" s="15"/>
    </row>
    <row r="122" spans="1:4" s="1" customFormat="1" ht="5.25" customHeight="1">
      <c r="A122" s="21"/>
      <c r="C122" s="15"/>
      <c r="D122" s="15"/>
    </row>
    <row r="123" spans="1:4" s="1" customFormat="1" ht="15" customHeight="1">
      <c r="A123" s="21"/>
      <c r="B123" s="1" t="s">
        <v>87</v>
      </c>
      <c r="C123" s="15">
        <v>0</v>
      </c>
      <c r="D123" s="15"/>
    </row>
    <row r="124" spans="1:4" s="1" customFormat="1" ht="15" customHeight="1">
      <c r="A124" s="13"/>
      <c r="B124" s="5"/>
      <c r="C124" s="15"/>
      <c r="D124" s="15">
        <f>SUM(C115:C124)</f>
        <v>16213069</v>
      </c>
    </row>
    <row r="125" spans="1:4" s="1" customFormat="1" ht="6" customHeight="1">
      <c r="A125" s="21"/>
      <c r="C125" s="15"/>
      <c r="D125" s="15"/>
    </row>
    <row r="126" spans="1:4" s="1" customFormat="1" ht="29.1" customHeight="1">
      <c r="A126" s="39" t="s">
        <v>88</v>
      </c>
      <c r="B126" s="40" t="s">
        <v>89</v>
      </c>
      <c r="C126" s="15"/>
      <c r="D126" s="15"/>
    </row>
    <row r="127" spans="1:4" s="1" customFormat="1" ht="17.100000000000001" customHeight="1">
      <c r="A127" s="13"/>
      <c r="B127" s="14" t="s">
        <v>90</v>
      </c>
      <c r="C127" s="15">
        <v>8126000</v>
      </c>
      <c r="D127" s="15"/>
    </row>
    <row r="128" spans="1:4" s="1" customFormat="1" ht="17.100000000000001" customHeight="1">
      <c r="A128" s="13"/>
      <c r="B128" s="5" t="s">
        <v>91</v>
      </c>
      <c r="C128" s="15">
        <v>1393560</v>
      </c>
      <c r="D128" s="15"/>
    </row>
    <row r="129" spans="1:6" s="1" customFormat="1" ht="15" customHeight="1">
      <c r="A129" s="13"/>
      <c r="B129" s="5" t="s">
        <v>92</v>
      </c>
      <c r="C129" s="15">
        <v>4479000</v>
      </c>
      <c r="D129" s="15"/>
    </row>
    <row r="130" spans="1:6" s="1" customFormat="1" ht="15" customHeight="1">
      <c r="A130" s="13"/>
      <c r="B130" s="5" t="s">
        <v>93</v>
      </c>
      <c r="C130" s="15">
        <v>255360</v>
      </c>
      <c r="D130" s="15">
        <f>SUM(C127:C130)</f>
        <v>14253920</v>
      </c>
    </row>
    <row r="131" spans="1:6" s="1" customFormat="1" ht="5.0999999999999996" customHeight="1">
      <c r="A131" s="21"/>
      <c r="C131" s="15"/>
      <c r="D131" s="15"/>
    </row>
    <row r="132" spans="1:6" s="1" customFormat="1" ht="15" customHeight="1">
      <c r="A132" s="13" t="s">
        <v>94</v>
      </c>
      <c r="B132" s="13" t="s">
        <v>95</v>
      </c>
      <c r="C132" s="15"/>
      <c r="D132" s="15"/>
    </row>
    <row r="133" spans="1:6" s="1" customFormat="1" ht="15" customHeight="1">
      <c r="A133" s="13"/>
      <c r="B133" s="5" t="s">
        <v>96</v>
      </c>
      <c r="C133" s="15"/>
      <c r="D133" s="15"/>
    </row>
    <row r="134" spans="1:6" s="1" customFormat="1" ht="15" customHeight="1">
      <c r="A134" s="13"/>
      <c r="B134" s="5" t="s">
        <v>97</v>
      </c>
      <c r="C134" s="15"/>
      <c r="D134" s="15">
        <v>2270000</v>
      </c>
    </row>
    <row r="135" spans="1:6" s="1" customFormat="1" ht="15" customHeight="1">
      <c r="A135" s="13"/>
      <c r="B135" s="5"/>
      <c r="C135" s="15"/>
      <c r="D135" s="15"/>
    </row>
    <row r="136" spans="1:6">
      <c r="A136" s="13" t="s">
        <v>98</v>
      </c>
      <c r="B136" s="13" t="s">
        <v>2</v>
      </c>
      <c r="C136" s="9"/>
      <c r="E136" s="15"/>
      <c r="F136" s="15"/>
    </row>
    <row r="137" spans="1:6">
      <c r="A137" s="13"/>
      <c r="B137" s="41" t="s">
        <v>99</v>
      </c>
      <c r="C137" s="9"/>
      <c r="D137" s="15">
        <v>700000</v>
      </c>
      <c r="E137" s="15"/>
      <c r="F137" s="15"/>
    </row>
    <row r="138" spans="1:6" s="8" customFormat="1">
      <c r="A138" s="33" t="s">
        <v>64</v>
      </c>
      <c r="B138" s="33"/>
      <c r="C138" s="34"/>
      <c r="D138" s="34">
        <f>SUM(D124,D130,D134,D137)</f>
        <v>33436989</v>
      </c>
    </row>
    <row r="139" spans="1:6" s="1" customFormat="1" ht="14.1" customHeight="1">
      <c r="A139" s="13"/>
      <c r="B139" s="5"/>
      <c r="C139" s="15"/>
      <c r="D139" s="15"/>
    </row>
    <row r="140" spans="1:6" s="1" customFormat="1">
      <c r="A140" s="42" t="s">
        <v>100</v>
      </c>
      <c r="B140" s="42"/>
      <c r="C140" s="42"/>
      <c r="D140" s="42"/>
    </row>
    <row r="141" spans="1:6" s="1" customFormat="1" ht="12" customHeight="1">
      <c r="A141" s="6"/>
      <c r="C141" s="18"/>
      <c r="D141" s="18"/>
    </row>
    <row r="142" spans="1:6" s="1" customFormat="1" ht="6.75" customHeight="1">
      <c r="A142" s="26"/>
      <c r="B142" s="14"/>
      <c r="C142" s="15"/>
      <c r="D142" s="15"/>
    </row>
    <row r="143" spans="1:6" s="1" customFormat="1" ht="15" customHeight="1">
      <c r="A143" s="25" t="s">
        <v>101</v>
      </c>
      <c r="B143" s="13" t="s">
        <v>102</v>
      </c>
      <c r="C143" s="23"/>
      <c r="D143" s="23"/>
    </row>
    <row r="144" spans="1:6" s="1" customFormat="1" ht="15" customHeight="1">
      <c r="A144" s="25"/>
      <c r="B144" s="14" t="s">
        <v>103</v>
      </c>
      <c r="C144" s="15">
        <v>700000</v>
      </c>
      <c r="D144" s="23"/>
    </row>
    <row r="145" spans="1:7" s="1" customFormat="1" ht="15" customHeight="1">
      <c r="A145" s="24"/>
      <c r="B145" s="14" t="s">
        <v>104</v>
      </c>
      <c r="C145" s="15">
        <v>323200</v>
      </c>
      <c r="D145" s="15"/>
    </row>
    <row r="146" spans="1:7" s="1" customFormat="1" ht="15" customHeight="1">
      <c r="A146" s="24"/>
      <c r="B146" s="14" t="s">
        <v>105</v>
      </c>
      <c r="C146" s="15">
        <v>152615</v>
      </c>
      <c r="D146" s="15"/>
    </row>
    <row r="147" spans="1:7" s="1" customFormat="1" ht="15" customHeight="1">
      <c r="A147" s="24"/>
      <c r="B147" s="14"/>
      <c r="C147" s="15"/>
      <c r="D147" s="15"/>
    </row>
    <row r="148" spans="1:7" s="8" customFormat="1">
      <c r="A148" s="33" t="s">
        <v>59</v>
      </c>
      <c r="B148" s="33"/>
      <c r="C148" s="34"/>
      <c r="D148" s="34">
        <f>SUM(C144:C147)</f>
        <v>1175815</v>
      </c>
    </row>
    <row r="149" spans="1:7" s="1" customFormat="1" ht="12.95" customHeight="1">
      <c r="A149" s="13"/>
      <c r="B149" s="5"/>
      <c r="C149" s="15"/>
      <c r="D149" s="15"/>
    </row>
    <row r="150" spans="1:7" s="1" customFormat="1">
      <c r="A150" s="13" t="s">
        <v>106</v>
      </c>
      <c r="B150" s="43" t="s">
        <v>1</v>
      </c>
      <c r="C150" s="15"/>
      <c r="D150" s="15">
        <v>16686907</v>
      </c>
    </row>
    <row r="151" spans="1:7" s="8" customFormat="1">
      <c r="A151" s="33" t="s">
        <v>64</v>
      </c>
      <c r="B151" s="33"/>
      <c r="C151" s="34"/>
      <c r="D151" s="34">
        <f>D150</f>
        <v>16686907</v>
      </c>
    </row>
    <row r="152" spans="1:7" s="1" customFormat="1" ht="12.95" customHeight="1">
      <c r="A152" s="13"/>
      <c r="B152" s="5"/>
      <c r="C152" s="15"/>
      <c r="D152" s="15"/>
    </row>
    <row r="153" spans="1:7" s="1" customFormat="1">
      <c r="A153" s="4" t="s">
        <v>107</v>
      </c>
      <c r="B153" s="4"/>
      <c r="C153" s="4"/>
      <c r="D153" s="4"/>
    </row>
    <row r="154" spans="1:7" s="1" customFormat="1" ht="12" customHeight="1">
      <c r="A154" s="6"/>
      <c r="C154" s="18"/>
      <c r="D154" s="18"/>
    </row>
    <row r="155" spans="1:7" s="1" customFormat="1" ht="15.95" customHeight="1">
      <c r="A155" s="25" t="s">
        <v>16</v>
      </c>
      <c r="B155" s="44" t="s">
        <v>108</v>
      </c>
      <c r="C155" s="44"/>
      <c r="D155" s="15"/>
      <c r="F155" s="7"/>
      <c r="G155" s="7"/>
    </row>
    <row r="156" spans="1:7" s="1" customFormat="1" ht="15" customHeight="1">
      <c r="A156" s="26"/>
      <c r="B156" s="14" t="s">
        <v>109</v>
      </c>
      <c r="C156" s="15"/>
      <c r="D156" s="15">
        <v>2033060</v>
      </c>
    </row>
    <row r="157" spans="1:7" s="1" customFormat="1" ht="5.0999999999999996" customHeight="1">
      <c r="A157" s="21"/>
      <c r="C157" s="15"/>
      <c r="D157" s="15"/>
    </row>
    <row r="158" spans="1:7" s="1" customFormat="1" ht="15.95" customHeight="1">
      <c r="A158" s="25" t="s">
        <v>110</v>
      </c>
      <c r="B158" s="44" t="s">
        <v>111</v>
      </c>
      <c r="C158" s="44"/>
      <c r="D158" s="15"/>
      <c r="F158" s="7"/>
      <c r="G158" s="7"/>
    </row>
    <row r="159" spans="1:7" s="1" customFormat="1" ht="15" customHeight="1">
      <c r="A159" s="26"/>
      <c r="B159" s="14" t="s">
        <v>112</v>
      </c>
      <c r="C159" s="15"/>
      <c r="D159" s="31">
        <v>25000</v>
      </c>
    </row>
    <row r="160" spans="1:7" s="1" customFormat="1" ht="15" customHeight="1">
      <c r="A160" s="26"/>
      <c r="B160" s="14"/>
      <c r="C160" s="15"/>
      <c r="D160" s="23">
        <f>SUM(D156:D159)</f>
        <v>2058060</v>
      </c>
    </row>
    <row r="161" spans="1:4" s="1" customFormat="1" ht="5.0999999999999996" customHeight="1">
      <c r="A161" s="21"/>
      <c r="C161" s="15"/>
      <c r="D161" s="15"/>
    </row>
    <row r="162" spans="1:4" s="1" customFormat="1" ht="17.100000000000001" customHeight="1">
      <c r="A162" s="13" t="s">
        <v>22</v>
      </c>
      <c r="B162" s="13" t="s">
        <v>23</v>
      </c>
      <c r="C162" s="18"/>
      <c r="D162" s="18"/>
    </row>
    <row r="163" spans="1:4" s="1" customFormat="1" ht="17.100000000000001" customHeight="1">
      <c r="A163" s="13"/>
      <c r="B163" s="14" t="s">
        <v>113</v>
      </c>
      <c r="C163" s="15"/>
      <c r="D163" s="15">
        <v>157562</v>
      </c>
    </row>
    <row r="164" spans="1:4" s="1" customFormat="1" ht="5.0999999999999996" customHeight="1">
      <c r="A164" s="21"/>
      <c r="C164" s="15"/>
      <c r="D164" s="15"/>
    </row>
    <row r="165" spans="1:4" s="1" customFormat="1" ht="17.100000000000001" customHeight="1">
      <c r="A165" s="13" t="s">
        <v>114</v>
      </c>
      <c r="B165" s="13" t="s">
        <v>115</v>
      </c>
      <c r="C165" s="18"/>
      <c r="D165" s="45">
        <v>25000</v>
      </c>
    </row>
    <row r="166" spans="1:4" s="1" customFormat="1" ht="15.75" customHeight="1">
      <c r="A166" s="25"/>
      <c r="B166" s="14"/>
      <c r="C166" s="15"/>
      <c r="D166" s="23">
        <f>SUM(D163:D165)</f>
        <v>182562</v>
      </c>
    </row>
    <row r="167" spans="1:4" s="1" customFormat="1">
      <c r="A167" s="13" t="s">
        <v>24</v>
      </c>
      <c r="B167" s="13" t="s">
        <v>25</v>
      </c>
      <c r="C167" s="18"/>
      <c r="D167" s="18"/>
    </row>
    <row r="168" spans="1:4" s="1" customFormat="1" ht="15" customHeight="1">
      <c r="A168" s="25"/>
      <c r="B168" s="14" t="s">
        <v>66</v>
      </c>
      <c r="C168" s="15"/>
      <c r="D168" s="15">
        <v>0</v>
      </c>
    </row>
    <row r="169" spans="1:4" s="1" customFormat="1" ht="7.5" customHeight="1">
      <c r="A169" s="25"/>
      <c r="B169" s="14"/>
      <c r="C169" s="15"/>
      <c r="D169" s="23"/>
    </row>
    <row r="170" spans="1:4" s="1" customFormat="1">
      <c r="A170" s="25" t="s">
        <v>36</v>
      </c>
      <c r="B170" s="13" t="s">
        <v>37</v>
      </c>
      <c r="C170" s="15"/>
      <c r="D170" s="15">
        <v>0</v>
      </c>
    </row>
    <row r="171" spans="1:4" s="1" customFormat="1" ht="7.5" customHeight="1">
      <c r="A171" s="25"/>
      <c r="B171" s="13"/>
      <c r="C171" s="15"/>
      <c r="D171" s="15"/>
    </row>
    <row r="172" spans="1:4" s="1" customFormat="1">
      <c r="A172" s="25" t="s">
        <v>47</v>
      </c>
      <c r="B172" s="13" t="s">
        <v>48</v>
      </c>
      <c r="C172" s="15"/>
      <c r="D172" s="31">
        <v>0</v>
      </c>
    </row>
    <row r="173" spans="1:4" s="1" customFormat="1" ht="15" customHeight="1">
      <c r="A173" s="25"/>
      <c r="B173" s="14"/>
      <c r="C173" s="15"/>
      <c r="D173" s="23">
        <f>SUM(D168:D172)</f>
        <v>0</v>
      </c>
    </row>
    <row r="174" spans="1:4" s="1" customFormat="1" ht="15" customHeight="1">
      <c r="A174" s="25"/>
      <c r="B174" s="14"/>
      <c r="C174" s="15"/>
      <c r="D174" s="23"/>
    </row>
    <row r="175" spans="1:4" s="1" customFormat="1">
      <c r="A175" s="33" t="s">
        <v>59</v>
      </c>
      <c r="B175" s="33"/>
      <c r="C175" s="34"/>
      <c r="D175" s="34">
        <f>SUM(D160+D166+D168+D170+D172)</f>
        <v>2240622</v>
      </c>
    </row>
    <row r="176" spans="1:4" s="1" customFormat="1">
      <c r="A176" s="35" t="s">
        <v>60</v>
      </c>
      <c r="B176" s="35"/>
      <c r="C176" s="36"/>
      <c r="D176" s="36" t="s">
        <v>4</v>
      </c>
    </row>
    <row r="177" spans="1:6" s="1" customFormat="1" ht="12" customHeight="1">
      <c r="A177" s="13"/>
      <c r="B177" s="5"/>
      <c r="C177" s="15"/>
      <c r="D177" s="15"/>
    </row>
    <row r="178" spans="1:6" s="1" customFormat="1" ht="15" customHeight="1">
      <c r="A178" s="25" t="s">
        <v>116</v>
      </c>
      <c r="B178" s="13" t="s">
        <v>117</v>
      </c>
      <c r="C178" s="15"/>
      <c r="D178" s="15"/>
    </row>
    <row r="179" spans="1:6" s="1" customFormat="1" ht="15" customHeight="1">
      <c r="A179" s="13"/>
      <c r="B179" s="5" t="s">
        <v>118</v>
      </c>
      <c r="C179" s="15"/>
      <c r="D179" s="15">
        <f>D160+D166</f>
        <v>2240622</v>
      </c>
    </row>
    <row r="180" spans="1:6" s="8" customFormat="1">
      <c r="A180" s="33" t="s">
        <v>64</v>
      </c>
      <c r="B180" s="33"/>
      <c r="C180" s="34"/>
      <c r="D180" s="34">
        <f>D179</f>
        <v>2240622</v>
      </c>
    </row>
    <row r="181" spans="1:6" s="8" customFormat="1">
      <c r="A181" s="37"/>
      <c r="B181" s="37"/>
      <c r="C181" s="38"/>
      <c r="D181" s="38"/>
    </row>
    <row r="182" spans="1:6">
      <c r="A182" s="19"/>
      <c r="B182" s="2" t="s">
        <v>119</v>
      </c>
      <c r="C182" s="46"/>
      <c r="D182" s="46"/>
      <c r="E182" s="46"/>
      <c r="F182" s="46"/>
    </row>
    <row r="183" spans="1:6" ht="9" customHeight="1">
      <c r="A183" s="19"/>
      <c r="B183" s="19"/>
      <c r="C183" s="46"/>
      <c r="E183" s="46"/>
      <c r="F183" s="46"/>
    </row>
    <row r="184" spans="1:6">
      <c r="A184" s="13" t="s">
        <v>24</v>
      </c>
      <c r="B184" s="13" t="s">
        <v>25</v>
      </c>
      <c r="C184" s="46"/>
      <c r="D184" s="15">
        <v>250000</v>
      </c>
      <c r="E184" s="46"/>
      <c r="F184" s="46"/>
    </row>
    <row r="185" spans="1:6" ht="9" customHeight="1">
      <c r="A185" s="21"/>
      <c r="B185" s="1"/>
      <c r="C185" s="46"/>
      <c r="E185" s="46"/>
      <c r="F185" s="46"/>
    </row>
    <row r="186" spans="1:6">
      <c r="A186" s="25" t="s">
        <v>40</v>
      </c>
      <c r="B186" s="13" t="s">
        <v>43</v>
      </c>
      <c r="C186" s="46"/>
      <c r="D186" s="15">
        <v>150000</v>
      </c>
      <c r="E186" s="46"/>
      <c r="F186" s="46"/>
    </row>
    <row r="187" spans="1:6">
      <c r="A187" s="24"/>
      <c r="B187" s="14" t="s">
        <v>120</v>
      </c>
      <c r="C187" s="46"/>
      <c r="E187" s="46"/>
      <c r="F187" s="46"/>
    </row>
    <row r="188" spans="1:6" ht="6" customHeight="1">
      <c r="A188" s="19"/>
      <c r="B188" s="19"/>
      <c r="C188" s="46"/>
      <c r="E188" s="46"/>
      <c r="F188" s="46"/>
    </row>
    <row r="189" spans="1:6">
      <c r="A189" s="25" t="s">
        <v>47</v>
      </c>
      <c r="B189" s="13" t="s">
        <v>48</v>
      </c>
      <c r="C189" s="46"/>
      <c r="D189" s="15">
        <v>108000</v>
      </c>
      <c r="E189" s="46"/>
      <c r="F189" s="46"/>
    </row>
    <row r="190" spans="1:6" ht="6.75" customHeight="1">
      <c r="A190" s="25"/>
      <c r="B190" s="13"/>
      <c r="C190" s="46"/>
      <c r="D190" s="46"/>
      <c r="E190" s="46"/>
      <c r="F190" s="46"/>
    </row>
    <row r="191" spans="1:6">
      <c r="A191" s="47" t="s">
        <v>59</v>
      </c>
      <c r="B191" s="47"/>
      <c r="C191" s="34"/>
      <c r="D191" s="34">
        <f>SUM(D184:D189)</f>
        <v>508000</v>
      </c>
      <c r="E191" s="46"/>
      <c r="F191" s="46"/>
    </row>
    <row r="192" spans="1:6">
      <c r="A192" s="37"/>
      <c r="B192" s="37"/>
      <c r="C192" s="38"/>
      <c r="D192" s="38"/>
      <c r="E192" s="46"/>
      <c r="F192" s="46"/>
    </row>
    <row r="193" spans="1:4" s="1" customFormat="1">
      <c r="A193" s="4" t="s">
        <v>121</v>
      </c>
      <c r="B193" s="4"/>
      <c r="C193" s="4"/>
      <c r="D193" s="4"/>
    </row>
    <row r="194" spans="1:4" s="8" customFormat="1">
      <c r="A194" s="37"/>
      <c r="B194" s="37"/>
      <c r="C194" s="38"/>
      <c r="D194" s="38"/>
    </row>
    <row r="195" spans="1:4" s="1" customFormat="1" ht="15" customHeight="1">
      <c r="A195" s="13" t="s">
        <v>55</v>
      </c>
      <c r="B195" s="43" t="s">
        <v>3</v>
      </c>
      <c r="C195" s="15"/>
      <c r="D195" s="15"/>
    </row>
    <row r="196" spans="1:4" s="1" customFormat="1" ht="15" customHeight="1">
      <c r="A196" s="13"/>
      <c r="B196" s="48" t="s">
        <v>122</v>
      </c>
      <c r="C196" s="15">
        <v>3900000</v>
      </c>
      <c r="D196" s="15"/>
    </row>
    <row r="197" spans="1:4" s="1" customFormat="1" ht="6" customHeight="1">
      <c r="A197" s="13"/>
      <c r="B197" s="48"/>
      <c r="C197" s="15"/>
      <c r="D197" s="15"/>
    </row>
    <row r="198" spans="1:4" s="1" customFormat="1" ht="15" customHeight="1">
      <c r="A198" s="13" t="s">
        <v>57</v>
      </c>
      <c r="B198" s="19" t="s">
        <v>58</v>
      </c>
      <c r="C198" s="49">
        <v>1053000</v>
      </c>
      <c r="D198" s="15">
        <f>SUM(C196,C198)</f>
        <v>4953000</v>
      </c>
    </row>
    <row r="199" spans="1:4" s="8" customFormat="1">
      <c r="A199" s="33" t="s">
        <v>64</v>
      </c>
      <c r="B199" s="33"/>
      <c r="C199" s="34"/>
      <c r="D199" s="34">
        <f>SUM(D198:D198)</f>
        <v>4953000</v>
      </c>
    </row>
    <row r="200" spans="1:4" s="8" customFormat="1">
      <c r="A200" s="37"/>
      <c r="B200" s="37"/>
      <c r="C200" s="38"/>
      <c r="D200" s="38"/>
    </row>
    <row r="201" spans="1:4" s="1" customFormat="1">
      <c r="A201" s="4" t="s">
        <v>123</v>
      </c>
      <c r="B201" s="4"/>
      <c r="C201" s="4"/>
      <c r="D201" s="4"/>
    </row>
    <row r="202" spans="1:4" s="1" customFormat="1" ht="12" customHeight="1">
      <c r="A202" s="6"/>
      <c r="C202" s="18"/>
      <c r="D202" s="18"/>
    </row>
    <row r="203" spans="1:4" s="1" customFormat="1">
      <c r="A203" s="13" t="s">
        <v>32</v>
      </c>
      <c r="B203" s="13" t="s">
        <v>33</v>
      </c>
      <c r="C203" s="18"/>
      <c r="D203" s="18"/>
    </row>
    <row r="204" spans="1:4" s="1" customFormat="1" ht="15" customHeight="1">
      <c r="A204" s="25"/>
      <c r="B204" s="14" t="s">
        <v>124</v>
      </c>
      <c r="C204" s="15"/>
      <c r="D204" s="15">
        <v>1100000</v>
      </c>
    </row>
    <row r="205" spans="1:4" s="1" customFormat="1" ht="8.25" customHeight="1">
      <c r="A205" s="25"/>
      <c r="B205" s="14"/>
      <c r="C205" s="15"/>
      <c r="D205" s="15"/>
    </row>
    <row r="206" spans="1:4" s="1" customFormat="1">
      <c r="A206" s="25" t="s">
        <v>36</v>
      </c>
      <c r="B206" s="13" t="s">
        <v>37</v>
      </c>
      <c r="C206" s="15"/>
      <c r="D206" s="15">
        <v>400000</v>
      </c>
    </row>
    <row r="207" spans="1:4" s="1" customFormat="1" ht="6" customHeight="1">
      <c r="A207" s="26"/>
      <c r="B207" s="14"/>
      <c r="C207" s="15"/>
      <c r="D207" s="15"/>
    </row>
    <row r="208" spans="1:4" s="1" customFormat="1" ht="15.75" customHeight="1">
      <c r="A208" s="25" t="s">
        <v>47</v>
      </c>
      <c r="B208" s="13" t="s">
        <v>48</v>
      </c>
      <c r="C208" s="15"/>
      <c r="D208" s="15">
        <v>400000</v>
      </c>
    </row>
    <row r="209" spans="1:6" s="8" customFormat="1">
      <c r="A209" s="33" t="s">
        <v>59</v>
      </c>
      <c r="B209" s="33"/>
      <c r="C209" s="34"/>
      <c r="D209" s="34">
        <f>SUM(D204:D208)</f>
        <v>1900000</v>
      </c>
    </row>
    <row r="210" spans="1:6" s="1" customFormat="1" ht="14.1" customHeight="1">
      <c r="A210" s="13"/>
      <c r="B210" s="5"/>
      <c r="C210" s="15"/>
      <c r="D210" s="15"/>
    </row>
    <row r="211" spans="1:6" s="1" customFormat="1">
      <c r="A211" s="4" t="s">
        <v>125</v>
      </c>
      <c r="B211" s="4"/>
      <c r="C211" s="4"/>
      <c r="D211" s="4"/>
    </row>
    <row r="212" spans="1:6" s="1" customFormat="1" ht="12" customHeight="1">
      <c r="A212" s="6"/>
      <c r="C212" s="18"/>
      <c r="D212" s="18"/>
    </row>
    <row r="213" spans="1:6" s="1" customFormat="1">
      <c r="A213" s="13" t="s">
        <v>24</v>
      </c>
      <c r="B213" s="13" t="s">
        <v>25</v>
      </c>
      <c r="C213" s="18"/>
      <c r="D213" s="18"/>
    </row>
    <row r="214" spans="1:6" s="1" customFormat="1" ht="15" customHeight="1">
      <c r="A214" s="25"/>
      <c r="B214" s="14" t="s">
        <v>66</v>
      </c>
      <c r="C214" s="15">
        <v>200000</v>
      </c>
      <c r="D214" s="15"/>
    </row>
    <row r="215" spans="1:6" s="1" customFormat="1" ht="15" customHeight="1">
      <c r="A215" s="26"/>
      <c r="B215" s="14" t="s">
        <v>126</v>
      </c>
      <c r="C215" s="15">
        <v>80000</v>
      </c>
      <c r="D215" s="15"/>
    </row>
    <row r="216" spans="1:6" s="1" customFormat="1" ht="15" customHeight="1">
      <c r="A216" s="26"/>
      <c r="B216" s="14" t="s">
        <v>127</v>
      </c>
      <c r="C216" s="15">
        <v>150000</v>
      </c>
      <c r="D216" s="15"/>
    </row>
    <row r="217" spans="1:6" s="1" customFormat="1" ht="15" customHeight="1">
      <c r="A217" s="26"/>
      <c r="B217" s="14"/>
      <c r="C217" s="15"/>
      <c r="D217" s="15">
        <f>SUM(C214:C217)</f>
        <v>430000</v>
      </c>
    </row>
    <row r="218" spans="1:6" s="1" customFormat="1" ht="6" customHeight="1">
      <c r="A218" s="26"/>
      <c r="B218" s="14"/>
      <c r="C218" s="15"/>
      <c r="D218" s="15"/>
    </row>
    <row r="219" spans="1:6" s="1" customFormat="1">
      <c r="A219" s="25" t="s">
        <v>36</v>
      </c>
      <c r="B219" s="13" t="s">
        <v>37</v>
      </c>
      <c r="C219" s="15"/>
      <c r="D219" s="15">
        <v>100000</v>
      </c>
    </row>
    <row r="220" spans="1:6" s="1" customFormat="1" ht="6" customHeight="1">
      <c r="A220" s="25"/>
      <c r="B220" s="13"/>
      <c r="C220" s="15"/>
      <c r="D220" s="15"/>
    </row>
    <row r="221" spans="1:6">
      <c r="A221" s="25" t="s">
        <v>40</v>
      </c>
      <c r="B221" s="13" t="s">
        <v>43</v>
      </c>
      <c r="C221" s="46"/>
      <c r="D221" s="15">
        <v>100000</v>
      </c>
      <c r="E221" s="46"/>
      <c r="F221" s="46"/>
    </row>
    <row r="222" spans="1:6" ht="6.75" customHeight="1">
      <c r="A222" s="25"/>
      <c r="B222" s="13"/>
      <c r="C222" s="46"/>
      <c r="E222" s="46"/>
      <c r="F222" s="46"/>
    </row>
    <row r="223" spans="1:6" s="1" customFormat="1">
      <c r="A223" s="25" t="s">
        <v>47</v>
      </c>
      <c r="B223" s="13" t="s">
        <v>48</v>
      </c>
      <c r="C223" s="15"/>
      <c r="D223" s="31">
        <v>160000</v>
      </c>
    </row>
    <row r="224" spans="1:6" s="1" customFormat="1" ht="17.25" customHeight="1">
      <c r="A224" s="25"/>
      <c r="B224" s="13"/>
      <c r="C224" s="15"/>
      <c r="D224" s="15">
        <f>SUM(D217:D223)</f>
        <v>790000</v>
      </c>
    </row>
    <row r="225" spans="1:4" s="1" customFormat="1" ht="15" customHeight="1">
      <c r="A225" s="25" t="s">
        <v>128</v>
      </c>
      <c r="B225" s="13" t="s">
        <v>129</v>
      </c>
      <c r="C225" s="15"/>
      <c r="D225" s="23"/>
    </row>
    <row r="226" spans="1:4" s="1" customFormat="1" ht="18.75" customHeight="1">
      <c r="A226" s="24"/>
      <c r="B226" s="14"/>
      <c r="C226" s="15">
        <v>0</v>
      </c>
      <c r="D226" s="23"/>
    </row>
    <row r="227" spans="1:4" s="1" customFormat="1" ht="15" customHeight="1">
      <c r="A227" s="25" t="s">
        <v>53</v>
      </c>
      <c r="B227" s="13" t="s">
        <v>130</v>
      </c>
      <c r="C227" s="15">
        <v>0</v>
      </c>
      <c r="D227" s="23">
        <f>SUM(C225:C227)</f>
        <v>0</v>
      </c>
    </row>
    <row r="228" spans="1:4" s="1" customFormat="1">
      <c r="A228" s="25"/>
      <c r="B228" s="13"/>
      <c r="C228" s="15"/>
      <c r="D228" s="15"/>
    </row>
    <row r="229" spans="1:4" s="8" customFormat="1">
      <c r="A229" s="33" t="s">
        <v>59</v>
      </c>
      <c r="B229" s="33"/>
      <c r="C229" s="34"/>
      <c r="D229" s="34">
        <f>D224+D227</f>
        <v>790000</v>
      </c>
    </row>
    <row r="230" spans="1:4" s="1" customFormat="1" ht="14.1" customHeight="1">
      <c r="A230" s="13"/>
      <c r="B230" s="5"/>
      <c r="C230" s="15"/>
      <c r="D230" s="15"/>
    </row>
    <row r="231" spans="1:4" s="1" customFormat="1">
      <c r="A231" s="4" t="s">
        <v>131</v>
      </c>
      <c r="B231" s="4"/>
      <c r="C231" s="4"/>
      <c r="D231" s="4"/>
    </row>
    <row r="232" spans="1:4" s="1" customFormat="1" ht="12" customHeight="1">
      <c r="A232" s="6"/>
      <c r="C232" s="18"/>
      <c r="D232" s="18"/>
    </row>
    <row r="233" spans="1:4" s="1" customFormat="1">
      <c r="A233" s="25" t="s">
        <v>24</v>
      </c>
      <c r="B233" s="13" t="s">
        <v>25</v>
      </c>
      <c r="C233" s="15"/>
      <c r="D233" s="15">
        <v>800000</v>
      </c>
    </row>
    <row r="234" spans="1:4" s="1" customFormat="1" ht="7.5" customHeight="1">
      <c r="A234" s="25"/>
      <c r="B234" s="13"/>
      <c r="C234" s="15"/>
      <c r="D234" s="15"/>
    </row>
    <row r="235" spans="1:4" s="1" customFormat="1">
      <c r="A235" s="13" t="s">
        <v>32</v>
      </c>
      <c r="B235" s="13" t="s">
        <v>33</v>
      </c>
      <c r="C235" s="18"/>
      <c r="D235" s="18"/>
    </row>
    <row r="236" spans="1:4" s="1" customFormat="1" ht="15" customHeight="1">
      <c r="A236" s="25"/>
      <c r="B236" s="14" t="s">
        <v>124</v>
      </c>
      <c r="C236" s="15"/>
      <c r="D236" s="15">
        <v>280000</v>
      </c>
    </row>
    <row r="237" spans="1:4" s="1" customFormat="1" ht="4.5" customHeight="1">
      <c r="A237" s="25"/>
      <c r="B237" s="14"/>
      <c r="C237" s="15"/>
      <c r="D237" s="15"/>
    </row>
    <row r="238" spans="1:4" s="1" customFormat="1">
      <c r="A238" s="25" t="s">
        <v>36</v>
      </c>
      <c r="B238" s="13" t="s">
        <v>37</v>
      </c>
      <c r="C238" s="15"/>
      <c r="D238" s="15">
        <v>600000</v>
      </c>
    </row>
    <row r="239" spans="1:4" s="1" customFormat="1" ht="6" customHeight="1">
      <c r="A239" s="26"/>
      <c r="B239" s="14"/>
      <c r="C239" s="15"/>
      <c r="D239" s="15"/>
    </row>
    <row r="240" spans="1:4" s="1" customFormat="1">
      <c r="A240" s="25" t="s">
        <v>38</v>
      </c>
      <c r="B240" s="13" t="s">
        <v>132</v>
      </c>
      <c r="C240" s="15"/>
      <c r="D240" s="15"/>
    </row>
    <row r="241" spans="1:4" s="1" customFormat="1" ht="17.25" customHeight="1">
      <c r="A241" s="26"/>
      <c r="B241" s="14" t="s">
        <v>133</v>
      </c>
      <c r="C241" s="15"/>
      <c r="D241" s="15">
        <v>200000</v>
      </c>
    </row>
    <row r="242" spans="1:4" s="1" customFormat="1" ht="5.0999999999999996" customHeight="1">
      <c r="A242" s="26"/>
      <c r="B242" s="14"/>
      <c r="C242" s="15"/>
      <c r="D242" s="15"/>
    </row>
    <row r="243" spans="1:4" s="1" customFormat="1">
      <c r="A243" s="25" t="s">
        <v>40</v>
      </c>
      <c r="B243" s="13" t="s">
        <v>43</v>
      </c>
      <c r="C243" s="15"/>
      <c r="D243" s="15">
        <v>250000</v>
      </c>
    </row>
    <row r="244" spans="1:4" s="1" customFormat="1" ht="7.5" customHeight="1">
      <c r="A244" s="26"/>
      <c r="B244" s="14"/>
      <c r="C244" s="15"/>
      <c r="D244" s="15"/>
    </row>
    <row r="245" spans="1:4" s="1" customFormat="1" ht="6" customHeight="1">
      <c r="A245" s="26"/>
      <c r="B245" s="14"/>
      <c r="C245" s="15"/>
      <c r="D245" s="15"/>
    </row>
    <row r="246" spans="1:4" s="1" customFormat="1">
      <c r="A246" s="25" t="s">
        <v>47</v>
      </c>
      <c r="B246" s="13" t="s">
        <v>48</v>
      </c>
      <c r="C246" s="31"/>
      <c r="D246" s="15">
        <v>450000</v>
      </c>
    </row>
    <row r="247" spans="1:4" s="1" customFormat="1" ht="6" customHeight="1">
      <c r="A247" s="26"/>
      <c r="B247" s="14"/>
      <c r="C247" s="15"/>
      <c r="D247" s="15"/>
    </row>
    <row r="248" spans="1:4" s="1" customFormat="1" ht="6" customHeight="1">
      <c r="A248" s="26"/>
      <c r="B248" s="14"/>
      <c r="C248" s="15"/>
      <c r="D248" s="15"/>
    </row>
    <row r="249" spans="1:4" s="1" customFormat="1" ht="15.75" customHeight="1">
      <c r="A249" s="25" t="s">
        <v>49</v>
      </c>
      <c r="B249" s="13" t="s">
        <v>50</v>
      </c>
      <c r="C249" s="15"/>
      <c r="D249" s="31">
        <v>150000</v>
      </c>
    </row>
    <row r="250" spans="1:4" s="1" customFormat="1" ht="15" customHeight="1">
      <c r="A250" s="25"/>
      <c r="B250" s="14"/>
      <c r="C250" s="15"/>
      <c r="D250" s="23">
        <f>SUM(D233:D249)</f>
        <v>2730000</v>
      </c>
    </row>
    <row r="251" spans="1:4" s="1" customFormat="1" ht="8.1" customHeight="1">
      <c r="A251" s="26"/>
      <c r="B251" s="14"/>
      <c r="C251" s="15"/>
      <c r="D251" s="15"/>
    </row>
    <row r="252" spans="1:4" s="1" customFormat="1" ht="15" customHeight="1">
      <c r="A252" s="25" t="s">
        <v>134</v>
      </c>
      <c r="B252" s="13" t="s">
        <v>135</v>
      </c>
      <c r="C252" s="15"/>
      <c r="D252" s="15"/>
    </row>
    <row r="253" spans="1:4" s="1" customFormat="1" ht="15" customHeight="1">
      <c r="A253" s="25"/>
      <c r="B253" s="14" t="s">
        <v>5</v>
      </c>
      <c r="C253" s="15"/>
      <c r="D253" s="23">
        <v>2412784</v>
      </c>
    </row>
    <row r="254" spans="1:4" s="1" customFormat="1" ht="4.5" customHeight="1">
      <c r="A254" s="25"/>
      <c r="B254" s="14"/>
      <c r="C254" s="15"/>
      <c r="D254" s="23"/>
    </row>
    <row r="255" spans="1:4" s="1" customFormat="1" ht="15" customHeight="1">
      <c r="A255" s="25" t="s">
        <v>136</v>
      </c>
      <c r="B255" s="13" t="s">
        <v>137</v>
      </c>
      <c r="C255" s="15"/>
      <c r="D255" s="23"/>
    </row>
    <row r="256" spans="1:4" s="1" customFormat="1" ht="15" customHeight="1">
      <c r="A256" s="25"/>
      <c r="B256" s="14" t="s">
        <v>138</v>
      </c>
      <c r="C256" s="15">
        <v>2600000</v>
      </c>
      <c r="D256" s="23"/>
    </row>
    <row r="257" spans="1:6" s="1" customFormat="1" ht="4.5" customHeight="1">
      <c r="A257" s="25"/>
      <c r="B257" s="14"/>
      <c r="C257" s="15"/>
      <c r="D257" s="23"/>
    </row>
    <row r="258" spans="1:6" s="1" customFormat="1" ht="15" customHeight="1">
      <c r="A258" s="25" t="s">
        <v>51</v>
      </c>
      <c r="B258" s="13" t="s">
        <v>139</v>
      </c>
      <c r="C258" s="15"/>
      <c r="D258" s="23"/>
    </row>
    <row r="259" spans="1:6" s="1" customFormat="1" ht="15" customHeight="1">
      <c r="A259" s="25"/>
      <c r="B259" s="14"/>
      <c r="C259" s="15"/>
      <c r="D259" s="23"/>
    </row>
    <row r="260" spans="1:6" s="1" customFormat="1" ht="15" customHeight="1">
      <c r="A260" s="25" t="s">
        <v>53</v>
      </c>
      <c r="B260" s="13" t="s">
        <v>130</v>
      </c>
      <c r="C260" s="15"/>
      <c r="D260" s="31">
        <v>702000</v>
      </c>
    </row>
    <row r="261" spans="1:6" s="1" customFormat="1" ht="15" customHeight="1">
      <c r="A261" s="25"/>
      <c r="B261" s="13"/>
      <c r="C261" s="15"/>
      <c r="D261" s="31">
        <f>C256+C259+D260</f>
        <v>3302000</v>
      </c>
    </row>
    <row r="262" spans="1:6" s="1" customFormat="1">
      <c r="A262" s="25" t="s">
        <v>55</v>
      </c>
      <c r="B262" s="13" t="s">
        <v>140</v>
      </c>
      <c r="C262" s="15"/>
      <c r="D262" s="23"/>
    </row>
    <row r="263" spans="1:6" s="1" customFormat="1" ht="15.75" customHeight="1">
      <c r="A263" s="25"/>
      <c r="B263" s="14" t="s">
        <v>141</v>
      </c>
      <c r="C263" s="15">
        <v>3031496</v>
      </c>
      <c r="D263" s="23"/>
    </row>
    <row r="264" spans="1:6" s="1" customFormat="1">
      <c r="A264" s="25" t="s">
        <v>57</v>
      </c>
      <c r="B264" s="13" t="s">
        <v>130</v>
      </c>
      <c r="C264" s="15">
        <v>818504</v>
      </c>
      <c r="D264" s="50"/>
    </row>
    <row r="265" spans="1:6" s="1" customFormat="1" ht="15" customHeight="1">
      <c r="A265" s="25"/>
      <c r="B265" s="14"/>
      <c r="C265" s="15"/>
      <c r="D265" s="23">
        <f>SUM(C263:C264)</f>
        <v>3850000</v>
      </c>
    </row>
    <row r="266" spans="1:6" s="1" customFormat="1" ht="15" customHeight="1">
      <c r="A266" s="25" t="s">
        <v>142</v>
      </c>
      <c r="B266" s="13" t="s">
        <v>143</v>
      </c>
      <c r="C266" s="15"/>
      <c r="D266" s="23">
        <v>0</v>
      </c>
    </row>
    <row r="267" spans="1:6" s="1" customFormat="1" ht="15" customHeight="1">
      <c r="A267" s="25"/>
      <c r="B267" s="14"/>
      <c r="C267" s="15"/>
      <c r="D267" s="23"/>
    </row>
    <row r="268" spans="1:6" s="8" customFormat="1">
      <c r="A268" s="33" t="s">
        <v>59</v>
      </c>
      <c r="B268" s="33"/>
      <c r="C268" s="34"/>
      <c r="D268" s="34">
        <f>SUM(D250,D253,D265,D266,D261)</f>
        <v>12294784</v>
      </c>
    </row>
    <row r="269" spans="1:6" s="8" customFormat="1">
      <c r="A269" s="37"/>
      <c r="B269" s="37"/>
      <c r="C269" s="38"/>
      <c r="D269" s="38"/>
    </row>
    <row r="270" spans="1:6">
      <c r="A270" s="19"/>
      <c r="B270" s="2" t="s">
        <v>144</v>
      </c>
      <c r="C270" s="46"/>
      <c r="D270" s="46"/>
      <c r="E270" s="46"/>
      <c r="F270" s="46"/>
    </row>
    <row r="271" spans="1:6">
      <c r="A271" s="19"/>
      <c r="B271" s="19"/>
      <c r="C271" s="46"/>
      <c r="D271" s="46"/>
      <c r="E271" s="46"/>
      <c r="F271" s="46"/>
    </row>
    <row r="272" spans="1:6">
      <c r="A272" s="25" t="s">
        <v>32</v>
      </c>
      <c r="B272" s="43" t="s">
        <v>33</v>
      </c>
      <c r="C272" s="46"/>
      <c r="D272" s="15">
        <v>90000</v>
      </c>
      <c r="E272" s="46"/>
      <c r="F272" s="46"/>
    </row>
    <row r="273" spans="1:6">
      <c r="A273" s="25"/>
      <c r="B273" s="5" t="s">
        <v>145</v>
      </c>
      <c r="C273" s="46"/>
      <c r="E273" s="46"/>
      <c r="F273" s="46"/>
    </row>
    <row r="274" spans="1:6">
      <c r="A274" s="25"/>
      <c r="B274" s="14" t="s">
        <v>146</v>
      </c>
      <c r="C274" s="46"/>
      <c r="E274" s="46"/>
      <c r="F274" s="46"/>
    </row>
    <row r="275" spans="1:6">
      <c r="A275" s="19"/>
      <c r="B275" s="19"/>
      <c r="C275" s="46"/>
      <c r="E275" s="46"/>
      <c r="F275" s="46"/>
    </row>
    <row r="276" spans="1:6">
      <c r="A276" s="25" t="s">
        <v>47</v>
      </c>
      <c r="B276" s="13" t="s">
        <v>48</v>
      </c>
      <c r="C276" s="46"/>
      <c r="D276" s="15">
        <v>25000</v>
      </c>
      <c r="E276" s="46"/>
      <c r="F276" s="46"/>
    </row>
    <row r="277" spans="1:6">
      <c r="A277" s="25"/>
      <c r="B277" s="13"/>
      <c r="C277" s="46"/>
      <c r="E277" s="46"/>
      <c r="F277" s="46"/>
    </row>
    <row r="278" spans="1:6">
      <c r="A278" s="47" t="s">
        <v>59</v>
      </c>
      <c r="B278" s="47"/>
      <c r="C278" s="34"/>
      <c r="D278" s="34">
        <f>SUM(D272:D277)</f>
        <v>115000</v>
      </c>
      <c r="E278" s="46"/>
      <c r="F278" s="46"/>
    </row>
    <row r="279" spans="1:6" s="1" customFormat="1" ht="14.1" customHeight="1">
      <c r="A279" s="13"/>
      <c r="B279" s="5"/>
      <c r="C279" s="15"/>
      <c r="D279" s="15"/>
    </row>
    <row r="280" spans="1:6" s="1" customFormat="1">
      <c r="A280" s="4" t="s">
        <v>147</v>
      </c>
      <c r="B280" s="4"/>
      <c r="C280" s="4"/>
      <c r="D280" s="4"/>
    </row>
    <row r="281" spans="1:6" s="1" customFormat="1" ht="12" customHeight="1">
      <c r="A281" s="6"/>
      <c r="C281" s="18"/>
      <c r="D281" s="18"/>
    </row>
    <row r="282" spans="1:6" s="1" customFormat="1" ht="6" customHeight="1">
      <c r="A282" s="21"/>
      <c r="C282" s="15"/>
      <c r="D282" s="15"/>
    </row>
    <row r="283" spans="1:6" s="1" customFormat="1" ht="15" customHeight="1">
      <c r="A283" s="13" t="s">
        <v>148</v>
      </c>
      <c r="B283" s="44" t="s">
        <v>149</v>
      </c>
      <c r="C283" s="44"/>
      <c r="D283" s="10"/>
    </row>
    <row r="284" spans="1:6" s="1" customFormat="1" ht="15" customHeight="1">
      <c r="A284"/>
      <c r="B284" s="14" t="s">
        <v>150</v>
      </c>
      <c r="C284" s="15"/>
      <c r="D284" s="10">
        <v>676200</v>
      </c>
    </row>
    <row r="285" spans="1:6" s="1" customFormat="1">
      <c r="A285" s="51"/>
      <c r="B285"/>
      <c r="C285" s="15"/>
      <c r="D285" s="52">
        <f>SUM(D282:D284)</f>
        <v>676200</v>
      </c>
    </row>
    <row r="286" spans="1:6" s="1" customFormat="1" ht="6.95" customHeight="1">
      <c r="A286" s="24"/>
      <c r="C286" s="15"/>
      <c r="D286" s="15"/>
    </row>
    <row r="287" spans="1:6" s="1" customFormat="1" ht="16.5" customHeight="1">
      <c r="A287" s="13" t="s">
        <v>22</v>
      </c>
      <c r="B287" s="13" t="s">
        <v>23</v>
      </c>
      <c r="C287" s="18"/>
      <c r="D287" s="18"/>
    </row>
    <row r="288" spans="1:6" s="1" customFormat="1" ht="15" customHeight="1">
      <c r="A288" s="25"/>
      <c r="B288" s="14" t="s">
        <v>151</v>
      </c>
      <c r="C288" s="15"/>
      <c r="D288" s="15">
        <v>94332</v>
      </c>
    </row>
    <row r="289" spans="1:4" s="1" customFormat="1" ht="6" customHeight="1">
      <c r="A289" s="21"/>
      <c r="C289" s="15"/>
      <c r="D289" s="15"/>
    </row>
    <row r="290" spans="1:4" s="1" customFormat="1" ht="17.25" customHeight="1">
      <c r="A290" s="25" t="s">
        <v>24</v>
      </c>
      <c r="B290" s="13" t="s">
        <v>25</v>
      </c>
      <c r="C290" s="15"/>
      <c r="D290" s="15">
        <v>60000</v>
      </c>
    </row>
    <row r="291" spans="1:4" s="1" customFormat="1" ht="8.25" customHeight="1">
      <c r="A291" s="25"/>
      <c r="B291" s="13"/>
      <c r="C291" s="15"/>
      <c r="D291" s="15"/>
    </row>
    <row r="292" spans="1:4" s="1" customFormat="1">
      <c r="A292" s="25" t="s">
        <v>26</v>
      </c>
      <c r="B292" s="13" t="s">
        <v>27</v>
      </c>
      <c r="C292" s="15"/>
      <c r="D292" s="15"/>
    </row>
    <row r="293" spans="1:4" s="1" customFormat="1" ht="15" customHeight="1">
      <c r="A293" s="26"/>
      <c r="B293" s="27" t="s">
        <v>152</v>
      </c>
      <c r="C293" s="27"/>
      <c r="D293" s="15">
        <v>84000</v>
      </c>
    </row>
    <row r="294" spans="1:4" s="1" customFormat="1" ht="6" customHeight="1">
      <c r="A294" s="21"/>
      <c r="C294" s="15"/>
      <c r="D294" s="15"/>
    </row>
    <row r="295" spans="1:4" s="1" customFormat="1">
      <c r="A295" s="25" t="s">
        <v>29</v>
      </c>
      <c r="B295" s="13" t="s">
        <v>30</v>
      </c>
      <c r="C295" s="15"/>
      <c r="D295" s="15"/>
    </row>
    <row r="296" spans="1:4" s="1" customFormat="1" ht="15" customHeight="1">
      <c r="A296" s="26"/>
      <c r="B296" s="28" t="s">
        <v>31</v>
      </c>
      <c r="C296" s="28"/>
      <c r="D296" s="15">
        <v>50000</v>
      </c>
    </row>
    <row r="297" spans="1:4" s="1" customFormat="1" ht="6" customHeight="1">
      <c r="A297" s="21"/>
      <c r="C297" s="15"/>
      <c r="D297" s="15"/>
    </row>
    <row r="298" spans="1:4" s="1" customFormat="1" ht="6" customHeight="1">
      <c r="A298" s="21"/>
      <c r="C298" s="15"/>
      <c r="D298" s="15"/>
    </row>
    <row r="299" spans="1:4" s="1" customFormat="1">
      <c r="A299" s="25" t="s">
        <v>36</v>
      </c>
      <c r="B299" s="13" t="s">
        <v>37</v>
      </c>
      <c r="C299" s="15"/>
      <c r="D299" s="15">
        <v>20000</v>
      </c>
    </row>
    <row r="300" spans="1:4" s="1" customFormat="1" ht="6" customHeight="1">
      <c r="A300" s="21"/>
      <c r="C300" s="15"/>
      <c r="D300" s="15"/>
    </row>
    <row r="301" spans="1:4" s="1" customFormat="1">
      <c r="A301" s="25" t="s">
        <v>40</v>
      </c>
      <c r="B301" s="13" t="s">
        <v>43</v>
      </c>
      <c r="C301" s="15"/>
      <c r="D301" s="15">
        <v>20000</v>
      </c>
    </row>
    <row r="302" spans="1:4" s="1" customFormat="1">
      <c r="A302" s="25"/>
      <c r="C302" s="15"/>
      <c r="D302" s="15"/>
    </row>
    <row r="303" spans="1:4" s="1" customFormat="1" ht="6" customHeight="1">
      <c r="A303" s="21"/>
      <c r="C303" s="15"/>
      <c r="D303" s="15"/>
    </row>
    <row r="304" spans="1:4" s="1" customFormat="1">
      <c r="A304" s="25" t="s">
        <v>47</v>
      </c>
      <c r="B304" s="13" t="s">
        <v>48</v>
      </c>
      <c r="C304" s="15"/>
      <c r="D304" s="31">
        <v>25000</v>
      </c>
    </row>
    <row r="305" spans="1:4" s="1" customFormat="1" ht="15" customHeight="1">
      <c r="A305" s="26"/>
      <c r="C305" s="23"/>
      <c r="D305" s="23">
        <f>SUM(D290:D304)</f>
        <v>259000</v>
      </c>
    </row>
    <row r="306" spans="1:4" s="1" customFormat="1" ht="6.75" customHeight="1">
      <c r="A306" s="26"/>
      <c r="C306" s="23"/>
      <c r="D306" s="23"/>
    </row>
    <row r="307" spans="1:4" s="1" customFormat="1" ht="15" customHeight="1">
      <c r="A307" s="25" t="s">
        <v>128</v>
      </c>
      <c r="B307" s="13" t="s">
        <v>129</v>
      </c>
      <c r="C307" s="15"/>
      <c r="D307" s="23"/>
    </row>
    <row r="308" spans="1:4" s="1" customFormat="1" ht="15" customHeight="1">
      <c r="A308" s="25"/>
      <c r="B308" s="14" t="s">
        <v>153</v>
      </c>
      <c r="C308" s="15"/>
      <c r="D308" s="23">
        <v>268110</v>
      </c>
    </row>
    <row r="309" spans="1:4" s="1" customFormat="1" ht="4.5" customHeight="1">
      <c r="A309" s="25"/>
      <c r="B309" s="13"/>
      <c r="C309" s="15"/>
      <c r="D309" s="23"/>
    </row>
    <row r="310" spans="1:4" s="1" customFormat="1" ht="15" customHeight="1">
      <c r="A310" s="25" t="s">
        <v>53</v>
      </c>
      <c r="B310" s="13" t="s">
        <v>130</v>
      </c>
      <c r="C310" s="15"/>
      <c r="D310" s="53">
        <v>72390</v>
      </c>
    </row>
    <row r="311" spans="1:4" s="1" customFormat="1" ht="15" customHeight="1">
      <c r="A311" s="26"/>
      <c r="C311" s="23"/>
      <c r="D311" s="23">
        <f>D308+D310</f>
        <v>340500</v>
      </c>
    </row>
    <row r="312" spans="1:4" s="1" customFormat="1" ht="6" customHeight="1">
      <c r="A312" s="24"/>
      <c r="B312" s="5"/>
      <c r="C312" s="15"/>
      <c r="D312" s="15"/>
    </row>
    <row r="313" spans="1:4" s="1" customFormat="1">
      <c r="A313" s="33" t="s">
        <v>59</v>
      </c>
      <c r="B313" s="33"/>
      <c r="C313" s="34"/>
      <c r="D313" s="34">
        <f>SUM(D285+D288+D305+D311)</f>
        <v>1370032</v>
      </c>
    </row>
    <row r="314" spans="1:4" s="1" customFormat="1">
      <c r="A314" s="35"/>
      <c r="B314" s="35"/>
      <c r="C314" s="36"/>
      <c r="D314" s="36"/>
    </row>
    <row r="315" spans="1:4" s="1" customFormat="1" ht="15" customHeight="1">
      <c r="A315" s="13"/>
      <c r="B315" s="5"/>
      <c r="C315" s="15"/>
      <c r="D315" s="15"/>
    </row>
    <row r="316" spans="1:4" s="1" customFormat="1">
      <c r="A316" s="4" t="s">
        <v>154</v>
      </c>
      <c r="B316" s="4"/>
      <c r="C316" s="4"/>
      <c r="D316" s="4"/>
    </row>
    <row r="317" spans="1:4" s="1" customFormat="1" ht="9.75" customHeight="1">
      <c r="A317" s="2"/>
      <c r="B317" s="2"/>
      <c r="C317" s="2"/>
      <c r="D317" s="2"/>
    </row>
    <row r="318" spans="1:4" s="1" customFormat="1" ht="15" customHeight="1">
      <c r="A318" s="13" t="s">
        <v>148</v>
      </c>
      <c r="B318" s="44" t="s">
        <v>149</v>
      </c>
      <c r="C318" s="44"/>
      <c r="D318" s="10"/>
    </row>
    <row r="319" spans="1:4" s="1" customFormat="1" ht="15" customHeight="1">
      <c r="A319"/>
      <c r="B319" s="14" t="s">
        <v>155</v>
      </c>
      <c r="C319" s="15"/>
      <c r="D319" s="52">
        <v>600000</v>
      </c>
    </row>
    <row r="320" spans="1:4" s="1" customFormat="1" ht="7.5" customHeight="1">
      <c r="A320"/>
      <c r="B320" s="14"/>
      <c r="C320" s="15"/>
      <c r="D320" s="54"/>
    </row>
    <row r="321" spans="1:4" s="1" customFormat="1" ht="16.5" customHeight="1">
      <c r="A321" s="13" t="s">
        <v>22</v>
      </c>
      <c r="B321" s="13" t="s">
        <v>23</v>
      </c>
      <c r="C321" s="18"/>
      <c r="D321" s="18"/>
    </row>
    <row r="322" spans="1:4" s="1" customFormat="1" ht="15" customHeight="1">
      <c r="A322" s="25"/>
      <c r="B322" s="14" t="s">
        <v>151</v>
      </c>
      <c r="C322" s="15"/>
      <c r="D322" s="15">
        <v>83700</v>
      </c>
    </row>
    <row r="323" spans="1:4" s="1" customFormat="1" ht="8.1" customHeight="1">
      <c r="A323" s="24"/>
      <c r="C323" s="15"/>
      <c r="D323" s="23"/>
    </row>
    <row r="324" spans="1:4" s="1" customFormat="1">
      <c r="A324" s="13" t="s">
        <v>24</v>
      </c>
      <c r="B324" s="13" t="s">
        <v>25</v>
      </c>
      <c r="C324" s="18"/>
      <c r="D324" s="18">
        <v>400000</v>
      </c>
    </row>
    <row r="325" spans="1:4" s="1" customFormat="1" ht="6" customHeight="1">
      <c r="A325" s="21"/>
      <c r="C325" s="15"/>
      <c r="D325" s="15"/>
    </row>
    <row r="326" spans="1:4" s="1" customFormat="1" ht="6.75" customHeight="1">
      <c r="A326" s="21"/>
      <c r="C326" s="15"/>
      <c r="D326" s="15"/>
    </row>
    <row r="327" spans="1:4" s="1" customFormat="1">
      <c r="A327" s="13" t="s">
        <v>32</v>
      </c>
      <c r="B327" s="13" t="s">
        <v>33</v>
      </c>
      <c r="C327" s="18"/>
      <c r="D327" s="18"/>
    </row>
    <row r="328" spans="1:4" s="1" customFormat="1" ht="15" customHeight="1">
      <c r="A328" s="25"/>
      <c r="B328" s="14" t="s">
        <v>34</v>
      </c>
      <c r="C328" s="15"/>
      <c r="D328" s="15"/>
    </row>
    <row r="329" spans="1:4" s="1" customFormat="1" ht="15" customHeight="1">
      <c r="A329" s="25"/>
      <c r="B329" s="14" t="s">
        <v>35</v>
      </c>
      <c r="C329" s="15"/>
      <c r="D329" s="15">
        <v>150000</v>
      </c>
    </row>
    <row r="330" spans="1:4" s="1" customFormat="1" ht="6.75" customHeight="1">
      <c r="A330" s="21"/>
      <c r="C330" s="15"/>
      <c r="D330" s="15"/>
    </row>
    <row r="331" spans="1:4" s="1" customFormat="1">
      <c r="A331" s="25" t="s">
        <v>156</v>
      </c>
      <c r="B331" s="13" t="s">
        <v>157</v>
      </c>
      <c r="C331" s="15"/>
      <c r="D331" s="15">
        <v>100000</v>
      </c>
    </row>
    <row r="332" spans="1:4" s="1" customFormat="1" ht="6.75" customHeight="1">
      <c r="A332" s="21"/>
      <c r="C332" s="15"/>
      <c r="D332" s="15"/>
    </row>
    <row r="333" spans="1:4" s="1" customFormat="1">
      <c r="A333" s="25" t="s">
        <v>36</v>
      </c>
      <c r="B333" s="13" t="s">
        <v>37</v>
      </c>
      <c r="C333" s="15"/>
      <c r="D333" s="15">
        <v>40000</v>
      </c>
    </row>
    <row r="334" spans="1:4" s="1" customFormat="1" ht="15" customHeight="1">
      <c r="A334" s="24"/>
      <c r="B334" s="14"/>
      <c r="C334" s="15"/>
      <c r="D334" s="15"/>
    </row>
    <row r="335" spans="1:4" s="1" customFormat="1" ht="6.75" customHeight="1">
      <c r="A335" s="21"/>
      <c r="C335" s="15"/>
      <c r="D335" s="15"/>
    </row>
    <row r="336" spans="1:4" s="1" customFormat="1">
      <c r="A336" s="25" t="s">
        <v>38</v>
      </c>
      <c r="B336" s="13" t="s">
        <v>39</v>
      </c>
      <c r="C336" s="15"/>
      <c r="D336" s="15">
        <v>30000</v>
      </c>
    </row>
    <row r="337" spans="1:6" s="1" customFormat="1" ht="15" customHeight="1">
      <c r="A337" s="24"/>
      <c r="B337" s="14"/>
      <c r="C337" s="15"/>
      <c r="D337" s="15"/>
    </row>
    <row r="338" spans="1:6" s="1" customFormat="1">
      <c r="A338" s="25" t="s">
        <v>40</v>
      </c>
      <c r="B338" s="13" t="s">
        <v>158</v>
      </c>
      <c r="C338" s="15"/>
      <c r="D338" s="15"/>
    </row>
    <row r="339" spans="1:6">
      <c r="A339" s="24"/>
      <c r="B339" s="14" t="s">
        <v>159</v>
      </c>
      <c r="C339" s="15">
        <v>120000</v>
      </c>
      <c r="E339" s="15"/>
      <c r="F339" s="15"/>
    </row>
    <row r="340" spans="1:6">
      <c r="A340" s="24"/>
      <c r="B340" s="14" t="s">
        <v>160</v>
      </c>
      <c r="C340" s="15">
        <v>160000</v>
      </c>
      <c r="E340" s="15"/>
      <c r="F340" s="15"/>
    </row>
    <row r="341" spans="1:6">
      <c r="A341" s="24"/>
      <c r="B341" s="14" t="s">
        <v>161</v>
      </c>
      <c r="C341" s="15">
        <v>600000</v>
      </c>
      <c r="D341" s="15">
        <f>SUM(C339:C341)</f>
        <v>880000</v>
      </c>
      <c r="E341" s="15"/>
      <c r="F341" s="15"/>
    </row>
    <row r="342" spans="1:6" s="1" customFormat="1" ht="15.75" customHeight="1">
      <c r="A342" s="25" t="s">
        <v>47</v>
      </c>
      <c r="B342" s="13" t="s">
        <v>48</v>
      </c>
      <c r="C342" s="15"/>
      <c r="D342" s="31">
        <v>250000</v>
      </c>
    </row>
    <row r="343" spans="1:6" s="1" customFormat="1" ht="19.5" customHeight="1">
      <c r="A343" s="25"/>
      <c r="B343" s="13"/>
      <c r="C343" s="15"/>
      <c r="D343" s="23">
        <f>SUM(D324:D342)</f>
        <v>1850000</v>
      </c>
    </row>
    <row r="344" spans="1:6" s="1" customFormat="1" ht="15" customHeight="1">
      <c r="A344" s="25" t="s">
        <v>128</v>
      </c>
      <c r="B344" s="13" t="s">
        <v>129</v>
      </c>
      <c r="C344" s="15"/>
      <c r="D344" s="23"/>
    </row>
    <row r="345" spans="1:6" s="1" customFormat="1" ht="15" customHeight="1">
      <c r="A345" s="25"/>
      <c r="B345" s="14"/>
      <c r="C345" s="15"/>
      <c r="D345" s="23"/>
    </row>
    <row r="346" spans="1:6" s="1" customFormat="1" ht="4.5" customHeight="1">
      <c r="A346" s="25"/>
      <c r="B346" s="13"/>
      <c r="C346" s="15"/>
      <c r="D346" s="23">
        <v>57400</v>
      </c>
    </row>
    <row r="347" spans="1:6" s="1" customFormat="1" ht="15" customHeight="1">
      <c r="A347" s="25" t="s">
        <v>53</v>
      </c>
      <c r="B347" s="13" t="s">
        <v>130</v>
      </c>
      <c r="C347" s="15"/>
      <c r="D347" s="53"/>
    </row>
    <row r="348" spans="1:6" s="1" customFormat="1" ht="15" customHeight="1">
      <c r="A348" s="26"/>
      <c r="C348" s="23"/>
      <c r="D348" s="23">
        <f>D345+D347</f>
        <v>0</v>
      </c>
    </row>
    <row r="349" spans="1:6" s="1" customFormat="1" ht="7.5" customHeight="1">
      <c r="A349" s="25"/>
      <c r="B349" s="13"/>
      <c r="C349" s="15"/>
      <c r="D349" s="23"/>
    </row>
    <row r="350" spans="1:6" s="1" customFormat="1" ht="18.75" customHeight="1">
      <c r="A350" s="25" t="s">
        <v>55</v>
      </c>
      <c r="B350" s="13" t="s">
        <v>140</v>
      </c>
      <c r="C350" s="15"/>
      <c r="D350" s="23"/>
    </row>
    <row r="351" spans="1:6" s="1" customFormat="1" ht="9.75" customHeight="1">
      <c r="A351" s="24"/>
      <c r="B351" s="14"/>
      <c r="C351" s="15"/>
      <c r="D351" s="23">
        <v>0</v>
      </c>
    </row>
    <row r="352" spans="1:6" s="1" customFormat="1" ht="3.75" customHeight="1">
      <c r="A352" s="25"/>
      <c r="B352" s="13"/>
      <c r="C352" s="15"/>
      <c r="D352" s="23"/>
    </row>
    <row r="353" spans="1:6" s="1" customFormat="1">
      <c r="A353" s="25" t="s">
        <v>57</v>
      </c>
      <c r="B353" s="13" t="s">
        <v>130</v>
      </c>
      <c r="C353" s="15"/>
      <c r="D353" s="55">
        <v>0</v>
      </c>
    </row>
    <row r="354" spans="1:6" s="1" customFormat="1">
      <c r="A354" s="25"/>
      <c r="B354" s="13"/>
      <c r="C354" s="15"/>
      <c r="D354" s="23">
        <f>SUM(D350:D353)</f>
        <v>0</v>
      </c>
    </row>
    <row r="355" spans="1:6" s="1" customFormat="1">
      <c r="A355" s="33" t="s">
        <v>59</v>
      </c>
      <c r="B355" s="33"/>
      <c r="C355" s="34"/>
      <c r="D355" s="34">
        <f>SUM(D343+D354,D348,D319,D322)</f>
        <v>2533700</v>
      </c>
    </row>
    <row r="357" spans="1:6" s="1" customFormat="1">
      <c r="A357" s="4" t="s">
        <v>162</v>
      </c>
      <c r="B357" s="4"/>
      <c r="C357" s="4"/>
      <c r="D357" s="4"/>
    </row>
    <row r="358" spans="1:6" s="1" customFormat="1" ht="12" customHeight="1">
      <c r="A358" s="6"/>
      <c r="C358" s="18"/>
      <c r="D358" s="18"/>
    </row>
    <row r="359" spans="1:6">
      <c r="A359" s="25" t="s">
        <v>49</v>
      </c>
      <c r="B359" s="44" t="s">
        <v>50</v>
      </c>
      <c r="C359" s="44"/>
    </row>
    <row r="360" spans="1:6" s="1" customFormat="1" ht="15" customHeight="1">
      <c r="A360" s="6"/>
      <c r="B360" s="1" t="s">
        <v>6</v>
      </c>
      <c r="C360" s="18"/>
      <c r="D360" s="18">
        <v>20000</v>
      </c>
    </row>
    <row r="361" spans="1:6">
      <c r="A361" s="56" t="s">
        <v>163</v>
      </c>
      <c r="B361" s="13" t="s">
        <v>164</v>
      </c>
      <c r="E361" s="15"/>
      <c r="F361" s="15"/>
    </row>
    <row r="362" spans="1:6">
      <c r="A362" s="56"/>
      <c r="B362" s="5" t="s">
        <v>165</v>
      </c>
      <c r="D362" s="57">
        <v>500000</v>
      </c>
      <c r="E362" s="15"/>
      <c r="F362" s="15"/>
    </row>
    <row r="363" spans="1:6">
      <c r="A363" s="56"/>
      <c r="B363" s="58" t="s">
        <v>166</v>
      </c>
      <c r="D363" s="57">
        <v>300000</v>
      </c>
      <c r="E363" s="15"/>
      <c r="F363" s="15"/>
    </row>
    <row r="364" spans="1:6">
      <c r="A364" s="56"/>
      <c r="B364" s="58" t="s">
        <v>167</v>
      </c>
      <c r="D364" s="59">
        <v>20000</v>
      </c>
      <c r="E364" s="15"/>
      <c r="F364" s="15"/>
    </row>
    <row r="365" spans="1:6">
      <c r="A365" s="56"/>
      <c r="B365" s="58"/>
      <c r="D365" s="57">
        <f>SUM(D362:D364)</f>
        <v>820000</v>
      </c>
      <c r="E365" s="15"/>
      <c r="F365" s="15"/>
    </row>
    <row r="366" spans="1:6">
      <c r="A366" s="33" t="s">
        <v>59</v>
      </c>
      <c r="B366" s="33"/>
      <c r="C366" s="34"/>
      <c r="D366" s="34">
        <f>D360+D365</f>
        <v>840000</v>
      </c>
    </row>
    <row r="369" spans="1:8">
      <c r="A369" s="4" t="s">
        <v>168</v>
      </c>
      <c r="B369" s="4"/>
      <c r="C369" s="4"/>
      <c r="D369" s="4"/>
      <c r="H369" s="60"/>
    </row>
    <row r="370" spans="1:8" s="1" customFormat="1" ht="12.75" customHeight="1">
      <c r="A370" s="6"/>
      <c r="C370" s="18"/>
      <c r="D370" s="18"/>
    </row>
    <row r="371" spans="1:8">
      <c r="A371" s="25" t="s">
        <v>156</v>
      </c>
      <c r="B371" s="13" t="s">
        <v>169</v>
      </c>
      <c r="H371" s="60"/>
    </row>
    <row r="372" spans="1:8">
      <c r="B372" s="14" t="s">
        <v>170</v>
      </c>
      <c r="D372" s="23">
        <v>210595</v>
      </c>
      <c r="H372" s="60"/>
    </row>
    <row r="373" spans="1:8" s="1" customFormat="1" ht="15.75" customHeight="1">
      <c r="A373" s="25" t="s">
        <v>47</v>
      </c>
      <c r="B373" s="13" t="s">
        <v>48</v>
      </c>
      <c r="C373" s="15"/>
      <c r="D373" s="31">
        <v>56861</v>
      </c>
    </row>
    <row r="374" spans="1:8" s="1" customFormat="1">
      <c r="A374" s="33" t="s">
        <v>59</v>
      </c>
      <c r="B374" s="33"/>
      <c r="C374" s="34"/>
      <c r="D374" s="34">
        <f>SUM(D372:D373)</f>
        <v>267456</v>
      </c>
    </row>
    <row r="376" spans="1:8" s="1" customFormat="1">
      <c r="A376" s="4" t="s">
        <v>171</v>
      </c>
      <c r="B376" s="4"/>
      <c r="C376" s="4"/>
      <c r="D376" s="4"/>
    </row>
    <row r="377" spans="1:8" s="1" customFormat="1">
      <c r="A377" s="2"/>
      <c r="B377" s="2"/>
      <c r="C377" s="2"/>
      <c r="D377" s="2"/>
    </row>
    <row r="378" spans="1:8" ht="20.25" customHeight="1">
      <c r="A378" s="25" t="s">
        <v>156</v>
      </c>
      <c r="B378" s="13" t="s">
        <v>157</v>
      </c>
      <c r="H378" s="60"/>
    </row>
    <row r="379" spans="1:8">
      <c r="B379" s="14" t="s">
        <v>172</v>
      </c>
      <c r="D379" s="23">
        <v>3450000</v>
      </c>
      <c r="H379" s="60"/>
    </row>
    <row r="380" spans="1:8" s="1" customFormat="1">
      <c r="A380" s="25" t="s">
        <v>47</v>
      </c>
      <c r="B380" s="13" t="s">
        <v>48</v>
      </c>
      <c r="C380" s="15"/>
      <c r="D380" s="15">
        <v>931500</v>
      </c>
    </row>
    <row r="381" spans="1:8">
      <c r="B381" s="14"/>
      <c r="D381" s="23"/>
      <c r="H381" s="60"/>
    </row>
    <row r="382" spans="1:8" s="1" customFormat="1">
      <c r="A382" s="33" t="s">
        <v>59</v>
      </c>
      <c r="B382" s="33"/>
      <c r="C382" s="34"/>
      <c r="D382" s="34">
        <f>SUM(D379:D381)</f>
        <v>4381500</v>
      </c>
    </row>
    <row r="383" spans="1:8" s="1" customFormat="1" ht="6.75" customHeight="1">
      <c r="A383" s="24"/>
      <c r="B383" s="14"/>
      <c r="C383" s="15"/>
      <c r="D383" s="15"/>
    </row>
    <row r="384" spans="1:8" s="1" customFormat="1" ht="15.75" customHeight="1">
      <c r="A384" s="13" t="s">
        <v>173</v>
      </c>
      <c r="B384" s="13" t="s">
        <v>11</v>
      </c>
      <c r="C384" s="15"/>
      <c r="D384" s="15"/>
    </row>
    <row r="385" spans="1:7" s="1" customFormat="1" ht="15.75" customHeight="1">
      <c r="A385" s="13"/>
      <c r="B385" s="14" t="s">
        <v>174</v>
      </c>
      <c r="C385" s="15"/>
      <c r="D385" s="15">
        <v>3000000</v>
      </c>
    </row>
    <row r="386" spans="1:7" s="1" customFormat="1" ht="6" customHeight="1">
      <c r="A386" s="21"/>
      <c r="C386" s="15"/>
      <c r="D386" s="15"/>
    </row>
    <row r="387" spans="1:7" s="8" customFormat="1">
      <c r="A387" s="33" t="s">
        <v>64</v>
      </c>
      <c r="B387" s="33"/>
      <c r="C387" s="34"/>
      <c r="D387" s="34">
        <f>SUM(D384:D386)</f>
        <v>3000000</v>
      </c>
    </row>
    <row r="389" spans="1:7" s="1" customFormat="1" ht="14.1" customHeight="1">
      <c r="A389" s="14"/>
      <c r="C389" s="15"/>
      <c r="D389" s="15"/>
    </row>
    <row r="390" spans="1:7" s="1" customFormat="1">
      <c r="A390" s="4" t="s">
        <v>175</v>
      </c>
      <c r="B390" s="4"/>
      <c r="C390" s="4"/>
      <c r="D390" s="4"/>
    </row>
    <row r="391" spans="1:7" s="1" customFormat="1" ht="14.1" customHeight="1">
      <c r="A391" s="6"/>
      <c r="C391" s="15"/>
      <c r="D391" s="15"/>
    </row>
    <row r="392" spans="1:7" s="1" customFormat="1" ht="15.95" customHeight="1">
      <c r="A392" s="25" t="s">
        <v>16</v>
      </c>
      <c r="B392" s="44" t="s">
        <v>108</v>
      </c>
      <c r="C392" s="44"/>
      <c r="D392" s="15"/>
      <c r="F392" s="7"/>
      <c r="G392" s="7"/>
    </row>
    <row r="393" spans="1:7" s="1" customFormat="1" ht="15" customHeight="1">
      <c r="A393" s="24"/>
      <c r="B393" s="14" t="s">
        <v>176</v>
      </c>
      <c r="C393" s="15">
        <v>3136000</v>
      </c>
      <c r="D393" s="15"/>
    </row>
    <row r="394" spans="1:7" s="1" customFormat="1" ht="15" customHeight="1">
      <c r="A394" s="21"/>
      <c r="B394" s="14" t="s">
        <v>177</v>
      </c>
      <c r="C394" s="15">
        <v>172700</v>
      </c>
      <c r="D394" s="15">
        <f>C393+C394</f>
        <v>3308700</v>
      </c>
    </row>
    <row r="395" spans="1:7" s="1" customFormat="1" ht="6" customHeight="1">
      <c r="A395" s="21"/>
      <c r="C395" s="15"/>
      <c r="D395" s="15"/>
    </row>
    <row r="396" spans="1:7" s="1" customFormat="1">
      <c r="A396" s="13" t="s">
        <v>178</v>
      </c>
      <c r="B396" s="44" t="s">
        <v>179</v>
      </c>
      <c r="C396" s="44"/>
      <c r="D396" s="9"/>
    </row>
    <row r="397" spans="1:7" s="1" customFormat="1" ht="15" customHeight="1">
      <c r="A397" s="13"/>
      <c r="B397" s="14"/>
      <c r="C397" s="15"/>
      <c r="D397" s="9"/>
    </row>
    <row r="398" spans="1:7" s="1" customFormat="1" ht="15" customHeight="1">
      <c r="A398"/>
      <c r="B398" s="14"/>
      <c r="C398" s="15"/>
      <c r="D398" s="9">
        <f>SUM(C397:C398)</f>
        <v>0</v>
      </c>
    </row>
    <row r="399" spans="1:7" s="1" customFormat="1" ht="6" customHeight="1">
      <c r="A399" s="21"/>
      <c r="C399" s="15"/>
      <c r="D399" s="15"/>
    </row>
    <row r="400" spans="1:7" s="1" customFormat="1">
      <c r="A400" s="26"/>
      <c r="C400" s="23"/>
      <c r="D400" s="23">
        <f>SUM(D394:D399)</f>
        <v>3308700</v>
      </c>
    </row>
    <row r="401" spans="1:4" s="1" customFormat="1" ht="9.9499999999999993" customHeight="1">
      <c r="A401" s="24"/>
      <c r="C401" s="15"/>
      <c r="D401" s="15"/>
    </row>
    <row r="402" spans="1:4" s="1" customFormat="1" ht="16.5" customHeight="1">
      <c r="A402" s="13" t="s">
        <v>22</v>
      </c>
      <c r="B402" s="13" t="s">
        <v>23</v>
      </c>
      <c r="C402" s="18"/>
      <c r="D402" s="18"/>
    </row>
    <row r="403" spans="1:4" s="1" customFormat="1" ht="15" customHeight="1">
      <c r="A403" s="25"/>
      <c r="B403" s="14" t="s">
        <v>180</v>
      </c>
      <c r="C403" s="15"/>
      <c r="D403" s="15">
        <v>512850</v>
      </c>
    </row>
    <row r="404" spans="1:4" s="64" customFormat="1" ht="6" customHeight="1">
      <c r="A404" s="61"/>
      <c r="B404" s="62"/>
      <c r="C404" s="63"/>
      <c r="D404" s="63"/>
    </row>
    <row r="405" spans="1:4" s="1" customFormat="1" ht="6" customHeight="1">
      <c r="A405" s="21"/>
      <c r="B405" s="14"/>
      <c r="C405" s="15"/>
      <c r="D405" s="15"/>
    </row>
    <row r="406" spans="1:4" s="1" customFormat="1" ht="15.75" customHeight="1">
      <c r="A406" s="13" t="s">
        <v>181</v>
      </c>
      <c r="B406" s="13" t="s">
        <v>182</v>
      </c>
      <c r="C406" s="18"/>
      <c r="D406" s="45"/>
    </row>
    <row r="407" spans="1:4" s="1" customFormat="1" ht="15" customHeight="1">
      <c r="A407" s="21"/>
      <c r="B407" s="14"/>
      <c r="C407" s="15"/>
      <c r="D407" s="31"/>
    </row>
    <row r="408" spans="1:4" s="1" customFormat="1" ht="15" customHeight="1">
      <c r="A408" s="21"/>
      <c r="B408" s="14"/>
      <c r="C408" s="15"/>
      <c r="D408" s="23">
        <f>SUM(D402:D407)</f>
        <v>512850</v>
      </c>
    </row>
    <row r="409" spans="1:4" s="1" customFormat="1" ht="9.9499999999999993" customHeight="1">
      <c r="A409" s="24"/>
      <c r="C409" s="15"/>
      <c r="D409" s="15"/>
    </row>
    <row r="410" spans="1:4" s="1" customFormat="1">
      <c r="A410" s="13" t="s">
        <v>24</v>
      </c>
      <c r="B410" s="13" t="s">
        <v>25</v>
      </c>
      <c r="C410" s="18"/>
      <c r="D410" s="18"/>
    </row>
    <row r="411" spans="1:4" s="1" customFormat="1" ht="15" customHeight="1">
      <c r="A411" s="24"/>
      <c r="B411" s="14" t="s">
        <v>183</v>
      </c>
      <c r="C411" s="15"/>
      <c r="D411" s="15"/>
    </row>
    <row r="412" spans="1:4" s="1" customFormat="1" ht="15" customHeight="1">
      <c r="A412" s="24"/>
      <c r="B412" s="14" t="s">
        <v>184</v>
      </c>
      <c r="C412" s="15"/>
      <c r="D412" s="15"/>
    </row>
    <row r="413" spans="1:4" s="1" customFormat="1" ht="15" customHeight="1">
      <c r="A413" s="24"/>
      <c r="B413" s="14" t="s">
        <v>185</v>
      </c>
      <c r="C413" s="15"/>
      <c r="D413" s="15"/>
    </row>
    <row r="414" spans="1:4" s="1" customFormat="1" ht="15" customHeight="1">
      <c r="A414" s="24"/>
      <c r="B414" s="14" t="s">
        <v>186</v>
      </c>
      <c r="C414" s="15"/>
      <c r="D414" s="15">
        <v>600000</v>
      </c>
    </row>
    <row r="415" spans="1:4" s="1" customFormat="1" ht="5.25" customHeight="1">
      <c r="A415" s="24"/>
      <c r="B415" s="14"/>
      <c r="C415" s="15"/>
      <c r="D415" s="15"/>
    </row>
    <row r="416" spans="1:4" s="1" customFormat="1" ht="6" customHeight="1">
      <c r="A416" s="21"/>
      <c r="C416" s="15"/>
      <c r="D416" s="15"/>
    </row>
    <row r="417" spans="1:4" s="1" customFormat="1">
      <c r="A417" s="25" t="s">
        <v>29</v>
      </c>
      <c r="B417" s="13" t="s">
        <v>30</v>
      </c>
      <c r="C417" s="15"/>
      <c r="D417" s="15"/>
    </row>
    <row r="418" spans="1:4" s="1" customFormat="1" ht="15" customHeight="1">
      <c r="A418" s="26"/>
      <c r="B418" s="27" t="s">
        <v>31</v>
      </c>
      <c r="C418" s="27"/>
      <c r="D418" s="15">
        <v>40000</v>
      </c>
    </row>
    <row r="419" spans="1:4" s="1" customFormat="1" ht="6" customHeight="1">
      <c r="A419" s="21"/>
      <c r="C419" s="15"/>
      <c r="D419" s="15"/>
    </row>
    <row r="420" spans="1:4" s="1" customFormat="1">
      <c r="A420" s="25" t="s">
        <v>36</v>
      </c>
      <c r="B420" s="13" t="s">
        <v>37</v>
      </c>
      <c r="C420" s="15"/>
      <c r="D420" s="15">
        <v>100000</v>
      </c>
    </row>
    <row r="421" spans="1:4" s="1" customFormat="1" ht="6" customHeight="1">
      <c r="A421" s="21"/>
      <c r="C421" s="15"/>
      <c r="D421" s="15"/>
    </row>
    <row r="422" spans="1:4" s="1" customFormat="1" ht="6" customHeight="1">
      <c r="A422" s="21"/>
      <c r="C422" s="15"/>
      <c r="D422" s="15"/>
    </row>
    <row r="423" spans="1:4" s="1" customFormat="1" ht="15.75" customHeight="1">
      <c r="A423" s="25" t="s">
        <v>40</v>
      </c>
      <c r="B423" s="13" t="s">
        <v>41</v>
      </c>
      <c r="C423" s="15"/>
      <c r="D423" s="15"/>
    </row>
    <row r="424" spans="1:4" s="1" customFormat="1" ht="15" customHeight="1">
      <c r="A424" s="26"/>
      <c r="B424" s="20" t="s">
        <v>187</v>
      </c>
      <c r="C424" s="15"/>
      <c r="D424" s="15">
        <v>250000</v>
      </c>
    </row>
    <row r="425" spans="1:4" s="1" customFormat="1" ht="6" customHeight="1">
      <c r="A425" s="21"/>
      <c r="C425" s="15"/>
      <c r="D425" s="15"/>
    </row>
    <row r="426" spans="1:4" s="1" customFormat="1">
      <c r="A426" s="25" t="s">
        <v>47</v>
      </c>
      <c r="B426" s="13" t="s">
        <v>48</v>
      </c>
      <c r="C426" s="15"/>
      <c r="D426" s="15">
        <v>200000</v>
      </c>
    </row>
    <row r="427" spans="1:4" s="1" customFormat="1" ht="6" customHeight="1">
      <c r="A427" s="21"/>
      <c r="C427" s="15"/>
      <c r="D427" s="15"/>
    </row>
    <row r="428" spans="1:4" s="1" customFormat="1">
      <c r="A428" s="26"/>
      <c r="C428" s="23"/>
      <c r="D428" s="23">
        <f>SUM(D410:D427)</f>
        <v>1190000</v>
      </c>
    </row>
    <row r="429" spans="1:4" s="1" customFormat="1" ht="9.9499999999999993" customHeight="1">
      <c r="A429" s="24"/>
      <c r="C429" s="15"/>
      <c r="D429" s="15"/>
    </row>
    <row r="430" spans="1:4" s="1" customFormat="1">
      <c r="A430" s="33" t="s">
        <v>59</v>
      </c>
      <c r="B430" s="33"/>
      <c r="C430" s="34"/>
      <c r="D430" s="34">
        <f>SUM(D400+D408+D428)</f>
        <v>5011550</v>
      </c>
    </row>
    <row r="431" spans="1:4" s="1" customFormat="1">
      <c r="A431" s="35" t="s">
        <v>60</v>
      </c>
      <c r="B431" s="35"/>
      <c r="C431" s="36"/>
      <c r="D431" s="36" t="s">
        <v>7</v>
      </c>
    </row>
    <row r="432" spans="1:4" s="8" customFormat="1" ht="13.5" customHeight="1">
      <c r="A432" s="37"/>
      <c r="B432" s="37"/>
      <c r="C432" s="38"/>
      <c r="D432" s="38"/>
    </row>
    <row r="433" spans="1:4" s="1" customFormat="1">
      <c r="A433" s="4" t="s">
        <v>188</v>
      </c>
      <c r="B433" s="4"/>
      <c r="C433" s="4"/>
      <c r="D433" s="4"/>
    </row>
    <row r="434" spans="1:4" s="1" customFormat="1">
      <c r="A434" s="13" t="s">
        <v>24</v>
      </c>
      <c r="B434" s="13" t="s">
        <v>25</v>
      </c>
      <c r="C434" s="9"/>
      <c r="D434" s="9"/>
    </row>
    <row r="435" spans="1:4" s="1" customFormat="1">
      <c r="A435" s="13"/>
      <c r="B435" s="14" t="s">
        <v>189</v>
      </c>
      <c r="C435" s="9"/>
      <c r="D435" s="9">
        <v>100000</v>
      </c>
    </row>
    <row r="436" spans="1:4" s="1" customFormat="1">
      <c r="A436" s="13"/>
      <c r="B436" s="14"/>
      <c r="C436" s="9"/>
      <c r="D436" s="9"/>
    </row>
    <row r="437" spans="1:4" s="1" customFormat="1" ht="6.75" customHeight="1">
      <c r="A437" s="13"/>
      <c r="B437" s="14"/>
      <c r="C437" s="9"/>
      <c r="D437" s="9"/>
    </row>
    <row r="438" spans="1:4" s="1" customFormat="1">
      <c r="A438" s="25" t="s">
        <v>40</v>
      </c>
      <c r="B438" s="13" t="s">
        <v>43</v>
      </c>
      <c r="C438" s="15"/>
      <c r="D438" s="15">
        <v>102500</v>
      </c>
    </row>
    <row r="439" spans="1:4" s="1" customFormat="1" ht="6" customHeight="1">
      <c r="A439" s="6"/>
      <c r="C439" s="15"/>
      <c r="D439" s="15"/>
    </row>
    <row r="440" spans="1:4" s="1" customFormat="1">
      <c r="A440" s="25" t="s">
        <v>47</v>
      </c>
      <c r="B440" s="13" t="s">
        <v>48</v>
      </c>
      <c r="C440" s="15"/>
      <c r="D440" s="31">
        <v>55000</v>
      </c>
    </row>
    <row r="441" spans="1:4" s="1" customFormat="1">
      <c r="A441" s="25"/>
      <c r="B441" s="13"/>
      <c r="C441" s="15"/>
      <c r="D441" s="15">
        <f>SUM(D434:D440)</f>
        <v>257500</v>
      </c>
    </row>
    <row r="442" spans="1:4" s="1" customFormat="1" ht="6.75" customHeight="1">
      <c r="A442" s="25"/>
      <c r="B442" s="13"/>
      <c r="C442" s="15"/>
      <c r="D442" s="15"/>
    </row>
    <row r="443" spans="1:4" s="1" customFormat="1" ht="15" customHeight="1">
      <c r="A443" s="25" t="s">
        <v>190</v>
      </c>
      <c r="B443" s="13" t="s">
        <v>191</v>
      </c>
      <c r="C443" s="15"/>
      <c r="D443" s="15">
        <v>100000</v>
      </c>
    </row>
    <row r="444" spans="1:4" s="1" customFormat="1" ht="7.5" customHeight="1">
      <c r="A444" s="24"/>
      <c r="C444" s="15"/>
      <c r="D444" s="15"/>
    </row>
    <row r="445" spans="1:4" s="1" customFormat="1">
      <c r="A445" s="25" t="s">
        <v>190</v>
      </c>
      <c r="B445" s="13" t="s">
        <v>192</v>
      </c>
      <c r="C445" s="15"/>
      <c r="D445" s="15">
        <v>4468500</v>
      </c>
    </row>
    <row r="446" spans="1:4" s="1" customFormat="1">
      <c r="A446" s="25"/>
      <c r="B446" s="14" t="s">
        <v>193</v>
      </c>
      <c r="C446" s="15"/>
      <c r="D446" s="15"/>
    </row>
    <row r="447" spans="1:4" s="1" customFormat="1">
      <c r="A447" s="25"/>
      <c r="B447" s="14" t="s">
        <v>194</v>
      </c>
      <c r="C447" s="15"/>
      <c r="D447" s="15"/>
    </row>
    <row r="448" spans="1:4" s="1" customFormat="1" ht="15" customHeight="1">
      <c r="A448" s="25"/>
      <c r="B448" s="14" t="s">
        <v>195</v>
      </c>
      <c r="C448" s="15"/>
      <c r="D448" s="15"/>
    </row>
    <row r="449" spans="1:6" s="1" customFormat="1" ht="15" customHeight="1">
      <c r="A449" s="25"/>
      <c r="B449" s="14" t="s">
        <v>196</v>
      </c>
      <c r="C449" s="15"/>
      <c r="D449" s="15"/>
    </row>
    <row r="450" spans="1:6" s="1" customFormat="1" ht="15" customHeight="1">
      <c r="A450" s="25"/>
      <c r="B450" s="14" t="s">
        <v>197</v>
      </c>
      <c r="C450" s="15"/>
      <c r="D450" s="15"/>
    </row>
    <row r="451" spans="1:6" s="1" customFormat="1" ht="6" customHeight="1">
      <c r="A451" s="21"/>
      <c r="C451" s="15"/>
      <c r="D451" s="15"/>
    </row>
    <row r="452" spans="1:6" s="1" customFormat="1" ht="15" customHeight="1">
      <c r="A452" s="25" t="s">
        <v>190</v>
      </c>
      <c r="B452" s="13" t="s">
        <v>198</v>
      </c>
      <c r="C452" s="15"/>
      <c r="D452" s="15">
        <v>3000000</v>
      </c>
    </row>
    <row r="453" spans="1:6" s="1" customFormat="1" ht="15" customHeight="1">
      <c r="A453" s="25"/>
      <c r="B453" s="14" t="s">
        <v>199</v>
      </c>
      <c r="C453" s="15"/>
      <c r="D453" s="15"/>
    </row>
    <row r="454" spans="1:6" s="1" customFormat="1" ht="15" customHeight="1">
      <c r="A454" s="25"/>
      <c r="B454" s="14" t="s">
        <v>200</v>
      </c>
      <c r="C454" s="15"/>
      <c r="D454" s="31"/>
    </row>
    <row r="455" spans="1:6" s="1" customFormat="1" ht="15" customHeight="1">
      <c r="A455" s="25"/>
      <c r="B455" s="14" t="s">
        <v>201</v>
      </c>
      <c r="C455" s="15"/>
      <c r="D455" s="15">
        <f>SUM(D443:D454)</f>
        <v>7568500</v>
      </c>
    </row>
    <row r="456" spans="1:6" s="1" customFormat="1" ht="15" customHeight="1">
      <c r="A456" s="25"/>
      <c r="B456" s="14"/>
      <c r="C456" s="15"/>
      <c r="D456" s="31"/>
    </row>
    <row r="457" spans="1:6">
      <c r="A457" s="25" t="s">
        <v>101</v>
      </c>
      <c r="B457" s="13" t="s">
        <v>202</v>
      </c>
      <c r="D457" s="15">
        <v>300000</v>
      </c>
      <c r="E457" s="15"/>
      <c r="F457" s="15"/>
    </row>
    <row r="458" spans="1:6">
      <c r="A458" s="25"/>
      <c r="B458" s="14" t="s">
        <v>203</v>
      </c>
      <c r="E458" s="15"/>
      <c r="F458" s="15"/>
    </row>
    <row r="459" spans="1:6" s="1" customFormat="1" ht="13.5" customHeight="1">
      <c r="A459" s="25"/>
      <c r="B459" s="14"/>
      <c r="C459" s="15"/>
      <c r="D459" s="23"/>
    </row>
    <row r="460" spans="1:6" s="1" customFormat="1">
      <c r="A460" s="33" t="s">
        <v>59</v>
      </c>
      <c r="B460" s="33"/>
      <c r="C460" s="34"/>
      <c r="D460" s="34">
        <f>D455+D441+D457</f>
        <v>8126000</v>
      </c>
    </row>
    <row r="462" spans="1:6" s="1" customFormat="1">
      <c r="A462" s="4" t="s">
        <v>204</v>
      </c>
      <c r="B462" s="4"/>
      <c r="C462" s="4"/>
      <c r="D462" s="4"/>
    </row>
    <row r="463" spans="1:6" s="1" customFormat="1">
      <c r="A463" s="2"/>
      <c r="B463" s="2"/>
      <c r="C463" s="2"/>
      <c r="D463" s="15"/>
    </row>
    <row r="464" spans="1:6" s="1" customFormat="1" ht="12" customHeight="1">
      <c r="A464" s="6"/>
      <c r="C464" s="18"/>
      <c r="D464" s="18"/>
    </row>
    <row r="465" spans="1:4" s="1" customFormat="1" ht="15.75" customHeight="1">
      <c r="A465" s="13" t="s">
        <v>205</v>
      </c>
      <c r="B465" s="13" t="s">
        <v>206</v>
      </c>
      <c r="C465" s="18"/>
      <c r="D465" s="15">
        <v>1500000</v>
      </c>
    </row>
    <row r="466" spans="1:4" s="1" customFormat="1" ht="6" customHeight="1">
      <c r="A466" s="21"/>
      <c r="C466" s="15"/>
      <c r="D466" s="15"/>
    </row>
    <row r="467" spans="1:4" s="1" customFormat="1" ht="15.75" customHeight="1">
      <c r="A467" s="13" t="s">
        <v>207</v>
      </c>
      <c r="B467" s="13" t="s">
        <v>9</v>
      </c>
      <c r="C467" s="18"/>
      <c r="D467" s="15"/>
    </row>
    <row r="468" spans="1:4" s="1" customFormat="1" ht="15" customHeight="1">
      <c r="A468" s="13"/>
      <c r="B468" s="65" t="s">
        <v>208</v>
      </c>
      <c r="C468" s="66"/>
      <c r="D468" s="15"/>
    </row>
    <row r="469" spans="1:4" s="1" customFormat="1" ht="15" customHeight="1">
      <c r="A469" s="13"/>
      <c r="B469" s="67"/>
      <c r="C469" s="68"/>
      <c r="D469" s="15"/>
    </row>
    <row r="470" spans="1:4" s="8" customFormat="1">
      <c r="A470" s="33" t="s">
        <v>64</v>
      </c>
      <c r="B470" s="69"/>
      <c r="C470" s="70"/>
      <c r="D470" s="34">
        <f>SUM(D464:D469)</f>
        <v>1500000</v>
      </c>
    </row>
    <row r="471" spans="1:4" s="8" customFormat="1">
      <c r="A471" s="37"/>
      <c r="B471" s="37"/>
      <c r="C471" s="38"/>
      <c r="D471" s="38"/>
    </row>
    <row r="484" spans="1:4" s="8" customFormat="1">
      <c r="A484" s="37"/>
      <c r="B484" s="37"/>
      <c r="C484" s="38"/>
      <c r="D484" s="38"/>
    </row>
    <row r="485" spans="1:4" s="8" customFormat="1">
      <c r="A485" s="37"/>
      <c r="B485" s="37"/>
      <c r="C485" s="38"/>
      <c r="D485" s="38"/>
    </row>
    <row r="486" spans="1:4" s="8" customFormat="1">
      <c r="A486" s="37"/>
      <c r="B486" s="37"/>
      <c r="C486" s="38"/>
      <c r="D486" s="38"/>
    </row>
    <row r="487" spans="1:4" s="8" customFormat="1">
      <c r="A487" s="37"/>
      <c r="B487" s="37"/>
      <c r="C487" s="38"/>
      <c r="D487" s="38"/>
    </row>
    <row r="488" spans="1:4" s="8" customFormat="1">
      <c r="A488" s="37"/>
      <c r="B488" s="37"/>
      <c r="C488" s="38"/>
      <c r="D488" s="38"/>
    </row>
    <row r="489" spans="1:4" s="8" customFormat="1">
      <c r="A489" s="37"/>
      <c r="B489" s="37"/>
      <c r="C489" s="38"/>
      <c r="D489" s="38"/>
    </row>
    <row r="490" spans="1:4" s="8" customFormat="1">
      <c r="A490" s="37"/>
      <c r="B490" s="37"/>
      <c r="C490" s="38"/>
      <c r="D490" s="38"/>
    </row>
    <row r="491" spans="1:4" s="8" customFormat="1">
      <c r="A491" s="37"/>
      <c r="B491" s="37"/>
      <c r="C491" s="38"/>
      <c r="D491" s="38"/>
    </row>
    <row r="492" spans="1:4" s="8" customFormat="1">
      <c r="A492" s="37"/>
      <c r="B492" s="37"/>
      <c r="C492" s="38"/>
      <c r="D492" s="38"/>
    </row>
    <row r="493" spans="1:4" s="8" customFormat="1">
      <c r="A493" s="37"/>
      <c r="B493" s="37"/>
      <c r="C493" s="38"/>
      <c r="D493" s="38"/>
    </row>
    <row r="494" spans="1:4" s="8" customFormat="1">
      <c r="A494" s="37"/>
      <c r="B494" s="37"/>
      <c r="C494" s="38"/>
      <c r="D494" s="38"/>
    </row>
    <row r="495" spans="1:4" s="8" customFormat="1">
      <c r="A495" s="37"/>
      <c r="B495" s="37"/>
      <c r="C495" s="38"/>
      <c r="D495" s="38"/>
    </row>
    <row r="496" spans="1:4" s="8" customFormat="1">
      <c r="A496" s="37"/>
      <c r="B496" s="37"/>
      <c r="C496" s="38"/>
      <c r="D496" s="38"/>
    </row>
    <row r="497" spans="1:4" s="8" customFormat="1">
      <c r="A497" s="37"/>
      <c r="B497" s="37"/>
      <c r="C497" s="38"/>
      <c r="D497" s="38"/>
    </row>
    <row r="498" spans="1:4" s="8" customFormat="1">
      <c r="A498" s="37"/>
      <c r="B498" s="37"/>
      <c r="C498" s="38"/>
      <c r="D498" s="38"/>
    </row>
    <row r="499" spans="1:4" s="8" customFormat="1">
      <c r="A499" s="37"/>
      <c r="B499" s="37"/>
      <c r="C499" s="38"/>
      <c r="D499" s="38"/>
    </row>
    <row r="500" spans="1:4" ht="13.5" customHeight="1"/>
    <row r="501" spans="1:4" ht="12.75" customHeight="1"/>
    <row r="502" spans="1:4" ht="16.5" customHeight="1"/>
    <row r="503" spans="1:4" s="12" customFormat="1" ht="12.75">
      <c r="A503" s="11"/>
      <c r="B503" s="11"/>
      <c r="C503" s="71"/>
      <c r="D503" s="71"/>
    </row>
    <row r="504" spans="1:4" s="12" customFormat="1" ht="9.75" customHeight="1">
      <c r="C504" s="71"/>
      <c r="D504" s="71"/>
    </row>
    <row r="505" spans="1:4" s="12" customFormat="1" ht="12.75">
      <c r="A505" s="12">
        <v>1</v>
      </c>
      <c r="C505" s="71"/>
      <c r="D505" s="71"/>
    </row>
    <row r="506" spans="1:4" s="12" customFormat="1" ht="12.75">
      <c r="A506" s="12">
        <v>2</v>
      </c>
      <c r="C506" s="71"/>
      <c r="D506" s="71"/>
    </row>
    <row r="507" spans="1:4" s="12" customFormat="1" ht="12.75">
      <c r="A507" s="12">
        <v>3</v>
      </c>
      <c r="C507" s="71"/>
      <c r="D507" s="71"/>
    </row>
    <row r="508" spans="1:4" s="12" customFormat="1" ht="12.75">
      <c r="A508" s="12">
        <v>4</v>
      </c>
      <c r="C508" s="71"/>
      <c r="D508" s="71"/>
    </row>
    <row r="509" spans="1:4" s="12" customFormat="1" ht="12.75">
      <c r="A509" s="12">
        <v>5</v>
      </c>
      <c r="C509" s="71"/>
      <c r="D509" s="71"/>
    </row>
    <row r="510" spans="1:4" s="12" customFormat="1" ht="12.75">
      <c r="A510" s="12">
        <v>6</v>
      </c>
      <c r="C510" s="71"/>
      <c r="D510" s="71"/>
    </row>
    <row r="511" spans="1:4" s="12" customFormat="1" ht="12.75">
      <c r="A511" s="12">
        <v>7</v>
      </c>
      <c r="C511" s="71"/>
      <c r="D511" s="71"/>
    </row>
    <row r="512" spans="1:4" s="12" customFormat="1" ht="12.75">
      <c r="A512" s="12">
        <v>8</v>
      </c>
      <c r="C512" s="71"/>
      <c r="D512" s="72"/>
    </row>
    <row r="513" spans="1:4" s="12" customFormat="1" ht="12.75">
      <c r="C513" s="71"/>
      <c r="D513" s="71"/>
    </row>
    <row r="514" spans="1:4" s="12" customFormat="1" ht="12.75">
      <c r="C514" s="71"/>
      <c r="D514" s="72"/>
    </row>
    <row r="515" spans="1:4" s="12" customFormat="1" ht="12.75">
      <c r="C515" s="71"/>
      <c r="D515" s="71"/>
    </row>
    <row r="516" spans="1:4" s="12" customFormat="1" ht="8.25" customHeight="1">
      <c r="C516" s="71"/>
      <c r="D516" s="71"/>
    </row>
    <row r="517" spans="1:4" s="12" customFormat="1" ht="12.75">
      <c r="C517" s="71"/>
      <c r="D517" s="71"/>
    </row>
    <row r="518" spans="1:4" s="12" customFormat="1" ht="7.5" customHeight="1">
      <c r="C518" s="71"/>
      <c r="D518" s="71"/>
    </row>
    <row r="519" spans="1:4" s="12" customFormat="1" ht="12.75">
      <c r="A519" s="12">
        <v>1</v>
      </c>
      <c r="C519" s="71"/>
      <c r="D519" s="71"/>
    </row>
    <row r="520" spans="1:4" s="12" customFormat="1" ht="12.75">
      <c r="A520" s="12">
        <v>3</v>
      </c>
      <c r="C520" s="71"/>
      <c r="D520" s="71"/>
    </row>
    <row r="521" spans="1:4" s="12" customFormat="1" ht="12.75">
      <c r="A521" s="12">
        <v>4</v>
      </c>
      <c r="C521" s="71"/>
      <c r="D521" s="71"/>
    </row>
    <row r="522" spans="1:4" s="12" customFormat="1" ht="12.75">
      <c r="A522" s="12">
        <v>8</v>
      </c>
      <c r="C522" s="71"/>
      <c r="D522" s="71"/>
    </row>
    <row r="523" spans="1:4" s="12" customFormat="1" ht="12.75">
      <c r="C523" s="71"/>
      <c r="D523" s="71"/>
    </row>
    <row r="524" spans="1:4" s="12" customFormat="1" ht="12.75">
      <c r="C524" s="71"/>
      <c r="D524" s="72"/>
    </row>
    <row r="525" spans="1:4" s="12" customFormat="1" ht="12.75">
      <c r="A525" s="11"/>
      <c r="B525" s="11"/>
      <c r="C525" s="71"/>
      <c r="D525" s="71"/>
    </row>
    <row r="526" spans="1:4" s="1" customFormat="1" ht="15.95" customHeight="1">
      <c r="A526" s="13"/>
      <c r="B526" s="5"/>
      <c r="C526" s="15"/>
      <c r="D526" s="15"/>
    </row>
  </sheetData>
  <mergeCells count="61">
    <mergeCell ref="A462:D462"/>
    <mergeCell ref="A470:B470"/>
    <mergeCell ref="B392:C392"/>
    <mergeCell ref="B396:C396"/>
    <mergeCell ref="A430:B430"/>
    <mergeCell ref="A431:B431"/>
    <mergeCell ref="A433:D433"/>
    <mergeCell ref="A460:B460"/>
    <mergeCell ref="A369:D369"/>
    <mergeCell ref="A374:B374"/>
    <mergeCell ref="A376:D376"/>
    <mergeCell ref="A382:B382"/>
    <mergeCell ref="A387:B387"/>
    <mergeCell ref="A390:D390"/>
    <mergeCell ref="A316:D316"/>
    <mergeCell ref="B318:C318"/>
    <mergeCell ref="A355:B355"/>
    <mergeCell ref="A357:D357"/>
    <mergeCell ref="B359:C359"/>
    <mergeCell ref="A366:B366"/>
    <mergeCell ref="A278:B278"/>
    <mergeCell ref="A280:D280"/>
    <mergeCell ref="B283:C283"/>
    <mergeCell ref="B296:C296"/>
    <mergeCell ref="A313:B313"/>
    <mergeCell ref="A314:B314"/>
    <mergeCell ref="A201:D201"/>
    <mergeCell ref="A209:B209"/>
    <mergeCell ref="A211:D211"/>
    <mergeCell ref="A229:B229"/>
    <mergeCell ref="A231:D231"/>
    <mergeCell ref="A268:B268"/>
    <mergeCell ref="A175:B175"/>
    <mergeCell ref="A176:B176"/>
    <mergeCell ref="A180:B180"/>
    <mergeCell ref="A191:B191"/>
    <mergeCell ref="A193:D193"/>
    <mergeCell ref="A199:B199"/>
    <mergeCell ref="A140:D140"/>
    <mergeCell ref="A148:B148"/>
    <mergeCell ref="A151:B151"/>
    <mergeCell ref="A153:D153"/>
    <mergeCell ref="B155:C155"/>
    <mergeCell ref="B158:C158"/>
    <mergeCell ref="A91:D91"/>
    <mergeCell ref="A97:B97"/>
    <mergeCell ref="A101:B101"/>
    <mergeCell ref="A103:D103"/>
    <mergeCell ref="A107:B107"/>
    <mergeCell ref="A138:B138"/>
    <mergeCell ref="B24:C24"/>
    <mergeCell ref="C38:C40"/>
    <mergeCell ref="A61:B61"/>
    <mergeCell ref="A69:B69"/>
    <mergeCell ref="A71:D71"/>
    <mergeCell ref="A89:B89"/>
    <mergeCell ref="A2:D2"/>
    <mergeCell ref="A3:D3"/>
    <mergeCell ref="A4:D4"/>
    <mergeCell ref="A6:D6"/>
    <mergeCell ref="A62:B6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2021-08-13T06:24:41Z</dcterms:created>
  <dcterms:modified xsi:type="dcterms:W3CDTF">2021-08-13T06:29:22Z</dcterms:modified>
</cp:coreProperties>
</file>