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/>
  </bookViews>
  <sheets>
    <sheet name="5. Kiadás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 s="1"/>
  <c r="G11" i="1" s="1"/>
  <c r="G17" i="1"/>
  <c r="G22" i="1"/>
  <c r="G20" i="1" s="1"/>
  <c r="G26" i="1"/>
  <c r="G25" i="1" s="1"/>
  <c r="G28" i="1"/>
  <c r="G30" i="1"/>
  <c r="G31" i="1"/>
  <c r="G37" i="1"/>
  <c r="G39" i="1"/>
  <c r="G44" i="1"/>
  <c r="G48" i="1"/>
  <c r="G46" i="1" s="1"/>
  <c r="G43" i="1" s="1"/>
  <c r="G293" i="1" s="1"/>
  <c r="G58" i="1"/>
  <c r="G62" i="1"/>
  <c r="G61" i="1" s="1"/>
  <c r="G297" i="1" s="1"/>
  <c r="G66" i="1"/>
  <c r="G65" i="1" s="1"/>
  <c r="G74" i="1"/>
  <c r="G73" i="1" s="1"/>
  <c r="G77" i="1"/>
  <c r="G76" i="1" s="1"/>
  <c r="G81" i="1"/>
  <c r="G83" i="1"/>
  <c r="G86" i="1"/>
  <c r="G90" i="1"/>
  <c r="G89" i="1" s="1"/>
  <c r="G91" i="1"/>
  <c r="G94" i="1"/>
  <c r="G98" i="1"/>
  <c r="G97" i="1" s="1"/>
  <c r="G96" i="1" s="1"/>
  <c r="G99" i="1"/>
  <c r="G103" i="1"/>
  <c r="G101" i="1" s="1"/>
  <c r="G106" i="1"/>
  <c r="G110" i="1"/>
  <c r="G109" i="1" s="1"/>
  <c r="G108" i="1" s="1"/>
  <c r="G116" i="1"/>
  <c r="G115" i="1" s="1"/>
  <c r="G114" i="1" s="1"/>
  <c r="G113" i="1" s="1"/>
  <c r="G118" i="1"/>
  <c r="G122" i="1"/>
  <c r="G121" i="1" s="1"/>
  <c r="G127" i="1"/>
  <c r="G132" i="1"/>
  <c r="G131" i="1" s="1"/>
  <c r="G130" i="1" s="1"/>
  <c r="G135" i="1"/>
  <c r="G140" i="1"/>
  <c r="G139" i="1" s="1"/>
  <c r="G143" i="1"/>
  <c r="G146" i="1"/>
  <c r="G152" i="1"/>
  <c r="G151" i="1" s="1"/>
  <c r="G154" i="1"/>
  <c r="G158" i="1"/>
  <c r="G160" i="1"/>
  <c r="G157" i="1" s="1"/>
  <c r="G156" i="1" s="1"/>
  <c r="G150" i="1" s="1"/>
  <c r="G162" i="1"/>
  <c r="G166" i="1"/>
  <c r="G165" i="1" s="1"/>
  <c r="G170" i="1"/>
  <c r="G172" i="1"/>
  <c r="G176" i="1"/>
  <c r="G175" i="1" s="1"/>
  <c r="G180" i="1"/>
  <c r="G185" i="1"/>
  <c r="G184" i="1" s="1"/>
  <c r="G183" i="1" s="1"/>
  <c r="G188" i="1"/>
  <c r="G192" i="1"/>
  <c r="G191" i="1" s="1"/>
  <c r="G196" i="1"/>
  <c r="G202" i="1"/>
  <c r="G200" i="1" s="1"/>
  <c r="G205" i="1"/>
  <c r="G204" i="1" s="1"/>
  <c r="G210" i="1"/>
  <c r="G212" i="1"/>
  <c r="G215" i="1"/>
  <c r="G220" i="1"/>
  <c r="G219" i="1" s="1"/>
  <c r="G218" i="1" s="1"/>
  <c r="G222" i="1"/>
  <c r="G225" i="1"/>
  <c r="G224" i="1" s="1"/>
  <c r="G230" i="1"/>
  <c r="G232" i="1"/>
  <c r="G235" i="1"/>
  <c r="G234" i="1" s="1"/>
  <c r="G239" i="1"/>
  <c r="G238" i="1" s="1"/>
  <c r="G237" i="1" s="1"/>
  <c r="G241" i="1"/>
  <c r="G245" i="1"/>
  <c r="G244" i="1" s="1"/>
  <c r="G249" i="1"/>
  <c r="G254" i="1"/>
  <c r="G253" i="1" s="1"/>
  <c r="G260" i="1"/>
  <c r="G259" i="1" s="1"/>
  <c r="G264" i="1"/>
  <c r="G262" i="1" s="1"/>
  <c r="G267" i="1"/>
  <c r="G273" i="1"/>
  <c r="G272" i="1" s="1"/>
  <c r="G271" i="1" s="1"/>
  <c r="G283" i="1"/>
  <c r="G284" i="1"/>
  <c r="G290" i="1"/>
  <c r="G294" i="1"/>
  <c r="G295" i="1"/>
  <c r="G199" i="1" l="1"/>
  <c r="G198" i="1" s="1"/>
  <c r="G72" i="1"/>
  <c r="G71" i="1" s="1"/>
  <c r="G19" i="1"/>
  <c r="G291" i="1" s="1"/>
  <c r="G292" i="1"/>
  <c r="G270" i="1"/>
  <c r="G252" i="1"/>
  <c r="G243" i="1" s="1"/>
  <c r="G120" i="1"/>
  <c r="G174" i="1"/>
  <c r="G289" i="1"/>
  <c r="G298" i="1" l="1"/>
  <c r="G10" i="1"/>
  <c r="G287" i="1" s="1"/>
</calcChain>
</file>

<file path=xl/sharedStrings.xml><?xml version="1.0" encoding="utf-8"?>
<sst xmlns="http://schemas.openxmlformats.org/spreadsheetml/2006/main" count="474" uniqueCount="178">
  <si>
    <t>Kiadások összesen</t>
  </si>
  <si>
    <t>Finanszírozási kiadások</t>
  </si>
  <si>
    <t>K9</t>
  </si>
  <si>
    <t>Egyéb felhalmozási célú kiadások</t>
  </si>
  <si>
    <t>K8</t>
  </si>
  <si>
    <t xml:space="preserve">Felújítások  </t>
  </si>
  <si>
    <t>K7</t>
  </si>
  <si>
    <t>Beruházások</t>
  </si>
  <si>
    <t>K6</t>
  </si>
  <si>
    <t>Egyéb működési célú kiadások</t>
  </si>
  <si>
    <t>K5</t>
  </si>
  <si>
    <t>Ellátottak juttatásai</t>
  </si>
  <si>
    <t>K4</t>
  </si>
  <si>
    <t>Dologi kiadások</t>
  </si>
  <si>
    <t>K3</t>
  </si>
  <si>
    <t>Munkaadókat terhelő járulékok és szociális hozzájárulási adó</t>
  </si>
  <si>
    <t>K2</t>
  </si>
  <si>
    <t>Személyi juttatások</t>
  </si>
  <si>
    <t>K1</t>
  </si>
  <si>
    <t>Fűtési támogatás</t>
  </si>
  <si>
    <t>Lakásfenntartási támogatás</t>
  </si>
  <si>
    <t>Önkormányzat által saját hatáskörben nyújtott pénzügyi ellátás</t>
  </si>
  <si>
    <t>K48</t>
  </si>
  <si>
    <t>106020  Lakásfenntartással, lakhatással összefüggő ellátások</t>
  </si>
  <si>
    <t>Arany János támogatás</t>
  </si>
  <si>
    <t>Köztemetés</t>
  </si>
  <si>
    <t>Egyéb települési támogatás</t>
  </si>
  <si>
    <t>Szemétszállítási díj átvállalása</t>
  </si>
  <si>
    <t>Otthonteremtési támogatás</t>
  </si>
  <si>
    <t>Átmeneti segély</t>
  </si>
  <si>
    <t>Születési támogatás</t>
  </si>
  <si>
    <t>Temetési támogtás</t>
  </si>
  <si>
    <t>Iskolakezdési támogatás</t>
  </si>
  <si>
    <t>Települési támogatás</t>
  </si>
  <si>
    <t>107060   Egyéb szociális pénzbeli és természetbeni ellátások, támogatások</t>
  </si>
  <si>
    <t>Díjak, adók, egyéb befizetések</t>
  </si>
  <si>
    <t>K355</t>
  </si>
  <si>
    <t>Működési célú előzetesen felszámított áfa</t>
  </si>
  <si>
    <t>K351</t>
  </si>
  <si>
    <t>Különféle befizetések és egyéb dologi kiadások</t>
  </si>
  <si>
    <t>K35</t>
  </si>
  <si>
    <t>Egyéb biztosítási díjak</t>
  </si>
  <si>
    <t>Egyéb üzemeltetési, fenntartási szolgáltatások</t>
  </si>
  <si>
    <t>Egyéb szolgáltatások</t>
  </si>
  <si>
    <t>K337</t>
  </si>
  <si>
    <t>Karbantartási, kisjavítási szolgáltatások</t>
  </si>
  <si>
    <t>K334</t>
  </si>
  <si>
    <t>Szolgáltatási kiadások</t>
  </si>
  <si>
    <t>K33</t>
  </si>
  <si>
    <t>Telefondíj</t>
  </si>
  <si>
    <t>Egyéb kommunikációs szolgáltatások</t>
  </si>
  <si>
    <t>K322</t>
  </si>
  <si>
    <t>Kommunikációs szolgáltatások</t>
  </si>
  <si>
    <t>K32</t>
  </si>
  <si>
    <t>Hajtó- és kenőanyag beszerzés</t>
  </si>
  <si>
    <t>Munkaruha</t>
  </si>
  <si>
    <t>Egyéb anyagbeszerzés</t>
  </si>
  <si>
    <t>Irodaszer, nyomtatvány</t>
  </si>
  <si>
    <t>Üzemeltetési anyagok beszerzése</t>
  </si>
  <si>
    <t>K312</t>
  </si>
  <si>
    <t>Készletbeszerzés</t>
  </si>
  <si>
    <t>K31</t>
  </si>
  <si>
    <t>Munkaadót terhelő szja</t>
  </si>
  <si>
    <t>Szociális hozzájárulási adó</t>
  </si>
  <si>
    <t>Béren kívüli juttatások</t>
  </si>
  <si>
    <t>K1107</t>
  </si>
  <si>
    <t>Jutalom</t>
  </si>
  <si>
    <t>K1102</t>
  </si>
  <si>
    <t>Törvény szerinti illetmények, munkabérek</t>
  </si>
  <si>
    <t>K1101</t>
  </si>
  <si>
    <t>Foglalkoztatottak személyi juttatása</t>
  </si>
  <si>
    <t>K11</t>
  </si>
  <si>
    <t>107055 Falugondnoki szolgálat</t>
  </si>
  <si>
    <t>Különféle befizetésel és egyéb dologi kiadások</t>
  </si>
  <si>
    <t>Egyéb szolgáltatások teljesítése</t>
  </si>
  <si>
    <t>Szolgáltatási díjak</t>
  </si>
  <si>
    <t>091220 Köznevelési intézmény 1-4. évfolyam tanulók nevelésével, okt összefüggő fel</t>
  </si>
  <si>
    <t>Egyéb működési célú támogatások áh belülre (Társulás támogatása)</t>
  </si>
  <si>
    <t>K506</t>
  </si>
  <si>
    <t>091110   Óvodai nevelés, ellátás szakmai feladatai</t>
  </si>
  <si>
    <t>Víz- és csatornadíjak</t>
  </si>
  <si>
    <t>Gázenergia</t>
  </si>
  <si>
    <t>Villamosenergia</t>
  </si>
  <si>
    <t>Közüzemi díjak</t>
  </si>
  <si>
    <t>K331</t>
  </si>
  <si>
    <t>Szakmai anyagok beszerzése</t>
  </si>
  <si>
    <t>K311</t>
  </si>
  <si>
    <t>086020 Helyi, térségi közösségi tér biztosítása, működtetése</t>
  </si>
  <si>
    <t>Beruházási célú előzetesen felszámított áfa</t>
  </si>
  <si>
    <t>K67</t>
  </si>
  <si>
    <t>Kulturális eszközbeszerzés pályázat (zongora)</t>
  </si>
  <si>
    <t>K64</t>
  </si>
  <si>
    <t>Egyéb dologi kiadás</t>
  </si>
  <si>
    <t>082092   Közművelődés</t>
  </si>
  <si>
    <t>Kiküldetés kiadásai</t>
  </si>
  <si>
    <t>K341</t>
  </si>
  <si>
    <t>K34</t>
  </si>
  <si>
    <t xml:space="preserve">Karbantartási, kisjavítási szolgáltatások </t>
  </si>
  <si>
    <t>Kisértékű tárgyi eszközök</t>
  </si>
  <si>
    <t>Könyv, folyóirat</t>
  </si>
  <si>
    <t>082044   Könyvtári szolgáltatások</t>
  </si>
  <si>
    <t>Egyéb kommunikáció szolgáltatások</t>
  </si>
  <si>
    <t>Informatikai szolgáltatások igénybevétele</t>
  </si>
  <si>
    <t>K321</t>
  </si>
  <si>
    <t>Egyéb szakmai anyag beszerzés ( mosogató)</t>
  </si>
  <si>
    <t xml:space="preserve">Megbízási díj </t>
  </si>
  <si>
    <t>K123</t>
  </si>
  <si>
    <t>081031   Sportlétesítmények működtetése</t>
  </si>
  <si>
    <t>Egyéb dologi kiadások</t>
  </si>
  <si>
    <t>Díjak egyéb befizetések</t>
  </si>
  <si>
    <t>K535</t>
  </si>
  <si>
    <t>Biztosítási díjak</t>
  </si>
  <si>
    <t>Munka és védőruha</t>
  </si>
  <si>
    <t>Tüzelőanyagok, hajtó, és kenőanyagok</t>
  </si>
  <si>
    <t>Eyyéb szakmai anyag beszerzés</t>
  </si>
  <si>
    <t>Vegyszer</t>
  </si>
  <si>
    <t>Megbízási díj (Házasságkötés)</t>
  </si>
  <si>
    <t>066020   Város és községgazdálkodási egyéb szolgáltatások                 2</t>
  </si>
  <si>
    <t>064010   Közvilágítás</t>
  </si>
  <si>
    <t>051030 Nem veszélyes hulladék vegyes begyűjtése, szállítása, átrakása</t>
  </si>
  <si>
    <t>Szállítási szolgáltatás</t>
  </si>
  <si>
    <t>045160   Közutak, hidak,alagútak üzemeltetése, fenntartása</t>
  </si>
  <si>
    <t>Normatív jutalmak</t>
  </si>
  <si>
    <t>041233   Hosszabb időtartamú közfoglalkoztatás</t>
  </si>
  <si>
    <t>Felújítási célú előzetesen felszámított áfa</t>
  </si>
  <si>
    <t xml:space="preserve">K74 </t>
  </si>
  <si>
    <t>Temető Felújítás (Magyar Falu Program)</t>
  </si>
  <si>
    <t>K71</t>
  </si>
  <si>
    <t>Felújítás</t>
  </si>
  <si>
    <t>013320    Köztemető fenntartása és működtetése</t>
  </si>
  <si>
    <t>Európa Kulturális Fővárosa</t>
  </si>
  <si>
    <t>Felsőoktatási ösztöndíj</t>
  </si>
  <si>
    <t>Műk.célú pénzeszköz átadás Tapolca környéki társuláshoz Háziorvosi ügyelet</t>
  </si>
  <si>
    <t>Egyéb működési célú támogatások Hözös Hivatal</t>
  </si>
  <si>
    <t>Egyéb működési célú támogatások</t>
  </si>
  <si>
    <t>018030 Támogatás célú finanszírozási műveletek</t>
  </si>
  <si>
    <t>Államháztartáson belüli megelőlegezések  visszafizetése</t>
  </si>
  <si>
    <t>Előző évi támogatás megelőlegezés visszatérítése</t>
  </si>
  <si>
    <t>K914</t>
  </si>
  <si>
    <t>018010 Önkormányzatok elszámolásai a központi költségvetéssel</t>
  </si>
  <si>
    <t>Immateriális javak beszerzése (Településfejlesztés felülvizsgálata)</t>
  </si>
  <si>
    <t>K61</t>
  </si>
  <si>
    <t>Tartalékok</t>
  </si>
  <si>
    <t>K513</t>
  </si>
  <si>
    <t>Tatay Napok támogatás</t>
  </si>
  <si>
    <t>Egyéb társadalmi szervezetek támogatása</t>
  </si>
  <si>
    <t>Autisták Tapolcai Egyesülete</t>
  </si>
  <si>
    <t>OMSZ Alapítvány</t>
  </si>
  <si>
    <t>Badacsonyi Céh Turisztikai Egyesület</t>
  </si>
  <si>
    <t>Csobánc Váráért Alapítvány</t>
  </si>
  <si>
    <t>Gyulakeszi Polgárőrség</t>
  </si>
  <si>
    <t>Sportegyesület</t>
  </si>
  <si>
    <t>Működési célú pénzeszköz átadás nonprofit-szervezeteknek</t>
  </si>
  <si>
    <t xml:space="preserve">Egyéb műk. célú pénzeszköz átadás vállalkozásoknak </t>
  </si>
  <si>
    <t>Egyéb működési célú támogatások államháztartáson kívülre</t>
  </si>
  <si>
    <t>K512</t>
  </si>
  <si>
    <t>Pedagógus nap támogatása</t>
  </si>
  <si>
    <t>Egyéb működési célú támogatások államháztartáson belülre</t>
  </si>
  <si>
    <t>Egyéb különféle dologi kiadások</t>
  </si>
  <si>
    <t>Szakmai szolgáltatás / Főépítészi tevékenység/</t>
  </si>
  <si>
    <t xml:space="preserve">K336 </t>
  </si>
  <si>
    <t>Internet díj</t>
  </si>
  <si>
    <t>Egyéb üzemeltetés, fenntartási anyagbeszerzés</t>
  </si>
  <si>
    <t>Megbízási díj</t>
  </si>
  <si>
    <t>Önkormányzati  képviselők juttatása</t>
  </si>
  <si>
    <t>Polgármester illetménye</t>
  </si>
  <si>
    <t>Választott tisztségviselők juttatásai</t>
  </si>
  <si>
    <t>K121</t>
  </si>
  <si>
    <t>Külső személyi juttatások</t>
  </si>
  <si>
    <t>K12</t>
  </si>
  <si>
    <t xml:space="preserve">011130   Önkormányzatok és önk hiv jogalkotó és általános igazgatási tevékenysége </t>
  </si>
  <si>
    <t>Eredeti előirányzat</t>
  </si>
  <si>
    <t>Létszám</t>
  </si>
  <si>
    <t>Kiemelt előirányzatonként</t>
  </si>
  <si>
    <t>forint</t>
  </si>
  <si>
    <t>2021. évi költségvetés kiadásai</t>
  </si>
  <si>
    <t xml:space="preserve">Káptalantóti Község Önkormányzata </t>
  </si>
  <si>
    <t xml:space="preserve">                                                      5  .melléklet a 1./2021.(II.18.)önkormányzati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</si>
</sst>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13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0" fontId="10" fillId="0" borderId="0"/>
  </cellStyleXfs>
  <cellXfs count="105">
    <xf numFmtId="0" fontId="0" fillId="0" borderId="0" xfId="0"/>
    <xf numFmtId="3" fontId="2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wrapText="1"/>
    </xf>
    <xf numFmtId="3" fontId="4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3" fontId="2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3" fontId="2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3" fontId="4" fillId="0" borderId="1" xfId="0" applyNumberFormat="1" applyFont="1" applyFill="1" applyBorder="1"/>
    <xf numFmtId="3" fontId="2" fillId="0" borderId="1" xfId="0" applyNumberFormat="1" applyFont="1" applyFill="1" applyBorder="1"/>
    <xf numFmtId="0" fontId="3" fillId="0" borderId="1" xfId="0" applyFont="1" applyBorder="1"/>
    <xf numFmtId="0" fontId="7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4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/>
    <xf numFmtId="0" fontId="0" fillId="0" borderId="3" xfId="0" applyBorder="1" applyAlignment="1"/>
    <xf numFmtId="0" fontId="3" fillId="3" borderId="4" xfId="0" applyFont="1" applyFill="1" applyBorder="1" applyAlignment="1"/>
    <xf numFmtId="0" fontId="9" fillId="0" borderId="3" xfId="0" applyFont="1" applyBorder="1" applyAlignment="1"/>
    <xf numFmtId="0" fontId="3" fillId="2" borderId="4" xfId="0" applyFont="1" applyFill="1" applyBorder="1" applyAlignment="1"/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/>
    <xf numFmtId="0" fontId="1" fillId="0" borderId="3" xfId="0" applyFont="1" applyBorder="1" applyAlignment="1"/>
    <xf numFmtId="3" fontId="4" fillId="0" borderId="2" xfId="0" applyNumberFormat="1" applyFont="1" applyBorder="1"/>
    <xf numFmtId="0" fontId="5" fillId="0" borderId="3" xfId="0" applyFont="1" applyBorder="1" applyAlignment="1">
      <alignment horizontal="left"/>
    </xf>
    <xf numFmtId="0" fontId="5" fillId="0" borderId="3" xfId="0" applyFont="1" applyBorder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0" xfId="0" applyFont="1"/>
    <xf numFmtId="3" fontId="4" fillId="0" borderId="0" xfId="0" applyNumberFormat="1" applyFont="1" applyBorder="1"/>
    <xf numFmtId="3" fontId="4" fillId="0" borderId="4" xfId="0" applyNumberFormat="1" applyFont="1" applyBorder="1"/>
    <xf numFmtId="0" fontId="0" fillId="0" borderId="0" xfId="0" applyBorder="1"/>
    <xf numFmtId="3" fontId="2" fillId="0" borderId="4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/>
    <xf numFmtId="0" fontId="1" fillId="0" borderId="0" xfId="0" applyFont="1"/>
    <xf numFmtId="3" fontId="3" fillId="3" borderId="1" xfId="0" applyNumberFormat="1" applyFont="1" applyFill="1" applyBorder="1"/>
    <xf numFmtId="3" fontId="2" fillId="0" borderId="1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/>
    </xf>
    <xf numFmtId="3" fontId="3" fillId="0" borderId="1" xfId="0" applyNumberFormat="1" applyFont="1" applyBorder="1"/>
    <xf numFmtId="0" fontId="2" fillId="0" borderId="1" xfId="0" applyFont="1" applyBorder="1"/>
    <xf numFmtId="0" fontId="2" fillId="2" borderId="4" xfId="0" applyFont="1" applyFill="1" applyBorder="1" applyAlignment="1"/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/>
    <xf numFmtId="0" fontId="5" fillId="3" borderId="1" xfId="0" applyFont="1" applyFill="1" applyBorder="1" applyAlignment="1">
      <alignment horizontal="center"/>
    </xf>
    <xf numFmtId="3" fontId="4" fillId="0" borderId="1" xfId="1" applyNumberFormat="1" applyFont="1" applyBorder="1"/>
    <xf numFmtId="0" fontId="3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3" fillId="0" borderId="1" xfId="1" applyFont="1" applyBorder="1"/>
    <xf numFmtId="3" fontId="4" fillId="0" borderId="6" xfId="1" applyNumberFormat="1" applyFont="1" applyBorder="1"/>
    <xf numFmtId="0" fontId="3" fillId="0" borderId="7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3" fillId="0" borderId="7" xfId="1" applyFont="1" applyBorder="1"/>
    <xf numFmtId="3" fontId="4" fillId="0" borderId="8" xfId="1" applyNumberFormat="1" applyFont="1" applyFill="1" applyBorder="1"/>
    <xf numFmtId="0" fontId="5" fillId="0" borderId="9" xfId="1" applyFont="1" applyBorder="1" applyAlignment="1">
      <alignment horizontal="left"/>
    </xf>
    <xf numFmtId="0" fontId="3" fillId="0" borderId="9" xfId="1" applyFont="1" applyBorder="1"/>
    <xf numFmtId="3" fontId="2" fillId="0" borderId="8" xfId="1" applyNumberFormat="1" applyFont="1" applyBorder="1"/>
    <xf numFmtId="0" fontId="3" fillId="0" borderId="9" xfId="1" applyFont="1" applyBorder="1" applyAlignment="1">
      <alignment horizontal="left"/>
    </xf>
    <xf numFmtId="3" fontId="2" fillId="2" borderId="8" xfId="1" applyNumberFormat="1" applyFont="1" applyFill="1" applyBorder="1"/>
    <xf numFmtId="49" fontId="0" fillId="0" borderId="10" xfId="0" applyNumberFormat="1" applyBorder="1"/>
    <xf numFmtId="49" fontId="0" fillId="0" borderId="11" xfId="0" applyNumberFormat="1" applyBorder="1"/>
    <xf numFmtId="49" fontId="3" fillId="2" borderId="12" xfId="1" applyNumberFormat="1" applyFont="1" applyFill="1" applyBorder="1"/>
    <xf numFmtId="0" fontId="4" fillId="0" borderId="1" xfId="0" applyFont="1" applyBorder="1" applyAlignment="1">
      <alignment horizontal="left"/>
    </xf>
    <xf numFmtId="3" fontId="3" fillId="0" borderId="0" xfId="0" applyNumberFormat="1" applyFont="1" applyBorder="1"/>
    <xf numFmtId="3" fontId="3" fillId="0" borderId="4" xfId="0" applyNumberFormat="1" applyFont="1" applyBorder="1"/>
    <xf numFmtId="0" fontId="5" fillId="0" borderId="1" xfId="0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4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</cellXfs>
  <cellStyles count="2">
    <cellStyle name="Excel Built-in Normal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8"/>
  <sheetViews>
    <sheetView tabSelected="1" workbookViewId="0">
      <selection activeCell="A2" sqref="A2:F2"/>
    </sheetView>
  </sheetViews>
  <sheetFormatPr defaultRowHeight="15" x14ac:dyDescent="0.25"/>
  <cols>
    <col min="1" max="1" width="3.42578125" customWidth="1"/>
    <col min="2" max="3" width="4.7109375" customWidth="1"/>
    <col min="4" max="4" width="6.140625" customWidth="1"/>
    <col min="5" max="5" width="17.7109375" customWidth="1"/>
    <col min="6" max="6" width="21.85546875" customWidth="1"/>
    <col min="7" max="7" width="11.85546875" customWidth="1"/>
  </cols>
  <sheetData>
    <row r="1" spans="1:8" x14ac:dyDescent="0.25">
      <c r="A1" s="104"/>
      <c r="B1" s="102"/>
      <c r="C1" s="102"/>
      <c r="D1" s="102"/>
      <c r="E1" s="102"/>
      <c r="F1" s="102"/>
      <c r="G1" s="98"/>
    </row>
    <row r="2" spans="1:8" x14ac:dyDescent="0.25">
      <c r="A2" s="103" t="s">
        <v>177</v>
      </c>
      <c r="B2" s="102"/>
      <c r="C2" s="102"/>
      <c r="D2" s="102"/>
      <c r="E2" s="102"/>
      <c r="F2" s="102"/>
      <c r="G2" s="98"/>
    </row>
    <row r="3" spans="1:8" x14ac:dyDescent="0.25">
      <c r="A3" s="101" t="s">
        <v>176</v>
      </c>
      <c r="B3" s="100"/>
      <c r="C3" s="100"/>
      <c r="D3" s="100"/>
      <c r="E3" s="100"/>
      <c r="F3" s="100"/>
      <c r="G3" s="100"/>
    </row>
    <row r="4" spans="1:8" x14ac:dyDescent="0.25">
      <c r="A4" s="101" t="s">
        <v>175</v>
      </c>
      <c r="B4" s="100"/>
      <c r="C4" s="100"/>
      <c r="D4" s="100"/>
      <c r="E4" s="100"/>
      <c r="F4" s="100"/>
      <c r="G4" s="100"/>
    </row>
    <row r="5" spans="1:8" x14ac:dyDescent="0.25">
      <c r="A5" s="101"/>
      <c r="B5" s="100"/>
      <c r="C5" s="100"/>
      <c r="D5" s="100"/>
      <c r="E5" s="100"/>
      <c r="F5" s="100"/>
      <c r="G5" s="100"/>
    </row>
    <row r="6" spans="1:8" x14ac:dyDescent="0.25">
      <c r="A6" s="99"/>
      <c r="B6" s="99"/>
      <c r="C6" s="99"/>
      <c r="D6" s="99"/>
      <c r="E6" s="99"/>
      <c r="F6" s="99" t="s">
        <v>174</v>
      </c>
      <c r="G6" s="98"/>
    </row>
    <row r="7" spans="1:8" x14ac:dyDescent="0.25">
      <c r="A7" s="97" t="s">
        <v>173</v>
      </c>
      <c r="B7" s="93"/>
      <c r="C7" s="93"/>
      <c r="D7" s="93"/>
      <c r="E7" s="93"/>
      <c r="F7" s="96" t="s">
        <v>172</v>
      </c>
      <c r="G7" s="95" t="s">
        <v>171</v>
      </c>
    </row>
    <row r="8" spans="1:8" x14ac:dyDescent="0.25">
      <c r="A8" s="93"/>
      <c r="B8" s="93"/>
      <c r="C8" s="93"/>
      <c r="D8" s="93"/>
      <c r="E8" s="93"/>
      <c r="F8" s="94"/>
      <c r="G8" s="93"/>
    </row>
    <row r="9" spans="1:8" x14ac:dyDescent="0.25">
      <c r="A9" s="91">
        <v>1</v>
      </c>
      <c r="B9" s="91">
        <v>2</v>
      </c>
      <c r="C9" s="91">
        <v>3</v>
      </c>
      <c r="D9" s="91">
        <v>4</v>
      </c>
      <c r="E9" s="91">
        <v>5</v>
      </c>
      <c r="F9" s="92">
        <v>6</v>
      </c>
      <c r="G9" s="91">
        <v>7</v>
      </c>
    </row>
    <row r="10" spans="1:8" x14ac:dyDescent="0.25">
      <c r="A10" s="15" t="s">
        <v>170</v>
      </c>
      <c r="B10" s="90"/>
      <c r="C10" s="90"/>
      <c r="D10" s="90"/>
      <c r="E10" s="90"/>
      <c r="F10" s="90"/>
      <c r="G10" s="60">
        <f>G11+G17+G19+G43+G58</f>
        <v>27229810</v>
      </c>
    </row>
    <row r="11" spans="1:8" x14ac:dyDescent="0.25">
      <c r="A11" s="22" t="s">
        <v>18</v>
      </c>
      <c r="B11" s="9"/>
      <c r="C11" s="9" t="s">
        <v>17</v>
      </c>
      <c r="D11" s="9"/>
      <c r="E11" s="9"/>
      <c r="F11" s="89"/>
      <c r="G11" s="88">
        <f>G12</f>
        <v>3837480</v>
      </c>
      <c r="H11" s="50"/>
    </row>
    <row r="12" spans="1:8" x14ac:dyDescent="0.25">
      <c r="A12" s="11"/>
      <c r="B12" s="9" t="s">
        <v>169</v>
      </c>
      <c r="C12" s="9"/>
      <c r="D12" s="9" t="s">
        <v>168</v>
      </c>
      <c r="E12" s="9"/>
      <c r="F12" s="89">
        <v>6</v>
      </c>
      <c r="G12" s="88">
        <f>G13+G16</f>
        <v>3837480</v>
      </c>
      <c r="H12" s="87"/>
    </row>
    <row r="13" spans="1:8" x14ac:dyDescent="0.25">
      <c r="A13" s="11"/>
      <c r="B13" s="10"/>
      <c r="C13" s="10" t="s">
        <v>167</v>
      </c>
      <c r="D13" s="10" t="s">
        <v>166</v>
      </c>
      <c r="E13" s="10"/>
      <c r="F13" s="10"/>
      <c r="G13" s="67">
        <f>SUM(G14:G15)</f>
        <v>3597480</v>
      </c>
    </row>
    <row r="14" spans="1:8" x14ac:dyDescent="0.25">
      <c r="A14" s="11"/>
      <c r="B14" s="10"/>
      <c r="C14" s="10"/>
      <c r="D14" s="10"/>
      <c r="E14" s="10" t="s">
        <v>165</v>
      </c>
      <c r="F14" s="10"/>
      <c r="G14" s="7">
        <v>2064480</v>
      </c>
    </row>
    <row r="15" spans="1:8" x14ac:dyDescent="0.25">
      <c r="A15" s="11"/>
      <c r="B15" s="10"/>
      <c r="C15" s="10"/>
      <c r="D15" s="10"/>
      <c r="E15" s="10" t="s">
        <v>164</v>
      </c>
      <c r="F15" s="10"/>
      <c r="G15" s="7">
        <v>1533000</v>
      </c>
    </row>
    <row r="16" spans="1:8" x14ac:dyDescent="0.25">
      <c r="A16" s="11"/>
      <c r="B16" s="10"/>
      <c r="C16" s="10" t="s">
        <v>106</v>
      </c>
      <c r="D16" s="10" t="s">
        <v>163</v>
      </c>
      <c r="E16" s="10"/>
      <c r="F16" s="10"/>
      <c r="G16" s="7">
        <v>240000</v>
      </c>
    </row>
    <row r="17" spans="1:7" x14ac:dyDescent="0.25">
      <c r="A17" s="22" t="s">
        <v>16</v>
      </c>
      <c r="B17" s="9"/>
      <c r="C17" s="9" t="s">
        <v>15</v>
      </c>
      <c r="D17" s="28"/>
      <c r="E17" s="28"/>
      <c r="F17" s="66"/>
      <c r="G17" s="63">
        <f>SUM(G18:G18)</f>
        <v>238390</v>
      </c>
    </row>
    <row r="18" spans="1:7" x14ac:dyDescent="0.25">
      <c r="A18" s="11"/>
      <c r="B18" s="10"/>
      <c r="C18" s="10"/>
      <c r="D18" s="10" t="s">
        <v>63</v>
      </c>
      <c r="E18" s="10"/>
      <c r="F18" s="10"/>
      <c r="G18" s="67">
        <v>238390</v>
      </c>
    </row>
    <row r="19" spans="1:7" x14ac:dyDescent="0.25">
      <c r="A19" s="22" t="s">
        <v>14</v>
      </c>
      <c r="B19" s="9"/>
      <c r="C19" s="9" t="s">
        <v>13</v>
      </c>
      <c r="D19" s="9"/>
      <c r="E19" s="9"/>
      <c r="F19" s="10"/>
      <c r="G19" s="63">
        <f>G20+G25+G30+G39</f>
        <v>4795000</v>
      </c>
    </row>
    <row r="20" spans="1:7" x14ac:dyDescent="0.25">
      <c r="A20" s="11"/>
      <c r="B20" s="9" t="s">
        <v>61</v>
      </c>
      <c r="C20" s="9"/>
      <c r="D20" s="9" t="s">
        <v>60</v>
      </c>
      <c r="E20" s="22"/>
      <c r="F20" s="11"/>
      <c r="G20" s="63">
        <f>G21+G22</f>
        <v>500000</v>
      </c>
    </row>
    <row r="21" spans="1:7" x14ac:dyDescent="0.25">
      <c r="A21" s="11"/>
      <c r="B21" s="10"/>
      <c r="C21" s="10" t="s">
        <v>86</v>
      </c>
      <c r="D21" s="10" t="s">
        <v>85</v>
      </c>
      <c r="E21" s="11"/>
      <c r="F21" s="11"/>
      <c r="G21" s="67">
        <v>50000</v>
      </c>
    </row>
    <row r="22" spans="1:7" x14ac:dyDescent="0.25">
      <c r="A22" s="11"/>
      <c r="B22" s="10"/>
      <c r="C22" s="10" t="s">
        <v>59</v>
      </c>
      <c r="D22" s="10" t="s">
        <v>58</v>
      </c>
      <c r="E22" s="10"/>
      <c r="F22" s="10"/>
      <c r="G22" s="67">
        <f>SUM(G23+G24)</f>
        <v>450000</v>
      </c>
    </row>
    <row r="23" spans="1:7" x14ac:dyDescent="0.25">
      <c r="A23" s="22"/>
      <c r="B23" s="9"/>
      <c r="C23" s="9"/>
      <c r="D23" s="9"/>
      <c r="E23" s="10" t="s">
        <v>57</v>
      </c>
      <c r="F23" s="10"/>
      <c r="G23" s="7">
        <v>100000</v>
      </c>
    </row>
    <row r="24" spans="1:7" x14ac:dyDescent="0.25">
      <c r="A24" s="22"/>
      <c r="B24" s="9"/>
      <c r="C24" s="9"/>
      <c r="D24" s="9"/>
      <c r="E24" s="10" t="s">
        <v>162</v>
      </c>
      <c r="F24" s="10"/>
      <c r="G24" s="7">
        <v>350000</v>
      </c>
    </row>
    <row r="25" spans="1:7" x14ac:dyDescent="0.25">
      <c r="A25" s="11"/>
      <c r="B25" s="9" t="s">
        <v>53</v>
      </c>
      <c r="C25" s="9"/>
      <c r="D25" s="9" t="s">
        <v>52</v>
      </c>
      <c r="E25" s="9"/>
      <c r="F25" s="10"/>
      <c r="G25" s="63">
        <f>G26+G28</f>
        <v>410000</v>
      </c>
    </row>
    <row r="26" spans="1:7" x14ac:dyDescent="0.25">
      <c r="A26" s="11"/>
      <c r="B26" s="10"/>
      <c r="C26" s="10" t="s">
        <v>103</v>
      </c>
      <c r="D26" s="10" t="s">
        <v>102</v>
      </c>
      <c r="E26" s="10"/>
      <c r="F26" s="10"/>
      <c r="G26" s="67">
        <f>SUM(G27:G27)</f>
        <v>160000</v>
      </c>
    </row>
    <row r="27" spans="1:7" x14ac:dyDescent="0.25">
      <c r="A27" s="11"/>
      <c r="B27" s="10"/>
      <c r="C27" s="10"/>
      <c r="D27" s="10"/>
      <c r="E27" s="10" t="s">
        <v>161</v>
      </c>
      <c r="F27" s="10"/>
      <c r="G27" s="7">
        <v>160000</v>
      </c>
    </row>
    <row r="28" spans="1:7" x14ac:dyDescent="0.25">
      <c r="A28" s="11"/>
      <c r="B28" s="10"/>
      <c r="C28" s="10" t="s">
        <v>51</v>
      </c>
      <c r="D28" s="10" t="s">
        <v>50</v>
      </c>
      <c r="E28" s="10"/>
      <c r="F28" s="10"/>
      <c r="G28" s="67">
        <f>G29</f>
        <v>250000</v>
      </c>
    </row>
    <row r="29" spans="1:7" x14ac:dyDescent="0.25">
      <c r="A29" s="11"/>
      <c r="B29" s="10"/>
      <c r="C29" s="10"/>
      <c r="D29" s="10"/>
      <c r="E29" s="10" t="s">
        <v>49</v>
      </c>
      <c r="F29" s="10"/>
      <c r="G29" s="7">
        <v>250000</v>
      </c>
    </row>
    <row r="30" spans="1:7" x14ac:dyDescent="0.25">
      <c r="A30" s="11"/>
      <c r="B30" s="9" t="s">
        <v>48</v>
      </c>
      <c r="C30" s="9"/>
      <c r="D30" s="9" t="s">
        <v>47</v>
      </c>
      <c r="E30" s="9"/>
      <c r="F30" s="10"/>
      <c r="G30" s="63">
        <f>G31+G35+G37+G36</f>
        <v>3270000</v>
      </c>
    </row>
    <row r="31" spans="1:7" x14ac:dyDescent="0.25">
      <c r="A31" s="11"/>
      <c r="B31" s="10"/>
      <c r="C31" s="10" t="s">
        <v>84</v>
      </c>
      <c r="D31" s="10" t="s">
        <v>83</v>
      </c>
      <c r="E31" s="10"/>
      <c r="F31" s="10"/>
      <c r="G31" s="67">
        <f>SUM(G32:G34)</f>
        <v>750000</v>
      </c>
    </row>
    <row r="32" spans="1:7" x14ac:dyDescent="0.25">
      <c r="A32" s="11"/>
      <c r="B32" s="10"/>
      <c r="C32" s="10"/>
      <c r="D32" s="10"/>
      <c r="E32" s="10" t="s">
        <v>82</v>
      </c>
      <c r="F32" s="10"/>
      <c r="G32" s="7">
        <v>150000</v>
      </c>
    </row>
    <row r="33" spans="1:7" x14ac:dyDescent="0.25">
      <c r="A33" s="11"/>
      <c r="B33" s="10"/>
      <c r="C33" s="10"/>
      <c r="D33" s="10"/>
      <c r="E33" s="10" t="s">
        <v>81</v>
      </c>
      <c r="F33" s="10"/>
      <c r="G33" s="7">
        <v>500000</v>
      </c>
    </row>
    <row r="34" spans="1:7" x14ac:dyDescent="0.25">
      <c r="A34" s="11"/>
      <c r="B34" s="10"/>
      <c r="C34" s="10"/>
      <c r="D34" s="10"/>
      <c r="E34" s="10" t="s">
        <v>80</v>
      </c>
      <c r="F34" s="10"/>
      <c r="G34" s="7">
        <v>100000</v>
      </c>
    </row>
    <row r="35" spans="1:7" x14ac:dyDescent="0.25">
      <c r="A35" s="11"/>
      <c r="B35" s="10"/>
      <c r="C35" s="10" t="s">
        <v>46</v>
      </c>
      <c r="D35" s="10" t="s">
        <v>45</v>
      </c>
      <c r="E35" s="10"/>
      <c r="F35" s="10"/>
      <c r="G35" s="7">
        <v>400000</v>
      </c>
    </row>
    <row r="36" spans="1:7" x14ac:dyDescent="0.25">
      <c r="A36" s="11"/>
      <c r="B36" s="10"/>
      <c r="C36" s="10" t="s">
        <v>160</v>
      </c>
      <c r="D36" s="10" t="s">
        <v>159</v>
      </c>
      <c r="E36" s="10"/>
      <c r="F36" s="10"/>
      <c r="G36" s="7">
        <v>720000</v>
      </c>
    </row>
    <row r="37" spans="1:7" x14ac:dyDescent="0.25">
      <c r="A37" s="11"/>
      <c r="B37" s="10"/>
      <c r="C37" s="10" t="s">
        <v>44</v>
      </c>
      <c r="D37" s="10" t="s">
        <v>43</v>
      </c>
      <c r="E37" s="10"/>
      <c r="F37" s="10"/>
      <c r="G37" s="67">
        <f>SUM(G38:G38)</f>
        <v>1400000</v>
      </c>
    </row>
    <row r="38" spans="1:7" x14ac:dyDescent="0.25">
      <c r="A38" s="11"/>
      <c r="B38" s="10"/>
      <c r="C38" s="10"/>
      <c r="D38" s="10"/>
      <c r="E38" s="10" t="s">
        <v>42</v>
      </c>
      <c r="F38" s="10"/>
      <c r="G38" s="7">
        <v>1400000</v>
      </c>
    </row>
    <row r="39" spans="1:7" x14ac:dyDescent="0.25">
      <c r="A39" s="11"/>
      <c r="B39" s="9" t="s">
        <v>40</v>
      </c>
      <c r="C39" s="9"/>
      <c r="D39" s="9" t="s">
        <v>39</v>
      </c>
      <c r="E39" s="9"/>
      <c r="F39" s="10"/>
      <c r="G39" s="63">
        <f>G40+G42+G41</f>
        <v>615000</v>
      </c>
    </row>
    <row r="40" spans="1:7" x14ac:dyDescent="0.25">
      <c r="A40" s="11"/>
      <c r="B40" s="10"/>
      <c r="C40" s="10" t="s">
        <v>38</v>
      </c>
      <c r="D40" s="10" t="s">
        <v>37</v>
      </c>
      <c r="E40" s="10"/>
      <c r="F40" s="10"/>
      <c r="G40" s="7">
        <v>500000</v>
      </c>
    </row>
    <row r="41" spans="1:7" x14ac:dyDescent="0.25">
      <c r="A41" s="11"/>
      <c r="B41" s="10"/>
      <c r="C41" s="86" t="s">
        <v>36</v>
      </c>
      <c r="D41" s="86" t="s">
        <v>158</v>
      </c>
      <c r="E41" s="86"/>
      <c r="F41" s="86"/>
      <c r="G41" s="20">
        <v>15000</v>
      </c>
    </row>
    <row r="42" spans="1:7" x14ac:dyDescent="0.25">
      <c r="A42" s="11"/>
      <c r="B42" s="10"/>
      <c r="C42" s="86"/>
      <c r="D42" s="86" t="s">
        <v>35</v>
      </c>
      <c r="E42" s="86"/>
      <c r="F42" s="86"/>
      <c r="G42" s="7">
        <v>100000</v>
      </c>
    </row>
    <row r="43" spans="1:7" x14ac:dyDescent="0.25">
      <c r="A43" s="22" t="s">
        <v>10</v>
      </c>
      <c r="B43" s="9"/>
      <c r="C43" s="9" t="s">
        <v>9</v>
      </c>
      <c r="D43" s="9"/>
      <c r="E43" s="9"/>
      <c r="F43" s="9"/>
      <c r="G43" s="63">
        <f>G44+G46+G57</f>
        <v>16517440</v>
      </c>
    </row>
    <row r="44" spans="1:7" x14ac:dyDescent="0.25">
      <c r="A44" s="11"/>
      <c r="B44" s="10"/>
      <c r="C44" s="10" t="s">
        <v>78</v>
      </c>
      <c r="D44" s="10" t="s">
        <v>157</v>
      </c>
      <c r="E44" s="10"/>
      <c r="F44" s="10"/>
      <c r="G44" s="67">
        <f>G45</f>
        <v>12000</v>
      </c>
    </row>
    <row r="45" spans="1:7" x14ac:dyDescent="0.25">
      <c r="A45" s="11"/>
      <c r="B45" s="10"/>
      <c r="C45" s="10"/>
      <c r="D45" s="10"/>
      <c r="E45" s="10" t="s">
        <v>156</v>
      </c>
      <c r="F45" s="10"/>
      <c r="G45" s="7">
        <v>12000</v>
      </c>
    </row>
    <row r="46" spans="1:7" x14ac:dyDescent="0.25">
      <c r="A46" s="11"/>
      <c r="B46" s="10"/>
      <c r="C46" s="10" t="s">
        <v>155</v>
      </c>
      <c r="D46" s="10" t="s">
        <v>154</v>
      </c>
      <c r="E46" s="10"/>
      <c r="F46" s="10"/>
      <c r="G46" s="67">
        <f>G47+G48</f>
        <v>1050000</v>
      </c>
    </row>
    <row r="47" spans="1:7" x14ac:dyDescent="0.25">
      <c r="A47" s="11"/>
      <c r="B47" s="10"/>
      <c r="C47" s="10"/>
      <c r="D47" s="10"/>
      <c r="E47" s="10" t="s">
        <v>153</v>
      </c>
      <c r="F47" s="10"/>
      <c r="G47" s="7">
        <v>150000</v>
      </c>
    </row>
    <row r="48" spans="1:7" x14ac:dyDescent="0.25">
      <c r="A48" s="11"/>
      <c r="B48" s="10"/>
      <c r="C48" s="10"/>
      <c r="D48" s="10"/>
      <c r="E48" s="10" t="s">
        <v>152</v>
      </c>
      <c r="F48" s="10"/>
      <c r="G48" s="67">
        <f>SUM(G49:G56)</f>
        <v>900000</v>
      </c>
    </row>
    <row r="49" spans="1:7" x14ac:dyDescent="0.25">
      <c r="A49" s="11"/>
      <c r="B49" s="10"/>
      <c r="C49" s="10"/>
      <c r="D49" s="10"/>
      <c r="E49" s="10" t="s">
        <v>151</v>
      </c>
      <c r="F49" s="10"/>
      <c r="G49" s="7">
        <v>650000</v>
      </c>
    </row>
    <row r="50" spans="1:7" x14ac:dyDescent="0.25">
      <c r="A50" s="11"/>
      <c r="B50" s="10"/>
      <c r="C50" s="10"/>
      <c r="D50" s="10"/>
      <c r="E50" s="10" t="s">
        <v>150</v>
      </c>
      <c r="F50" s="10"/>
      <c r="G50" s="7">
        <v>80000</v>
      </c>
    </row>
    <row r="51" spans="1:7" x14ac:dyDescent="0.25">
      <c r="A51" s="11"/>
      <c r="B51" s="10"/>
      <c r="C51" s="10"/>
      <c r="D51" s="10"/>
      <c r="E51" s="10" t="s">
        <v>149</v>
      </c>
      <c r="F51" s="10"/>
      <c r="G51" s="7">
        <v>20000</v>
      </c>
    </row>
    <row r="52" spans="1:7" x14ac:dyDescent="0.25">
      <c r="A52" s="11"/>
      <c r="B52" s="10"/>
      <c r="C52" s="10"/>
      <c r="D52" s="10"/>
      <c r="E52" s="10" t="s">
        <v>148</v>
      </c>
      <c r="F52" s="10"/>
      <c r="G52" s="7">
        <v>10000</v>
      </c>
    </row>
    <row r="53" spans="1:7" x14ac:dyDescent="0.25">
      <c r="A53" s="11"/>
      <c r="B53" s="10"/>
      <c r="C53" s="10"/>
      <c r="D53" s="10"/>
      <c r="E53" s="10" t="s">
        <v>147</v>
      </c>
      <c r="F53" s="10"/>
      <c r="G53" s="7">
        <v>10000</v>
      </c>
    </row>
    <row r="54" spans="1:7" x14ac:dyDescent="0.25">
      <c r="A54" s="11"/>
      <c r="B54" s="10"/>
      <c r="C54" s="10"/>
      <c r="D54" s="10"/>
      <c r="E54" s="10" t="s">
        <v>146</v>
      </c>
      <c r="F54" s="10"/>
      <c r="G54" s="7">
        <v>10000</v>
      </c>
    </row>
    <row r="55" spans="1:7" x14ac:dyDescent="0.25">
      <c r="A55" s="11"/>
      <c r="B55" s="10"/>
      <c r="C55" s="10"/>
      <c r="D55" s="10"/>
      <c r="E55" s="10" t="s">
        <v>145</v>
      </c>
      <c r="F55" s="10"/>
      <c r="G55" s="7">
        <v>80000</v>
      </c>
    </row>
    <row r="56" spans="1:7" x14ac:dyDescent="0.25">
      <c r="A56" s="11"/>
      <c r="B56" s="10"/>
      <c r="C56" s="10"/>
      <c r="D56" s="10"/>
      <c r="E56" s="10" t="s">
        <v>144</v>
      </c>
      <c r="F56" s="10"/>
      <c r="G56" s="7">
        <v>40000</v>
      </c>
    </row>
    <row r="57" spans="1:7" x14ac:dyDescent="0.25">
      <c r="A57" s="11"/>
      <c r="B57" s="10"/>
      <c r="C57" s="10" t="s">
        <v>143</v>
      </c>
      <c r="D57" s="10" t="s">
        <v>142</v>
      </c>
      <c r="E57" s="10"/>
      <c r="F57" s="10"/>
      <c r="G57" s="16">
        <v>15455440</v>
      </c>
    </row>
    <row r="58" spans="1:7" x14ac:dyDescent="0.25">
      <c r="A58" s="22" t="s">
        <v>8</v>
      </c>
      <c r="B58" s="10"/>
      <c r="C58" s="9" t="s">
        <v>7</v>
      </c>
      <c r="D58" s="10"/>
      <c r="E58" s="10"/>
      <c r="F58" s="10"/>
      <c r="G58" s="16">
        <f>G59+G60</f>
        <v>1841500</v>
      </c>
    </row>
    <row r="59" spans="1:7" x14ac:dyDescent="0.25">
      <c r="A59" s="22"/>
      <c r="B59" s="10"/>
      <c r="C59" s="10" t="s">
        <v>141</v>
      </c>
      <c r="D59" s="10" t="s">
        <v>140</v>
      </c>
      <c r="E59" s="10"/>
      <c r="F59" s="10"/>
      <c r="G59" s="7">
        <v>1450000</v>
      </c>
    </row>
    <row r="60" spans="1:7" x14ac:dyDescent="0.25">
      <c r="A60" s="22"/>
      <c r="B60" s="10"/>
      <c r="C60" s="10" t="s">
        <v>89</v>
      </c>
      <c r="D60" s="10" t="s">
        <v>88</v>
      </c>
      <c r="E60" s="10"/>
      <c r="F60" s="10"/>
      <c r="G60" s="7">
        <v>391500</v>
      </c>
    </row>
    <row r="61" spans="1:7" x14ac:dyDescent="0.25">
      <c r="A61" s="85" t="s">
        <v>139</v>
      </c>
      <c r="B61" s="84"/>
      <c r="C61" s="84"/>
      <c r="D61" s="84"/>
      <c r="E61" s="84"/>
      <c r="F61" s="84"/>
      <c r="G61" s="1">
        <f>G62</f>
        <v>876617</v>
      </c>
    </row>
    <row r="62" spans="1:7" x14ac:dyDescent="0.25">
      <c r="A62" s="22" t="s">
        <v>2</v>
      </c>
      <c r="B62" s="10"/>
      <c r="C62" s="9" t="s">
        <v>1</v>
      </c>
      <c r="D62" s="9"/>
      <c r="E62" s="9"/>
      <c r="F62" s="9"/>
      <c r="G62" s="63">
        <f>G63+G64</f>
        <v>876617</v>
      </c>
    </row>
    <row r="63" spans="1:7" x14ac:dyDescent="0.25">
      <c r="A63" s="22"/>
      <c r="B63" s="10"/>
      <c r="C63" s="9" t="s">
        <v>138</v>
      </c>
      <c r="D63" s="9"/>
      <c r="E63" s="71" t="s">
        <v>137</v>
      </c>
      <c r="F63" s="9"/>
      <c r="G63" s="20">
        <v>876617</v>
      </c>
    </row>
    <row r="64" spans="1:7" x14ac:dyDescent="0.25">
      <c r="A64" s="22"/>
      <c r="B64" s="10"/>
      <c r="C64" s="9"/>
      <c r="D64" s="9"/>
      <c r="E64" s="71" t="s">
        <v>136</v>
      </c>
      <c r="F64" s="9"/>
      <c r="G64" s="7">
        <v>0</v>
      </c>
    </row>
    <row r="65" spans="1:7" x14ac:dyDescent="0.25">
      <c r="A65" s="85" t="s">
        <v>135</v>
      </c>
      <c r="B65" s="84"/>
      <c r="C65" s="84"/>
      <c r="D65" s="84"/>
      <c r="E65" s="84"/>
      <c r="F65" s="83"/>
      <c r="G65" s="82">
        <f>G66</f>
        <v>4968550</v>
      </c>
    </row>
    <row r="66" spans="1:7" x14ac:dyDescent="0.25">
      <c r="A66" s="79" t="s">
        <v>10</v>
      </c>
      <c r="B66" s="78"/>
      <c r="C66" s="81" t="s">
        <v>134</v>
      </c>
      <c r="D66" s="81"/>
      <c r="E66" s="78"/>
      <c r="F66" s="81"/>
      <c r="G66" s="80">
        <f>G67+G68+G70+G69</f>
        <v>4968550</v>
      </c>
    </row>
    <row r="67" spans="1:7" x14ac:dyDescent="0.25">
      <c r="A67" s="79"/>
      <c r="B67" s="78"/>
      <c r="C67" s="78" t="s">
        <v>78</v>
      </c>
      <c r="D67" s="78" t="s">
        <v>133</v>
      </c>
      <c r="E67" s="78"/>
      <c r="F67" s="78"/>
      <c r="G67" s="77">
        <v>3075000</v>
      </c>
    </row>
    <row r="68" spans="1:7" x14ac:dyDescent="0.25">
      <c r="A68" s="76"/>
      <c r="B68" s="75"/>
      <c r="C68" s="74"/>
      <c r="D68" s="75" t="s">
        <v>132</v>
      </c>
      <c r="E68" s="75"/>
      <c r="F68" s="74"/>
      <c r="G68" s="73">
        <v>1564630</v>
      </c>
    </row>
    <row r="69" spans="1:7" x14ac:dyDescent="0.25">
      <c r="A69" s="72"/>
      <c r="B69" s="71"/>
      <c r="C69" s="70"/>
      <c r="D69" s="71" t="s">
        <v>131</v>
      </c>
      <c r="E69" s="71"/>
      <c r="F69" s="70"/>
      <c r="G69" s="69">
        <v>150000</v>
      </c>
    </row>
    <row r="70" spans="1:7" x14ac:dyDescent="0.25">
      <c r="A70" s="72"/>
      <c r="B70" s="71"/>
      <c r="C70" s="70"/>
      <c r="D70" s="71" t="s">
        <v>130</v>
      </c>
      <c r="E70" s="71"/>
      <c r="F70" s="70"/>
      <c r="G70" s="69">
        <v>178920</v>
      </c>
    </row>
    <row r="71" spans="1:7" x14ac:dyDescent="0.25">
      <c r="A71" s="15" t="s">
        <v>129</v>
      </c>
      <c r="B71" s="19"/>
      <c r="C71" s="19"/>
      <c r="D71" s="19"/>
      <c r="E71" s="19"/>
      <c r="F71" s="68"/>
      <c r="G71" s="60">
        <f>G72+G86</f>
        <v>5599999</v>
      </c>
    </row>
    <row r="72" spans="1:7" x14ac:dyDescent="0.25">
      <c r="A72" s="22" t="s">
        <v>14</v>
      </c>
      <c r="B72" s="9"/>
      <c r="C72" s="9" t="s">
        <v>13</v>
      </c>
      <c r="D72" s="9"/>
      <c r="E72" s="9"/>
      <c r="F72" s="10"/>
      <c r="G72" s="63">
        <f>G73+G76+G83</f>
        <v>600000</v>
      </c>
    </row>
    <row r="73" spans="1:7" x14ac:dyDescent="0.25">
      <c r="A73" s="11"/>
      <c r="B73" s="9" t="s">
        <v>61</v>
      </c>
      <c r="C73" s="9"/>
      <c r="D73" s="9" t="s">
        <v>60</v>
      </c>
      <c r="E73" s="22"/>
      <c r="F73" s="11"/>
      <c r="G73" s="63">
        <f>G74</f>
        <v>30000</v>
      </c>
    </row>
    <row r="74" spans="1:7" x14ac:dyDescent="0.25">
      <c r="A74" s="11"/>
      <c r="B74" s="10"/>
      <c r="C74" s="10" t="s">
        <v>59</v>
      </c>
      <c r="D74" s="10" t="s">
        <v>58</v>
      </c>
      <c r="E74" s="10"/>
      <c r="F74" s="10"/>
      <c r="G74" s="67">
        <f>SUM(G75:G75)</f>
        <v>30000</v>
      </c>
    </row>
    <row r="75" spans="1:7" x14ac:dyDescent="0.25">
      <c r="A75" s="22"/>
      <c r="B75" s="9"/>
      <c r="C75" s="9"/>
      <c r="D75" s="9"/>
      <c r="E75" s="10" t="s">
        <v>56</v>
      </c>
      <c r="F75" s="10"/>
      <c r="G75" s="7">
        <v>30000</v>
      </c>
    </row>
    <row r="76" spans="1:7" x14ac:dyDescent="0.25">
      <c r="A76" s="11"/>
      <c r="B76" s="9" t="s">
        <v>48</v>
      </c>
      <c r="C76" s="9"/>
      <c r="D76" s="9" t="s">
        <v>47</v>
      </c>
      <c r="E76" s="9"/>
      <c r="F76" s="10"/>
      <c r="G76" s="63">
        <f>G77+G80+G81</f>
        <v>450000</v>
      </c>
    </row>
    <row r="77" spans="1:7" x14ac:dyDescent="0.25">
      <c r="A77" s="11"/>
      <c r="B77" s="10"/>
      <c r="C77" s="10" t="s">
        <v>84</v>
      </c>
      <c r="D77" s="10" t="s">
        <v>83</v>
      </c>
      <c r="E77" s="10"/>
      <c r="F77" s="10"/>
      <c r="G77" s="67">
        <f>SUM(G78:G79)</f>
        <v>100000</v>
      </c>
    </row>
    <row r="78" spans="1:7" x14ac:dyDescent="0.25">
      <c r="A78" s="11"/>
      <c r="B78" s="10"/>
      <c r="C78" s="10"/>
      <c r="D78" s="10"/>
      <c r="E78" s="10" t="s">
        <v>82</v>
      </c>
      <c r="F78" s="10"/>
      <c r="G78" s="7">
        <v>60000</v>
      </c>
    </row>
    <row r="79" spans="1:7" x14ac:dyDescent="0.25">
      <c r="A79" s="11"/>
      <c r="B79" s="10"/>
      <c r="C79" s="10"/>
      <c r="D79" s="10"/>
      <c r="E79" s="10" t="s">
        <v>80</v>
      </c>
      <c r="F79" s="10"/>
      <c r="G79" s="7">
        <v>40000</v>
      </c>
    </row>
    <row r="80" spans="1:7" x14ac:dyDescent="0.25">
      <c r="A80" s="11"/>
      <c r="B80" s="10"/>
      <c r="C80" s="10" t="s">
        <v>46</v>
      </c>
      <c r="D80" s="10" t="s">
        <v>45</v>
      </c>
      <c r="E80" s="10"/>
      <c r="F80" s="10"/>
      <c r="G80" s="7">
        <v>50000</v>
      </c>
    </row>
    <row r="81" spans="1:7" x14ac:dyDescent="0.25">
      <c r="A81" s="11"/>
      <c r="B81" s="10"/>
      <c r="C81" s="10" t="s">
        <v>44</v>
      </c>
      <c r="D81" s="10" t="s">
        <v>43</v>
      </c>
      <c r="E81" s="10"/>
      <c r="F81" s="10"/>
      <c r="G81" s="67">
        <f>G82</f>
        <v>300000</v>
      </c>
    </row>
    <row r="82" spans="1:7" x14ac:dyDescent="0.25">
      <c r="A82" s="11"/>
      <c r="B82" s="10"/>
      <c r="C82" s="10"/>
      <c r="D82" s="10"/>
      <c r="E82" s="10" t="s">
        <v>42</v>
      </c>
      <c r="F82" s="10"/>
      <c r="G82" s="7">
        <v>300000</v>
      </c>
    </row>
    <row r="83" spans="1:7" x14ac:dyDescent="0.25">
      <c r="A83" s="11"/>
      <c r="B83" s="9" t="s">
        <v>40</v>
      </c>
      <c r="C83" s="9"/>
      <c r="D83" s="9" t="s">
        <v>39</v>
      </c>
      <c r="E83" s="9"/>
      <c r="F83" s="10"/>
      <c r="G83" s="63">
        <f>G84+G85</f>
        <v>120000</v>
      </c>
    </row>
    <row r="84" spans="1:7" x14ac:dyDescent="0.25">
      <c r="A84" s="11"/>
      <c r="B84" s="10"/>
      <c r="C84" s="10" t="s">
        <v>38</v>
      </c>
      <c r="D84" s="10" t="s">
        <v>37</v>
      </c>
      <c r="E84" s="10"/>
      <c r="F84" s="10"/>
      <c r="G84" s="7">
        <v>100000</v>
      </c>
    </row>
    <row r="85" spans="1:7" x14ac:dyDescent="0.25">
      <c r="A85" s="11"/>
      <c r="B85" s="10"/>
      <c r="C85" s="10" t="s">
        <v>36</v>
      </c>
      <c r="D85" s="10" t="s">
        <v>108</v>
      </c>
      <c r="E85" s="10"/>
      <c r="F85" s="10"/>
      <c r="G85" s="7">
        <v>20000</v>
      </c>
    </row>
    <row r="86" spans="1:7" x14ac:dyDescent="0.25">
      <c r="A86" s="47" t="s">
        <v>6</v>
      </c>
      <c r="B86" s="9"/>
      <c r="C86" s="11"/>
      <c r="D86" s="9" t="s">
        <v>128</v>
      </c>
      <c r="E86" s="10"/>
      <c r="F86" s="7"/>
      <c r="G86" s="16">
        <f>G87+G88</f>
        <v>4999999</v>
      </c>
    </row>
    <row r="87" spans="1:7" x14ac:dyDescent="0.25">
      <c r="A87" s="46"/>
      <c r="B87" s="11"/>
      <c r="C87" s="10" t="s">
        <v>127</v>
      </c>
      <c r="D87" s="10" t="s">
        <v>126</v>
      </c>
      <c r="E87" s="10"/>
      <c r="F87" s="7"/>
      <c r="G87" s="7">
        <v>3937007</v>
      </c>
    </row>
    <row r="88" spans="1:7" x14ac:dyDescent="0.25">
      <c r="A88" s="46"/>
      <c r="B88" s="10"/>
      <c r="C88" s="11" t="s">
        <v>125</v>
      </c>
      <c r="D88" s="10" t="s">
        <v>124</v>
      </c>
      <c r="E88" s="10"/>
      <c r="F88" s="7"/>
      <c r="G88" s="7">
        <v>1062992</v>
      </c>
    </row>
    <row r="89" spans="1:7" x14ac:dyDescent="0.25">
      <c r="A89" s="15" t="s">
        <v>123</v>
      </c>
      <c r="B89" s="14"/>
      <c r="C89" s="14"/>
      <c r="D89" s="15"/>
      <c r="E89" s="14"/>
      <c r="F89" s="13">
        <v>1</v>
      </c>
      <c r="G89" s="60">
        <f>G90+G94</f>
        <v>1170084</v>
      </c>
    </row>
    <row r="90" spans="1:7" x14ac:dyDescent="0.25">
      <c r="A90" s="22" t="s">
        <v>18</v>
      </c>
      <c r="B90" s="9"/>
      <c r="C90" s="9" t="s">
        <v>17</v>
      </c>
      <c r="D90" s="9"/>
      <c r="E90" s="9"/>
      <c r="F90" s="10"/>
      <c r="G90" s="63">
        <f>G92+G93</f>
        <v>1013060</v>
      </c>
    </row>
    <row r="91" spans="1:7" x14ac:dyDescent="0.25">
      <c r="A91" s="11"/>
      <c r="B91" s="10" t="s">
        <v>71</v>
      </c>
      <c r="C91" s="10"/>
      <c r="D91" s="10" t="s">
        <v>70</v>
      </c>
      <c r="E91" s="10"/>
      <c r="F91" s="10"/>
      <c r="G91" s="67">
        <f>G92</f>
        <v>1013060</v>
      </c>
    </row>
    <row r="92" spans="1:7" x14ac:dyDescent="0.25">
      <c r="A92" s="26"/>
      <c r="B92" s="10"/>
      <c r="C92" s="10" t="s">
        <v>69</v>
      </c>
      <c r="D92" s="10" t="s">
        <v>68</v>
      </c>
      <c r="E92" s="10"/>
      <c r="F92" s="11"/>
      <c r="G92" s="7">
        <v>1013060</v>
      </c>
    </row>
    <row r="93" spans="1:7" x14ac:dyDescent="0.25">
      <c r="A93" s="26"/>
      <c r="B93" s="10"/>
      <c r="C93" s="10" t="s">
        <v>67</v>
      </c>
      <c r="D93" s="10" t="s">
        <v>122</v>
      </c>
      <c r="E93" s="10"/>
      <c r="F93" s="11"/>
      <c r="G93" s="7">
        <v>0</v>
      </c>
    </row>
    <row r="94" spans="1:7" x14ac:dyDescent="0.25">
      <c r="A94" s="22" t="s">
        <v>16</v>
      </c>
      <c r="B94" s="9"/>
      <c r="C94" s="9" t="s">
        <v>15</v>
      </c>
      <c r="D94" s="28"/>
      <c r="E94" s="28"/>
      <c r="F94" s="66"/>
      <c r="G94" s="63">
        <f>G95</f>
        <v>157024</v>
      </c>
    </row>
    <row r="95" spans="1:7" x14ac:dyDescent="0.25">
      <c r="A95" s="11"/>
      <c r="B95" s="10"/>
      <c r="C95" s="10"/>
      <c r="D95" s="10" t="s">
        <v>63</v>
      </c>
      <c r="E95" s="10"/>
      <c r="F95" s="10"/>
      <c r="G95" s="7">
        <v>157024</v>
      </c>
    </row>
    <row r="96" spans="1:7" x14ac:dyDescent="0.25">
      <c r="A96" s="15" t="s">
        <v>121</v>
      </c>
      <c r="B96" s="19"/>
      <c r="C96" s="19"/>
      <c r="D96" s="19"/>
      <c r="E96" s="19"/>
      <c r="F96" s="19"/>
      <c r="G96" s="60">
        <f>G97</f>
        <v>1900000</v>
      </c>
    </row>
    <row r="97" spans="1:7" x14ac:dyDescent="0.25">
      <c r="A97" s="22" t="s">
        <v>14</v>
      </c>
      <c r="B97" s="9"/>
      <c r="C97" s="9" t="s">
        <v>13</v>
      </c>
      <c r="D97" s="9"/>
      <c r="E97" s="9"/>
      <c r="F97" s="10"/>
      <c r="G97" s="63">
        <f>G98+G101+G106</f>
        <v>1900000</v>
      </c>
    </row>
    <row r="98" spans="1:7" x14ac:dyDescent="0.25">
      <c r="A98" s="11"/>
      <c r="B98" s="9" t="s">
        <v>61</v>
      </c>
      <c r="C98" s="9"/>
      <c r="D98" s="9" t="s">
        <v>60</v>
      </c>
      <c r="E98" s="22"/>
      <c r="F98" s="9"/>
      <c r="G98" s="63">
        <f>G99</f>
        <v>150000</v>
      </c>
    </row>
    <row r="99" spans="1:7" x14ac:dyDescent="0.25">
      <c r="A99" s="11"/>
      <c r="B99" s="10"/>
      <c r="C99" s="10" t="s">
        <v>59</v>
      </c>
      <c r="D99" s="10" t="s">
        <v>58</v>
      </c>
      <c r="E99" s="10"/>
      <c r="F99" s="10"/>
      <c r="G99" s="7">
        <f>G100</f>
        <v>150000</v>
      </c>
    </row>
    <row r="100" spans="1:7" x14ac:dyDescent="0.25">
      <c r="A100" s="22"/>
      <c r="B100" s="9"/>
      <c r="C100" s="9"/>
      <c r="D100" s="9"/>
      <c r="E100" s="10" t="s">
        <v>56</v>
      </c>
      <c r="F100" s="10"/>
      <c r="G100" s="7">
        <v>150000</v>
      </c>
    </row>
    <row r="101" spans="1:7" x14ac:dyDescent="0.25">
      <c r="A101" s="11"/>
      <c r="B101" s="9" t="s">
        <v>48</v>
      </c>
      <c r="C101" s="9"/>
      <c r="D101" s="9" t="s">
        <v>47</v>
      </c>
      <c r="E101" s="9"/>
      <c r="F101" s="9"/>
      <c r="G101" s="63">
        <f>G102+G103</f>
        <v>1550000</v>
      </c>
    </row>
    <row r="102" spans="1:7" x14ac:dyDescent="0.25">
      <c r="A102" s="11"/>
      <c r="B102" s="10"/>
      <c r="C102" s="10" t="s">
        <v>46</v>
      </c>
      <c r="D102" s="10" t="s">
        <v>45</v>
      </c>
      <c r="E102" s="10"/>
      <c r="F102" s="11"/>
      <c r="G102" s="7">
        <v>1000000</v>
      </c>
    </row>
    <row r="103" spans="1:7" x14ac:dyDescent="0.25">
      <c r="A103" s="11"/>
      <c r="B103" s="10"/>
      <c r="C103" s="10" t="s">
        <v>44</v>
      </c>
      <c r="D103" s="10" t="s">
        <v>43</v>
      </c>
      <c r="E103" s="10"/>
      <c r="F103" s="10"/>
      <c r="G103" s="7">
        <f>G104+G105</f>
        <v>550000</v>
      </c>
    </row>
    <row r="104" spans="1:7" x14ac:dyDescent="0.25">
      <c r="A104" s="11"/>
      <c r="B104" s="10"/>
      <c r="C104" s="10"/>
      <c r="D104" s="10"/>
      <c r="E104" s="10" t="s">
        <v>42</v>
      </c>
      <c r="F104" s="10"/>
      <c r="G104" s="7">
        <v>150000</v>
      </c>
    </row>
    <row r="105" spans="1:7" x14ac:dyDescent="0.25">
      <c r="A105" s="11"/>
      <c r="B105" s="10"/>
      <c r="C105" s="10"/>
      <c r="D105" s="10"/>
      <c r="E105" s="10" t="s">
        <v>120</v>
      </c>
      <c r="F105" s="11"/>
      <c r="G105" s="7">
        <v>400000</v>
      </c>
    </row>
    <row r="106" spans="1:7" x14ac:dyDescent="0.25">
      <c r="A106" s="11"/>
      <c r="B106" s="9" t="s">
        <v>40</v>
      </c>
      <c r="C106" s="9"/>
      <c r="D106" s="9" t="s">
        <v>39</v>
      </c>
      <c r="E106" s="9"/>
      <c r="F106" s="22"/>
      <c r="G106" s="63">
        <f>G107</f>
        <v>200000</v>
      </c>
    </row>
    <row r="107" spans="1:7" x14ac:dyDescent="0.25">
      <c r="A107" s="11"/>
      <c r="B107" s="10"/>
      <c r="C107" s="10" t="s">
        <v>38</v>
      </c>
      <c r="D107" s="10" t="s">
        <v>37</v>
      </c>
      <c r="E107" s="10"/>
      <c r="F107" s="11"/>
      <c r="G107" s="7">
        <v>200000</v>
      </c>
    </row>
    <row r="108" spans="1:7" x14ac:dyDescent="0.25">
      <c r="A108" s="65" t="s">
        <v>119</v>
      </c>
      <c r="B108" s="30"/>
      <c r="C108" s="30"/>
      <c r="D108" s="30"/>
      <c r="E108" s="30"/>
      <c r="F108" s="29"/>
      <c r="G108" s="1">
        <f>G109</f>
        <v>305000</v>
      </c>
    </row>
    <row r="109" spans="1:7" x14ac:dyDescent="0.25">
      <c r="A109" s="64" t="s">
        <v>14</v>
      </c>
      <c r="B109" s="26"/>
      <c r="C109" s="64" t="s">
        <v>13</v>
      </c>
      <c r="D109" s="26"/>
      <c r="E109" s="26"/>
      <c r="F109" s="11"/>
      <c r="G109" s="16">
        <f>G110+G112</f>
        <v>305000</v>
      </c>
    </row>
    <row r="110" spans="1:7" x14ac:dyDescent="0.25">
      <c r="A110" s="26"/>
      <c r="B110" s="64" t="s">
        <v>48</v>
      </c>
      <c r="C110" s="64"/>
      <c r="D110" s="64" t="s">
        <v>47</v>
      </c>
      <c r="E110" s="64"/>
      <c r="F110" s="11"/>
      <c r="G110" s="7">
        <f>G111</f>
        <v>250000</v>
      </c>
    </row>
    <row r="111" spans="1:7" x14ac:dyDescent="0.25">
      <c r="A111" s="26"/>
      <c r="B111" s="26"/>
      <c r="C111" s="26" t="s">
        <v>44</v>
      </c>
      <c r="D111" s="26" t="s">
        <v>43</v>
      </c>
      <c r="E111" s="26"/>
      <c r="F111" s="11"/>
      <c r="G111" s="7">
        <v>250000</v>
      </c>
    </row>
    <row r="112" spans="1:7" x14ac:dyDescent="0.25">
      <c r="A112" s="26"/>
      <c r="B112" s="26"/>
      <c r="C112" s="26" t="s">
        <v>38</v>
      </c>
      <c r="D112" s="26" t="s">
        <v>37</v>
      </c>
      <c r="E112" s="26"/>
      <c r="F112" s="11"/>
      <c r="G112" s="7">
        <v>55000</v>
      </c>
    </row>
    <row r="113" spans="1:7" x14ac:dyDescent="0.25">
      <c r="A113" s="15" t="s">
        <v>118</v>
      </c>
      <c r="B113" s="14"/>
      <c r="C113" s="14"/>
      <c r="D113" s="14"/>
      <c r="E113" s="14"/>
      <c r="F113" s="14"/>
      <c r="G113" s="60">
        <f>SUM(G114)</f>
        <v>1620000</v>
      </c>
    </row>
    <row r="114" spans="1:7" x14ac:dyDescent="0.25">
      <c r="A114" s="22" t="s">
        <v>14</v>
      </c>
      <c r="B114" s="9"/>
      <c r="C114" s="9" t="s">
        <v>13</v>
      </c>
      <c r="D114" s="9"/>
      <c r="E114" s="9"/>
      <c r="F114" s="11"/>
      <c r="G114" s="16">
        <f>G115+G118</f>
        <v>1620000</v>
      </c>
    </row>
    <row r="115" spans="1:7" x14ac:dyDescent="0.25">
      <c r="A115" s="11"/>
      <c r="B115" s="9" t="s">
        <v>48</v>
      </c>
      <c r="C115" s="9"/>
      <c r="D115" s="9" t="s">
        <v>47</v>
      </c>
      <c r="E115" s="9"/>
      <c r="F115" s="11"/>
      <c r="G115" s="63">
        <f>G116</f>
        <v>1300000</v>
      </c>
    </row>
    <row r="116" spans="1:7" x14ac:dyDescent="0.25">
      <c r="A116" s="11"/>
      <c r="B116" s="10"/>
      <c r="C116" s="10" t="s">
        <v>84</v>
      </c>
      <c r="D116" s="10" t="s">
        <v>83</v>
      </c>
      <c r="E116" s="10"/>
      <c r="F116" s="11"/>
      <c r="G116" s="62">
        <f>G117</f>
        <v>1300000</v>
      </c>
    </row>
    <row r="117" spans="1:7" x14ac:dyDescent="0.25">
      <c r="A117" s="11"/>
      <c r="B117" s="10"/>
      <c r="C117" s="10"/>
      <c r="D117" s="10"/>
      <c r="E117" s="10" t="s">
        <v>82</v>
      </c>
      <c r="F117" s="10"/>
      <c r="G117" s="7">
        <v>1300000</v>
      </c>
    </row>
    <row r="118" spans="1:7" x14ac:dyDescent="0.25">
      <c r="A118" s="11"/>
      <c r="B118" s="9" t="s">
        <v>40</v>
      </c>
      <c r="C118" s="9"/>
      <c r="D118" s="9" t="s">
        <v>39</v>
      </c>
      <c r="E118" s="9"/>
      <c r="F118" s="10"/>
      <c r="G118" s="61">
        <f>G119</f>
        <v>320000</v>
      </c>
    </row>
    <row r="119" spans="1:7" x14ac:dyDescent="0.25">
      <c r="A119" s="11"/>
      <c r="B119" s="10"/>
      <c r="C119" s="10" t="s">
        <v>38</v>
      </c>
      <c r="D119" s="10" t="s">
        <v>37</v>
      </c>
      <c r="E119" s="10"/>
      <c r="F119" s="10"/>
      <c r="G119" s="7">
        <v>320000</v>
      </c>
    </row>
    <row r="120" spans="1:7" x14ac:dyDescent="0.25">
      <c r="A120" s="31" t="s">
        <v>117</v>
      </c>
      <c r="B120" s="30"/>
      <c r="C120" s="30"/>
      <c r="D120" s="30"/>
      <c r="E120" s="30"/>
      <c r="F120" s="29"/>
      <c r="G120" s="60">
        <f>G121+G127+G130</f>
        <v>6581820</v>
      </c>
    </row>
    <row r="121" spans="1:7" x14ac:dyDescent="0.25">
      <c r="A121" s="22" t="s">
        <v>18</v>
      </c>
      <c r="B121" s="9"/>
      <c r="C121" s="9" t="s">
        <v>17</v>
      </c>
      <c r="D121" s="9"/>
      <c r="E121" s="9"/>
      <c r="F121" s="57"/>
      <c r="G121" s="16">
        <f>SUM(G122)</f>
        <v>4284000</v>
      </c>
    </row>
    <row r="122" spans="1:7" x14ac:dyDescent="0.25">
      <c r="A122" s="11"/>
      <c r="B122" s="9" t="s">
        <v>71</v>
      </c>
      <c r="C122" s="9"/>
      <c r="D122" s="9" t="s">
        <v>70</v>
      </c>
      <c r="E122" s="9"/>
      <c r="F122" s="10"/>
      <c r="G122" s="16">
        <f>SUM(G123:G125)</f>
        <v>4284000</v>
      </c>
    </row>
    <row r="123" spans="1:7" x14ac:dyDescent="0.25">
      <c r="A123" s="26"/>
      <c r="B123" s="10"/>
      <c r="C123" s="10" t="s">
        <v>69</v>
      </c>
      <c r="D123" s="10" t="s">
        <v>68</v>
      </c>
      <c r="E123" s="10"/>
      <c r="F123" s="10"/>
      <c r="G123" s="7">
        <v>3992000</v>
      </c>
    </row>
    <row r="124" spans="1:7" x14ac:dyDescent="0.25">
      <c r="A124" s="26"/>
      <c r="B124" s="10"/>
      <c r="C124" s="10" t="s">
        <v>67</v>
      </c>
      <c r="D124" s="10" t="s">
        <v>66</v>
      </c>
      <c r="E124" s="10"/>
      <c r="F124" s="10"/>
      <c r="G124" s="20">
        <v>100000</v>
      </c>
    </row>
    <row r="125" spans="1:7" x14ac:dyDescent="0.25">
      <c r="A125" s="11"/>
      <c r="B125" s="10"/>
      <c r="C125" s="10" t="s">
        <v>65</v>
      </c>
      <c r="D125" s="10" t="s">
        <v>64</v>
      </c>
      <c r="E125" s="10"/>
      <c r="F125" s="10"/>
      <c r="G125" s="7">
        <v>192000</v>
      </c>
    </row>
    <row r="126" spans="1:7" x14ac:dyDescent="0.25">
      <c r="A126" s="11"/>
      <c r="B126" s="10"/>
      <c r="C126" s="10" t="s">
        <v>106</v>
      </c>
      <c r="D126" s="10" t="s">
        <v>116</v>
      </c>
      <c r="E126" s="10"/>
      <c r="F126" s="10"/>
      <c r="G126" s="7">
        <v>90000</v>
      </c>
    </row>
    <row r="127" spans="1:7" x14ac:dyDescent="0.25">
      <c r="A127" s="22" t="s">
        <v>16</v>
      </c>
      <c r="B127" s="9"/>
      <c r="C127" s="9" t="s">
        <v>15</v>
      </c>
      <c r="D127" s="28"/>
      <c r="E127" s="28"/>
      <c r="F127" s="10"/>
      <c r="G127" s="16">
        <f>SUM(G128:G129)</f>
        <v>692820</v>
      </c>
    </row>
    <row r="128" spans="1:7" x14ac:dyDescent="0.25">
      <c r="A128" s="11"/>
      <c r="B128" s="10"/>
      <c r="C128" s="10"/>
      <c r="D128" s="25" t="s">
        <v>63</v>
      </c>
      <c r="E128" s="10"/>
      <c r="F128" s="10"/>
      <c r="G128" s="7">
        <v>664020</v>
      </c>
    </row>
    <row r="129" spans="1:8" x14ac:dyDescent="0.25">
      <c r="A129" s="11"/>
      <c r="B129" s="10"/>
      <c r="C129" s="10"/>
      <c r="D129" s="25" t="s">
        <v>62</v>
      </c>
      <c r="E129" s="10"/>
      <c r="F129" s="10"/>
      <c r="G129" s="7">
        <v>28800</v>
      </c>
      <c r="H129" s="59"/>
    </row>
    <row r="130" spans="1:8" x14ac:dyDescent="0.25">
      <c r="A130" s="22" t="s">
        <v>14</v>
      </c>
      <c r="B130" s="9"/>
      <c r="C130" s="9" t="s">
        <v>13</v>
      </c>
      <c r="D130" s="9"/>
      <c r="E130" s="9"/>
      <c r="F130" s="10"/>
      <c r="G130" s="16">
        <f>G131+G139+G146</f>
        <v>1605000</v>
      </c>
    </row>
    <row r="131" spans="1:8" x14ac:dyDescent="0.25">
      <c r="A131" s="24"/>
      <c r="B131" s="9" t="s">
        <v>61</v>
      </c>
      <c r="C131" s="23"/>
      <c r="D131" s="9" t="s">
        <v>60</v>
      </c>
      <c r="E131" s="27"/>
      <c r="F131" s="10"/>
      <c r="G131" s="16">
        <f>G132+G135</f>
        <v>390000</v>
      </c>
    </row>
    <row r="132" spans="1:8" x14ac:dyDescent="0.25">
      <c r="A132" s="11"/>
      <c r="B132" s="10"/>
      <c r="C132" s="10" t="s">
        <v>86</v>
      </c>
      <c r="D132" s="10" t="s">
        <v>85</v>
      </c>
      <c r="E132" s="24"/>
      <c r="F132" s="10"/>
      <c r="G132" s="7">
        <f>G133+G134</f>
        <v>70000</v>
      </c>
    </row>
    <row r="133" spans="1:8" x14ac:dyDescent="0.25">
      <c r="A133" s="11"/>
      <c r="B133" s="10"/>
      <c r="C133" s="10"/>
      <c r="D133" s="10"/>
      <c r="E133" s="25" t="s">
        <v>115</v>
      </c>
      <c r="F133" s="10"/>
      <c r="G133" s="7">
        <v>20000</v>
      </c>
    </row>
    <row r="134" spans="1:8" x14ac:dyDescent="0.25">
      <c r="A134" s="11"/>
      <c r="B134" s="10"/>
      <c r="C134" s="10"/>
      <c r="D134" s="10"/>
      <c r="E134" s="25" t="s">
        <v>114</v>
      </c>
      <c r="F134" s="10"/>
      <c r="G134" s="7">
        <v>50000</v>
      </c>
    </row>
    <row r="135" spans="1:8" x14ac:dyDescent="0.25">
      <c r="A135" s="11"/>
      <c r="B135" s="10"/>
      <c r="C135" s="10" t="s">
        <v>59</v>
      </c>
      <c r="D135" s="10" t="s">
        <v>58</v>
      </c>
      <c r="E135" s="10"/>
      <c r="F135" s="10"/>
      <c r="G135" s="7">
        <f>SUM(G136:G138)</f>
        <v>320000</v>
      </c>
    </row>
    <row r="136" spans="1:8" x14ac:dyDescent="0.25">
      <c r="A136" s="22"/>
      <c r="B136" s="9"/>
      <c r="C136" s="9"/>
      <c r="D136" s="9"/>
      <c r="E136" s="25" t="s">
        <v>113</v>
      </c>
      <c r="F136" s="10"/>
      <c r="G136" s="7">
        <v>150000</v>
      </c>
    </row>
    <row r="137" spans="1:8" x14ac:dyDescent="0.25">
      <c r="A137" s="22"/>
      <c r="B137" s="9"/>
      <c r="C137" s="9"/>
      <c r="D137" s="9"/>
      <c r="E137" s="25" t="s">
        <v>112</v>
      </c>
      <c r="F137" s="10"/>
      <c r="G137" s="7">
        <v>20000</v>
      </c>
    </row>
    <row r="138" spans="1:8" x14ac:dyDescent="0.25">
      <c r="A138" s="22"/>
      <c r="B138" s="9"/>
      <c r="C138" s="9"/>
      <c r="D138" s="9"/>
      <c r="E138" s="25" t="s">
        <v>56</v>
      </c>
      <c r="F138" s="10"/>
      <c r="G138" s="7">
        <v>150000</v>
      </c>
    </row>
    <row r="139" spans="1:8" x14ac:dyDescent="0.25">
      <c r="A139" s="24"/>
      <c r="B139" s="9" t="s">
        <v>48</v>
      </c>
      <c r="C139" s="23"/>
      <c r="D139" s="9" t="s">
        <v>47</v>
      </c>
      <c r="E139" s="23"/>
      <c r="F139" s="10"/>
      <c r="G139" s="16">
        <f>G140+G142+G143</f>
        <v>1075000</v>
      </c>
    </row>
    <row r="140" spans="1:8" x14ac:dyDescent="0.25">
      <c r="A140" s="11"/>
      <c r="B140" s="10"/>
      <c r="C140" s="10" t="s">
        <v>84</v>
      </c>
      <c r="D140" s="10" t="s">
        <v>83</v>
      </c>
      <c r="E140" s="10"/>
      <c r="F140" s="10"/>
      <c r="G140" s="7">
        <f>SUM(G141:G141)</f>
        <v>15000</v>
      </c>
    </row>
    <row r="141" spans="1:8" x14ac:dyDescent="0.25">
      <c r="A141" s="11"/>
      <c r="B141" s="10"/>
      <c r="C141" s="10"/>
      <c r="D141" s="10"/>
      <c r="E141" s="25" t="s">
        <v>80</v>
      </c>
      <c r="F141" s="10"/>
      <c r="G141" s="7">
        <v>15000</v>
      </c>
    </row>
    <row r="142" spans="1:8" x14ac:dyDescent="0.25">
      <c r="A142" s="11"/>
      <c r="B142" s="10"/>
      <c r="C142" s="10" t="s">
        <v>46</v>
      </c>
      <c r="D142" s="10" t="s">
        <v>45</v>
      </c>
      <c r="E142" s="10"/>
      <c r="F142" s="10"/>
      <c r="G142" s="7">
        <v>150000</v>
      </c>
    </row>
    <row r="143" spans="1:8" x14ac:dyDescent="0.25">
      <c r="A143" s="11"/>
      <c r="B143" s="10"/>
      <c r="C143" s="10" t="s">
        <v>44</v>
      </c>
      <c r="D143" s="10" t="s">
        <v>43</v>
      </c>
      <c r="E143" s="10"/>
      <c r="F143" s="10"/>
      <c r="G143" s="7">
        <f>SUM(G144:G145)</f>
        <v>910000</v>
      </c>
    </row>
    <row r="144" spans="1:8" x14ac:dyDescent="0.25">
      <c r="A144" s="11"/>
      <c r="B144" s="10"/>
      <c r="C144" s="10"/>
      <c r="D144" s="10"/>
      <c r="E144" s="25" t="s">
        <v>42</v>
      </c>
      <c r="F144" s="10"/>
      <c r="G144" s="7">
        <v>900000</v>
      </c>
    </row>
    <row r="145" spans="1:7" x14ac:dyDescent="0.25">
      <c r="A145" s="11"/>
      <c r="B145" s="10"/>
      <c r="C145" s="10"/>
      <c r="D145" s="10"/>
      <c r="E145" s="25" t="s">
        <v>111</v>
      </c>
      <c r="F145" s="10"/>
      <c r="G145" s="7">
        <v>10000</v>
      </c>
    </row>
    <row r="146" spans="1:7" x14ac:dyDescent="0.25">
      <c r="A146" s="24"/>
      <c r="B146" s="9" t="s">
        <v>40</v>
      </c>
      <c r="C146" s="23"/>
      <c r="D146" s="9" t="s">
        <v>39</v>
      </c>
      <c r="E146" s="23"/>
      <c r="F146" s="10"/>
      <c r="G146" s="16">
        <f>G147+G149+G148</f>
        <v>140000</v>
      </c>
    </row>
    <row r="147" spans="1:7" x14ac:dyDescent="0.25">
      <c r="A147" s="11"/>
      <c r="B147" s="10"/>
      <c r="C147" s="10" t="s">
        <v>38</v>
      </c>
      <c r="D147" s="10" t="s">
        <v>37</v>
      </c>
      <c r="E147" s="10"/>
      <c r="F147" s="10"/>
      <c r="G147" s="7">
        <v>100000</v>
      </c>
    </row>
    <row r="148" spans="1:7" x14ac:dyDescent="0.25">
      <c r="A148" s="11"/>
      <c r="B148" s="10"/>
      <c r="C148" s="10" t="s">
        <v>110</v>
      </c>
      <c r="D148" s="10" t="s">
        <v>109</v>
      </c>
      <c r="E148" s="10"/>
      <c r="F148" s="10"/>
      <c r="G148" s="7">
        <v>30000</v>
      </c>
    </row>
    <row r="149" spans="1:7" x14ac:dyDescent="0.25">
      <c r="A149" s="58"/>
      <c r="B149" s="10"/>
      <c r="C149" s="10" t="s">
        <v>36</v>
      </c>
      <c r="D149" s="10" t="s">
        <v>108</v>
      </c>
      <c r="E149" s="10"/>
      <c r="F149" s="10"/>
      <c r="G149" s="7">
        <v>10000</v>
      </c>
    </row>
    <row r="150" spans="1:7" x14ac:dyDescent="0.25">
      <c r="A150" s="15" t="s">
        <v>107</v>
      </c>
      <c r="B150" s="14"/>
      <c r="C150" s="14"/>
      <c r="D150" s="14"/>
      <c r="E150" s="14"/>
      <c r="F150" s="14"/>
      <c r="G150" s="12">
        <f>G156+G151+G154</f>
        <v>971200</v>
      </c>
    </row>
    <row r="151" spans="1:7" x14ac:dyDescent="0.25">
      <c r="A151" s="22" t="s">
        <v>18</v>
      </c>
      <c r="B151" s="9"/>
      <c r="C151" s="9" t="s">
        <v>17</v>
      </c>
      <c r="D151" s="9"/>
      <c r="E151" s="9"/>
      <c r="F151" s="57"/>
      <c r="G151" s="21">
        <f>G152</f>
        <v>40000</v>
      </c>
    </row>
    <row r="152" spans="1:7" x14ac:dyDescent="0.25">
      <c r="A152" s="11"/>
      <c r="B152" s="9" t="s">
        <v>71</v>
      </c>
      <c r="C152" s="9"/>
      <c r="D152" s="9" t="s">
        <v>70</v>
      </c>
      <c r="E152" s="9"/>
      <c r="F152" s="10"/>
      <c r="G152" s="21">
        <f>G153</f>
        <v>40000</v>
      </c>
    </row>
    <row r="153" spans="1:7" x14ac:dyDescent="0.25">
      <c r="A153" s="11"/>
      <c r="B153" s="10"/>
      <c r="C153" s="10" t="s">
        <v>106</v>
      </c>
      <c r="D153" s="10" t="s">
        <v>105</v>
      </c>
      <c r="E153" s="10"/>
      <c r="F153" s="56"/>
      <c r="G153" s="20">
        <v>40000</v>
      </c>
    </row>
    <row r="154" spans="1:7" x14ac:dyDescent="0.25">
      <c r="A154" s="22" t="s">
        <v>16</v>
      </c>
      <c r="B154" s="9"/>
      <c r="C154" s="9" t="s">
        <v>15</v>
      </c>
      <c r="D154" s="28"/>
      <c r="E154" s="28"/>
      <c r="F154" s="10"/>
      <c r="G154" s="21">
        <f>G155</f>
        <v>6200</v>
      </c>
    </row>
    <row r="155" spans="1:7" x14ac:dyDescent="0.25">
      <c r="A155" s="11"/>
      <c r="B155" s="10"/>
      <c r="C155" s="10"/>
      <c r="D155" s="25" t="s">
        <v>63</v>
      </c>
      <c r="E155" s="10"/>
      <c r="F155" s="10"/>
      <c r="G155" s="20">
        <v>6200</v>
      </c>
    </row>
    <row r="156" spans="1:7" x14ac:dyDescent="0.25">
      <c r="A156" s="22" t="s">
        <v>14</v>
      </c>
      <c r="B156" s="9"/>
      <c r="C156" s="9" t="s">
        <v>13</v>
      </c>
      <c r="D156" s="9"/>
      <c r="E156" s="9"/>
      <c r="F156" s="9"/>
      <c r="G156" s="16">
        <f>G157+G165+G172+G162</f>
        <v>925000</v>
      </c>
    </row>
    <row r="157" spans="1:7" x14ac:dyDescent="0.25">
      <c r="A157" s="24"/>
      <c r="B157" s="9" t="s">
        <v>61</v>
      </c>
      <c r="C157" s="23"/>
      <c r="D157" s="9" t="s">
        <v>60</v>
      </c>
      <c r="E157" s="27"/>
      <c r="F157" s="9"/>
      <c r="G157" s="16">
        <f>G160+G158</f>
        <v>200000</v>
      </c>
    </row>
    <row r="158" spans="1:7" x14ac:dyDescent="0.25">
      <c r="A158" s="11"/>
      <c r="B158" s="10"/>
      <c r="C158" s="10" t="s">
        <v>86</v>
      </c>
      <c r="D158" s="10" t="s">
        <v>85</v>
      </c>
      <c r="E158" s="24"/>
      <c r="F158" s="10"/>
      <c r="G158" s="7">
        <f>G159</f>
        <v>100000</v>
      </c>
    </row>
    <row r="159" spans="1:7" x14ac:dyDescent="0.25">
      <c r="A159" s="11"/>
      <c r="B159" s="10"/>
      <c r="C159" s="10"/>
      <c r="D159" s="10"/>
      <c r="E159" s="25" t="s">
        <v>104</v>
      </c>
      <c r="F159" s="10"/>
      <c r="G159" s="7">
        <v>100000</v>
      </c>
    </row>
    <row r="160" spans="1:7" x14ac:dyDescent="0.25">
      <c r="A160" s="11"/>
      <c r="B160" s="10"/>
      <c r="C160" s="10" t="s">
        <v>59</v>
      </c>
      <c r="D160" s="10" t="s">
        <v>58</v>
      </c>
      <c r="E160" s="10"/>
      <c r="F160" s="10"/>
      <c r="G160" s="7">
        <f>G161</f>
        <v>100000</v>
      </c>
    </row>
    <row r="161" spans="1:8" x14ac:dyDescent="0.25">
      <c r="A161" s="22"/>
      <c r="B161" s="9"/>
      <c r="C161" s="9"/>
      <c r="D161" s="9"/>
      <c r="E161" s="25" t="s">
        <v>56</v>
      </c>
      <c r="F161" s="10"/>
      <c r="G161" s="7">
        <v>100000</v>
      </c>
    </row>
    <row r="162" spans="1:8" x14ac:dyDescent="0.25">
      <c r="A162" s="22"/>
      <c r="B162" s="9" t="s">
        <v>53</v>
      </c>
      <c r="C162" s="9"/>
      <c r="D162" s="18" t="s">
        <v>43</v>
      </c>
      <c r="E162" s="55"/>
      <c r="F162" s="10"/>
      <c r="G162" s="16">
        <f>G163+G164</f>
        <v>35000</v>
      </c>
    </row>
    <row r="163" spans="1:8" x14ac:dyDescent="0.25">
      <c r="A163" s="22"/>
      <c r="B163" s="9"/>
      <c r="C163" s="10" t="s">
        <v>103</v>
      </c>
      <c r="D163" s="10" t="s">
        <v>102</v>
      </c>
      <c r="E163" s="54"/>
      <c r="F163" s="10"/>
      <c r="G163" s="7">
        <v>25000</v>
      </c>
    </row>
    <row r="164" spans="1:8" x14ac:dyDescent="0.25">
      <c r="A164" s="22"/>
      <c r="B164" s="9"/>
      <c r="C164" s="10" t="s">
        <v>51</v>
      </c>
      <c r="D164" s="36" t="s">
        <v>101</v>
      </c>
      <c r="E164" s="53"/>
      <c r="F164" s="52"/>
      <c r="G164" s="7">
        <v>10000</v>
      </c>
    </row>
    <row r="165" spans="1:8" x14ac:dyDescent="0.25">
      <c r="A165" s="24"/>
      <c r="B165" s="9" t="s">
        <v>48</v>
      </c>
      <c r="C165" s="23"/>
      <c r="D165" s="9" t="s">
        <v>47</v>
      </c>
      <c r="E165" s="23"/>
      <c r="F165" s="10"/>
      <c r="G165" s="51">
        <f>G166+G169+G170</f>
        <v>540000</v>
      </c>
      <c r="H165" s="50"/>
    </row>
    <row r="166" spans="1:8" x14ac:dyDescent="0.25">
      <c r="A166" s="11"/>
      <c r="B166" s="10"/>
      <c r="C166" s="10" t="s">
        <v>84</v>
      </c>
      <c r="D166" s="10" t="s">
        <v>83</v>
      </c>
      <c r="E166" s="10"/>
      <c r="F166" s="10"/>
      <c r="G166" s="49">
        <f>SUM(G167:G168)</f>
        <v>240000</v>
      </c>
      <c r="H166" s="48"/>
    </row>
    <row r="167" spans="1:8" x14ac:dyDescent="0.25">
      <c r="A167" s="11"/>
      <c r="B167" s="10"/>
      <c r="C167" s="10"/>
      <c r="D167" s="10"/>
      <c r="E167" s="25" t="s">
        <v>82</v>
      </c>
      <c r="F167" s="10"/>
      <c r="G167" s="7">
        <v>170000</v>
      </c>
    </row>
    <row r="168" spans="1:8" x14ac:dyDescent="0.25">
      <c r="A168" s="11"/>
      <c r="B168" s="10"/>
      <c r="C168" s="10"/>
      <c r="D168" s="10"/>
      <c r="E168" s="25" t="s">
        <v>80</v>
      </c>
      <c r="F168" s="10"/>
      <c r="G168" s="7">
        <v>70000</v>
      </c>
    </row>
    <row r="169" spans="1:8" x14ac:dyDescent="0.25">
      <c r="A169" s="11"/>
      <c r="B169" s="10"/>
      <c r="C169" s="10" t="s">
        <v>46</v>
      </c>
      <c r="D169" s="10" t="s">
        <v>45</v>
      </c>
      <c r="E169" s="10"/>
      <c r="F169" s="10"/>
      <c r="G169" s="7">
        <v>200000</v>
      </c>
    </row>
    <row r="170" spans="1:8" x14ac:dyDescent="0.25">
      <c r="A170" s="11"/>
      <c r="B170" s="10"/>
      <c r="C170" s="10" t="s">
        <v>44</v>
      </c>
      <c r="D170" s="10" t="s">
        <v>43</v>
      </c>
      <c r="E170" s="10"/>
      <c r="F170" s="10"/>
      <c r="G170" s="7">
        <f>G171</f>
        <v>100000</v>
      </c>
    </row>
    <row r="171" spans="1:8" x14ac:dyDescent="0.25">
      <c r="A171" s="11"/>
      <c r="B171" s="10"/>
      <c r="C171" s="10"/>
      <c r="D171" s="10"/>
      <c r="E171" s="25" t="s">
        <v>42</v>
      </c>
      <c r="F171" s="10"/>
      <c r="G171" s="7">
        <v>100000</v>
      </c>
    </row>
    <row r="172" spans="1:8" x14ac:dyDescent="0.25">
      <c r="A172" s="24"/>
      <c r="B172" s="9" t="s">
        <v>40</v>
      </c>
      <c r="C172" s="23"/>
      <c r="D172" s="9" t="s">
        <v>39</v>
      </c>
      <c r="E172" s="23"/>
      <c r="F172" s="10"/>
      <c r="G172" s="16">
        <f>G173</f>
        <v>150000</v>
      </c>
    </row>
    <row r="173" spans="1:8" x14ac:dyDescent="0.25">
      <c r="A173" s="11"/>
      <c r="B173" s="10"/>
      <c r="C173" s="10" t="s">
        <v>38</v>
      </c>
      <c r="D173" s="10" t="s">
        <v>37</v>
      </c>
      <c r="E173" s="10"/>
      <c r="F173" s="10"/>
      <c r="G173" s="7">
        <v>150000</v>
      </c>
    </row>
    <row r="174" spans="1:8" x14ac:dyDescent="0.25">
      <c r="A174" s="15" t="s">
        <v>100</v>
      </c>
      <c r="B174" s="14"/>
      <c r="C174" s="14"/>
      <c r="D174" s="14"/>
      <c r="E174" s="14"/>
      <c r="F174" s="13">
        <v>1</v>
      </c>
      <c r="G174" s="12">
        <f>G175+G180+G183</f>
        <v>2539982</v>
      </c>
    </row>
    <row r="175" spans="1:8" x14ac:dyDescent="0.25">
      <c r="A175" s="22" t="s">
        <v>18</v>
      </c>
      <c r="B175" s="9"/>
      <c r="C175" s="9" t="s">
        <v>17</v>
      </c>
      <c r="D175" s="9"/>
      <c r="E175" s="9"/>
      <c r="F175" s="10"/>
      <c r="G175" s="16">
        <f>SUM(G176)</f>
        <v>2104400</v>
      </c>
    </row>
    <row r="176" spans="1:8" x14ac:dyDescent="0.25">
      <c r="A176" s="11"/>
      <c r="B176" s="9" t="s">
        <v>71</v>
      </c>
      <c r="C176" s="9"/>
      <c r="D176" s="9" t="s">
        <v>70</v>
      </c>
      <c r="E176" s="9"/>
      <c r="F176" s="10"/>
      <c r="G176" s="16">
        <f>SUM(G177:G179)</f>
        <v>2104400</v>
      </c>
    </row>
    <row r="177" spans="1:7" x14ac:dyDescent="0.25">
      <c r="A177" s="26"/>
      <c r="B177" s="10"/>
      <c r="C177" s="10" t="s">
        <v>69</v>
      </c>
      <c r="D177" s="10" t="s">
        <v>68</v>
      </c>
      <c r="E177" s="10"/>
      <c r="F177" s="10"/>
      <c r="G177" s="7">
        <v>1958400</v>
      </c>
    </row>
    <row r="178" spans="1:7" x14ac:dyDescent="0.25">
      <c r="A178" s="26"/>
      <c r="B178" s="10"/>
      <c r="C178" s="10" t="s">
        <v>67</v>
      </c>
      <c r="D178" s="10" t="s">
        <v>66</v>
      </c>
      <c r="E178" s="10"/>
      <c r="F178" s="10"/>
      <c r="G178" s="20">
        <v>50000</v>
      </c>
    </row>
    <row r="179" spans="1:7" x14ac:dyDescent="0.25">
      <c r="A179" s="11"/>
      <c r="B179" s="10"/>
      <c r="C179" s="10" t="s">
        <v>65</v>
      </c>
      <c r="D179" s="10" t="s">
        <v>64</v>
      </c>
      <c r="E179" s="10"/>
      <c r="F179" s="10"/>
      <c r="G179" s="7">
        <v>96000</v>
      </c>
    </row>
    <row r="180" spans="1:7" x14ac:dyDescent="0.25">
      <c r="A180" s="22" t="s">
        <v>16</v>
      </c>
      <c r="B180" s="9"/>
      <c r="C180" s="9" t="s">
        <v>15</v>
      </c>
      <c r="D180" s="28"/>
      <c r="E180" s="28"/>
      <c r="F180" s="10"/>
      <c r="G180" s="16">
        <f>SUM(G181:G182)</f>
        <v>340582</v>
      </c>
    </row>
    <row r="181" spans="1:7" x14ac:dyDescent="0.25">
      <c r="A181" s="11"/>
      <c r="B181" s="10"/>
      <c r="C181" s="10"/>
      <c r="D181" s="25" t="s">
        <v>63</v>
      </c>
      <c r="E181" s="10"/>
      <c r="F181" s="10"/>
      <c r="G181" s="7">
        <v>326182</v>
      </c>
    </row>
    <row r="182" spans="1:7" x14ac:dyDescent="0.25">
      <c r="A182" s="11"/>
      <c r="B182" s="10"/>
      <c r="C182" s="10"/>
      <c r="D182" s="25" t="s">
        <v>62</v>
      </c>
      <c r="E182" s="10"/>
      <c r="F182" s="10"/>
      <c r="G182" s="7">
        <v>14400</v>
      </c>
    </row>
    <row r="183" spans="1:7" x14ac:dyDescent="0.25">
      <c r="A183" s="22" t="s">
        <v>14</v>
      </c>
      <c r="B183" s="9"/>
      <c r="C183" s="9" t="s">
        <v>13</v>
      </c>
      <c r="D183" s="9"/>
      <c r="E183" s="9"/>
      <c r="F183" s="10"/>
      <c r="G183" s="16">
        <f>G184+G191+G196</f>
        <v>95000</v>
      </c>
    </row>
    <row r="184" spans="1:7" x14ac:dyDescent="0.25">
      <c r="A184" s="24"/>
      <c r="B184" s="9" t="s">
        <v>61</v>
      </c>
      <c r="C184" s="23"/>
      <c r="D184" s="9" t="s">
        <v>60</v>
      </c>
      <c r="E184" s="27"/>
      <c r="F184" s="10"/>
      <c r="G184" s="16">
        <f>G185+G188</f>
        <v>25000</v>
      </c>
    </row>
    <row r="185" spans="1:7" x14ac:dyDescent="0.25">
      <c r="A185" s="11"/>
      <c r="B185" s="10"/>
      <c r="C185" s="10" t="s">
        <v>86</v>
      </c>
      <c r="D185" s="10" t="s">
        <v>85</v>
      </c>
      <c r="E185" s="24"/>
      <c r="F185" s="10"/>
      <c r="G185" s="7">
        <f>SUM(G186:G187)</f>
        <v>10000</v>
      </c>
    </row>
    <row r="186" spans="1:7" x14ac:dyDescent="0.25">
      <c r="A186" s="11"/>
      <c r="B186" s="10"/>
      <c r="C186" s="10"/>
      <c r="D186" s="10"/>
      <c r="E186" s="24" t="s">
        <v>99</v>
      </c>
      <c r="F186" s="10"/>
      <c r="G186" s="7">
        <v>5000</v>
      </c>
    </row>
    <row r="187" spans="1:7" x14ac:dyDescent="0.25">
      <c r="A187" s="11"/>
      <c r="B187" s="10"/>
      <c r="C187" s="10"/>
      <c r="D187" s="10"/>
      <c r="E187" s="24" t="s">
        <v>98</v>
      </c>
      <c r="F187" s="10"/>
      <c r="G187" s="7">
        <v>5000</v>
      </c>
    </row>
    <row r="188" spans="1:7" x14ac:dyDescent="0.25">
      <c r="A188" s="11"/>
      <c r="B188" s="10"/>
      <c r="C188" s="10" t="s">
        <v>59</v>
      </c>
      <c r="D188" s="10" t="s">
        <v>58</v>
      </c>
      <c r="E188" s="10"/>
      <c r="F188" s="10"/>
      <c r="G188" s="7">
        <f>SUM(G189:G190)</f>
        <v>15000</v>
      </c>
    </row>
    <row r="189" spans="1:7" x14ac:dyDescent="0.25">
      <c r="A189" s="22"/>
      <c r="B189" s="9"/>
      <c r="C189" s="9"/>
      <c r="D189" s="9"/>
      <c r="E189" s="25" t="s">
        <v>57</v>
      </c>
      <c r="F189" s="10"/>
      <c r="G189" s="7">
        <v>5000</v>
      </c>
    </row>
    <row r="190" spans="1:7" x14ac:dyDescent="0.25">
      <c r="A190" s="22"/>
      <c r="B190" s="9"/>
      <c r="C190" s="9"/>
      <c r="D190" s="9"/>
      <c r="E190" s="25" t="s">
        <v>56</v>
      </c>
      <c r="F190" s="10"/>
      <c r="G190" s="7">
        <v>10000</v>
      </c>
    </row>
    <row r="191" spans="1:7" x14ac:dyDescent="0.25">
      <c r="A191" s="24"/>
      <c r="B191" s="9" t="s">
        <v>48</v>
      </c>
      <c r="C191" s="23"/>
      <c r="D191" s="9" t="s">
        <v>47</v>
      </c>
      <c r="E191" s="23"/>
      <c r="F191" s="10"/>
      <c r="G191" s="16">
        <f>G192+G194+G195</f>
        <v>55000</v>
      </c>
    </row>
    <row r="192" spans="1:7" x14ac:dyDescent="0.25">
      <c r="A192" s="11"/>
      <c r="B192" s="10"/>
      <c r="C192" s="10" t="s">
        <v>84</v>
      </c>
      <c r="D192" s="10" t="s">
        <v>83</v>
      </c>
      <c r="E192" s="10"/>
      <c r="F192" s="10"/>
      <c r="G192" s="7">
        <f>SUM(G193:G193)</f>
        <v>40000</v>
      </c>
    </row>
    <row r="193" spans="1:7" x14ac:dyDescent="0.25">
      <c r="A193" s="11"/>
      <c r="B193" s="10"/>
      <c r="C193" s="10"/>
      <c r="D193" s="10"/>
      <c r="E193" s="25" t="s">
        <v>82</v>
      </c>
      <c r="F193" s="10"/>
      <c r="G193" s="7">
        <v>40000</v>
      </c>
    </row>
    <row r="194" spans="1:7" x14ac:dyDescent="0.25">
      <c r="A194" s="11"/>
      <c r="B194" s="10"/>
      <c r="C194" s="10" t="s">
        <v>46</v>
      </c>
      <c r="D194" s="10" t="s">
        <v>97</v>
      </c>
      <c r="E194" s="10"/>
      <c r="F194" s="10"/>
      <c r="G194" s="7">
        <v>10000</v>
      </c>
    </row>
    <row r="195" spans="1:7" x14ac:dyDescent="0.25">
      <c r="A195" s="11"/>
      <c r="B195" s="9" t="s">
        <v>96</v>
      </c>
      <c r="C195" s="10" t="s">
        <v>95</v>
      </c>
      <c r="D195" s="10" t="s">
        <v>94</v>
      </c>
      <c r="E195" s="10"/>
      <c r="F195" s="10"/>
      <c r="G195" s="7">
        <v>5000</v>
      </c>
    </row>
    <row r="196" spans="1:7" x14ac:dyDescent="0.25">
      <c r="A196" s="24"/>
      <c r="B196" s="9" t="s">
        <v>40</v>
      </c>
      <c r="C196" s="23"/>
      <c r="D196" s="9" t="s">
        <v>39</v>
      </c>
      <c r="E196" s="23"/>
      <c r="F196" s="10"/>
      <c r="G196" s="16">
        <f>SUM(G197)</f>
        <v>15000</v>
      </c>
    </row>
    <row r="197" spans="1:7" x14ac:dyDescent="0.25">
      <c r="A197" s="11"/>
      <c r="B197" s="10"/>
      <c r="C197" s="10" t="s">
        <v>38</v>
      </c>
      <c r="D197" s="10" t="s">
        <v>37</v>
      </c>
      <c r="E197" s="10"/>
      <c r="F197" s="10"/>
      <c r="G197" s="7">
        <v>15000</v>
      </c>
    </row>
    <row r="198" spans="1:7" x14ac:dyDescent="0.25">
      <c r="A198" s="15" t="s">
        <v>93</v>
      </c>
      <c r="B198" s="14"/>
      <c r="C198" s="14"/>
      <c r="D198" s="14"/>
      <c r="E198" s="14"/>
      <c r="F198" s="13"/>
      <c r="G198" s="12">
        <f>G199+G215</f>
        <v>14644999</v>
      </c>
    </row>
    <row r="199" spans="1:7" x14ac:dyDescent="0.25">
      <c r="A199" s="22" t="s">
        <v>14</v>
      </c>
      <c r="B199" s="9"/>
      <c r="C199" s="9" t="s">
        <v>13</v>
      </c>
      <c r="D199" s="9"/>
      <c r="E199" s="9"/>
      <c r="F199" s="10"/>
      <c r="G199" s="16">
        <f>G200+G204+G212</f>
        <v>2325000</v>
      </c>
    </row>
    <row r="200" spans="1:7" x14ac:dyDescent="0.25">
      <c r="A200" s="24"/>
      <c r="B200" s="9" t="s">
        <v>61</v>
      </c>
      <c r="C200" s="23"/>
      <c r="D200" s="9" t="s">
        <v>60</v>
      </c>
      <c r="E200" s="27"/>
      <c r="F200" s="10"/>
      <c r="G200" s="16">
        <f>G201+G202</f>
        <v>530000</v>
      </c>
    </row>
    <row r="201" spans="1:7" x14ac:dyDescent="0.25">
      <c r="A201" s="11"/>
      <c r="B201" s="10"/>
      <c r="C201" s="10" t="s">
        <v>86</v>
      </c>
      <c r="D201" s="10" t="s">
        <v>85</v>
      </c>
      <c r="E201" s="24"/>
      <c r="F201" s="10"/>
      <c r="G201" s="7">
        <v>80000</v>
      </c>
    </row>
    <row r="202" spans="1:7" x14ac:dyDescent="0.25">
      <c r="A202" s="11"/>
      <c r="B202" s="10"/>
      <c r="C202" s="10" t="s">
        <v>59</v>
      </c>
      <c r="D202" s="10" t="s">
        <v>58</v>
      </c>
      <c r="E202" s="10"/>
      <c r="F202" s="10"/>
      <c r="G202" s="7">
        <f>SUM(G203:G203)</f>
        <v>450000</v>
      </c>
    </row>
    <row r="203" spans="1:7" x14ac:dyDescent="0.25">
      <c r="A203" s="22"/>
      <c r="B203" s="9"/>
      <c r="C203" s="9"/>
      <c r="D203" s="9"/>
      <c r="E203" s="25" t="s">
        <v>56</v>
      </c>
      <c r="F203" s="10"/>
      <c r="G203" s="7">
        <v>450000</v>
      </c>
    </row>
    <row r="204" spans="1:7" x14ac:dyDescent="0.25">
      <c r="A204" s="24"/>
      <c r="B204" s="9" t="s">
        <v>48</v>
      </c>
      <c r="C204" s="23"/>
      <c r="D204" s="9" t="s">
        <v>47</v>
      </c>
      <c r="E204" s="23"/>
      <c r="F204" s="10"/>
      <c r="G204" s="16">
        <f>G205+G209+G210</f>
        <v>1535000</v>
      </c>
    </row>
    <row r="205" spans="1:7" ht="16.5" customHeight="1" x14ac:dyDescent="0.25">
      <c r="A205" s="11"/>
      <c r="B205" s="10"/>
      <c r="C205" s="10" t="s">
        <v>84</v>
      </c>
      <c r="D205" s="10" t="s">
        <v>83</v>
      </c>
      <c r="E205" s="10"/>
      <c r="F205" s="10"/>
      <c r="G205" s="7">
        <f>SUM(G206:G208)</f>
        <v>535000</v>
      </c>
    </row>
    <row r="206" spans="1:7" x14ac:dyDescent="0.25">
      <c r="A206" s="11"/>
      <c r="B206" s="10"/>
      <c r="C206" s="10"/>
      <c r="D206" s="10"/>
      <c r="E206" s="25" t="s">
        <v>82</v>
      </c>
      <c r="F206" s="10"/>
      <c r="G206" s="7">
        <v>100000</v>
      </c>
    </row>
    <row r="207" spans="1:7" x14ac:dyDescent="0.25">
      <c r="A207" s="11"/>
      <c r="B207" s="10"/>
      <c r="C207" s="10"/>
      <c r="D207" s="10"/>
      <c r="E207" s="25" t="s">
        <v>81</v>
      </c>
      <c r="F207" s="10"/>
      <c r="G207" s="7">
        <v>400000</v>
      </c>
    </row>
    <row r="208" spans="1:7" x14ac:dyDescent="0.25">
      <c r="A208" s="11"/>
      <c r="B208" s="10"/>
      <c r="C208" s="10"/>
      <c r="D208" s="10"/>
      <c r="E208" s="25" t="s">
        <v>80</v>
      </c>
      <c r="F208" s="10"/>
      <c r="G208" s="7">
        <v>35000</v>
      </c>
    </row>
    <row r="209" spans="1:7" x14ac:dyDescent="0.25">
      <c r="A209" s="11"/>
      <c r="B209" s="10"/>
      <c r="C209" s="10" t="s">
        <v>46</v>
      </c>
      <c r="D209" s="10" t="s">
        <v>45</v>
      </c>
      <c r="E209" s="10"/>
      <c r="F209" s="10"/>
      <c r="G209" s="7">
        <v>200000</v>
      </c>
    </row>
    <row r="210" spans="1:7" x14ac:dyDescent="0.25">
      <c r="A210" s="11"/>
      <c r="B210" s="10"/>
      <c r="C210" s="10" t="s">
        <v>44</v>
      </c>
      <c r="D210" s="10" t="s">
        <v>43</v>
      </c>
      <c r="E210" s="10"/>
      <c r="F210" s="10"/>
      <c r="G210" s="7">
        <f>SUM(G211:G211)</f>
        <v>800000</v>
      </c>
    </row>
    <row r="211" spans="1:7" x14ac:dyDescent="0.25">
      <c r="A211" s="11"/>
      <c r="B211" s="10"/>
      <c r="C211" s="10"/>
      <c r="D211" s="10"/>
      <c r="E211" s="25" t="s">
        <v>42</v>
      </c>
      <c r="F211" s="10"/>
      <c r="G211" s="7">
        <v>800000</v>
      </c>
    </row>
    <row r="212" spans="1:7" x14ac:dyDescent="0.25">
      <c r="A212" s="24"/>
      <c r="B212" s="9" t="s">
        <v>40</v>
      </c>
      <c r="C212" s="23"/>
      <c r="D212" s="9" t="s">
        <v>39</v>
      </c>
      <c r="E212" s="23"/>
      <c r="F212" s="10"/>
      <c r="G212" s="16">
        <f>G213+G214</f>
        <v>260000</v>
      </c>
    </row>
    <row r="213" spans="1:7" x14ac:dyDescent="0.25">
      <c r="A213" s="11"/>
      <c r="B213" s="10"/>
      <c r="C213" s="10" t="s">
        <v>38</v>
      </c>
      <c r="D213" s="10" t="s">
        <v>37</v>
      </c>
      <c r="E213" s="10"/>
      <c r="F213" s="10"/>
      <c r="G213" s="7">
        <v>250000</v>
      </c>
    </row>
    <row r="214" spans="1:7" x14ac:dyDescent="0.25">
      <c r="A214" s="11"/>
      <c r="B214" s="10"/>
      <c r="C214" s="10" t="s">
        <v>36</v>
      </c>
      <c r="D214" s="10" t="s">
        <v>92</v>
      </c>
      <c r="E214" s="10"/>
      <c r="F214" s="10"/>
      <c r="G214" s="7">
        <v>10000</v>
      </c>
    </row>
    <row r="215" spans="1:7" x14ac:dyDescent="0.25">
      <c r="A215" s="47" t="s">
        <v>8</v>
      </c>
      <c r="B215" s="9"/>
      <c r="C215" s="11"/>
      <c r="D215" s="9" t="s">
        <v>7</v>
      </c>
      <c r="E215" s="10"/>
      <c r="F215" s="7"/>
      <c r="G215" s="16">
        <f>G216+G217</f>
        <v>12319999</v>
      </c>
    </row>
    <row r="216" spans="1:7" x14ac:dyDescent="0.25">
      <c r="A216" s="46"/>
      <c r="B216" s="11"/>
      <c r="C216" s="10" t="s">
        <v>91</v>
      </c>
      <c r="D216" s="10" t="s">
        <v>90</v>
      </c>
      <c r="E216" s="10"/>
      <c r="F216" s="7"/>
      <c r="G216" s="7">
        <v>9700787</v>
      </c>
    </row>
    <row r="217" spans="1:7" x14ac:dyDescent="0.25">
      <c r="A217" s="45"/>
      <c r="B217" s="44"/>
      <c r="C217" s="43" t="s">
        <v>89</v>
      </c>
      <c r="D217" s="43" t="s">
        <v>88</v>
      </c>
      <c r="E217" s="43"/>
      <c r="F217" s="42"/>
      <c r="G217" s="7">
        <v>2619212</v>
      </c>
    </row>
    <row r="218" spans="1:7" ht="17.25" customHeight="1" x14ac:dyDescent="0.25">
      <c r="A218" s="33" t="s">
        <v>87</v>
      </c>
      <c r="B218" s="41"/>
      <c r="C218" s="41"/>
      <c r="D218" s="41"/>
      <c r="E218" s="41"/>
      <c r="F218" s="40"/>
      <c r="G218" s="1">
        <f>G219</f>
        <v>1295000</v>
      </c>
    </row>
    <row r="219" spans="1:7" x14ac:dyDescent="0.25">
      <c r="A219" s="22" t="s">
        <v>14</v>
      </c>
      <c r="B219" s="10"/>
      <c r="C219" s="38" t="s">
        <v>13</v>
      </c>
      <c r="D219" s="39"/>
      <c r="E219" s="37"/>
      <c r="F219" s="10"/>
      <c r="G219" s="16">
        <f>G220+G224+G232</f>
        <v>1295000</v>
      </c>
    </row>
    <row r="220" spans="1:7" x14ac:dyDescent="0.25">
      <c r="A220" s="11"/>
      <c r="B220" s="9" t="s">
        <v>61</v>
      </c>
      <c r="C220" s="10"/>
      <c r="D220" s="38" t="s">
        <v>60</v>
      </c>
      <c r="E220" s="37"/>
      <c r="F220" s="10"/>
      <c r="G220" s="16">
        <f>G221+G222</f>
        <v>250000</v>
      </c>
    </row>
    <row r="221" spans="1:7" x14ac:dyDescent="0.25">
      <c r="A221" s="11"/>
      <c r="B221" s="9"/>
      <c r="C221" s="10" t="s">
        <v>86</v>
      </c>
      <c r="D221" s="36" t="s">
        <v>85</v>
      </c>
      <c r="E221" s="35"/>
      <c r="F221" s="34"/>
      <c r="G221" s="7">
        <v>100000</v>
      </c>
    </row>
    <row r="222" spans="1:7" x14ac:dyDescent="0.25">
      <c r="A222" s="11"/>
      <c r="B222" s="10"/>
      <c r="C222" s="10" t="s">
        <v>59</v>
      </c>
      <c r="D222" s="10" t="s">
        <v>58</v>
      </c>
      <c r="E222" s="10"/>
      <c r="F222" s="10"/>
      <c r="G222" s="7">
        <f>SUM(G223:G223)</f>
        <v>150000</v>
      </c>
    </row>
    <row r="223" spans="1:7" x14ac:dyDescent="0.25">
      <c r="A223" s="22"/>
      <c r="B223" s="9"/>
      <c r="C223" s="9"/>
      <c r="D223" s="9"/>
      <c r="E223" s="25" t="s">
        <v>56</v>
      </c>
      <c r="F223" s="10"/>
      <c r="G223" s="7">
        <v>150000</v>
      </c>
    </row>
    <row r="224" spans="1:7" x14ac:dyDescent="0.25">
      <c r="A224" s="24"/>
      <c r="B224" s="9" t="s">
        <v>48</v>
      </c>
      <c r="C224" s="23"/>
      <c r="D224" s="9" t="s">
        <v>47</v>
      </c>
      <c r="E224" s="23"/>
      <c r="F224" s="10"/>
      <c r="G224" s="16">
        <f>G225+G229+G230</f>
        <v>845000</v>
      </c>
    </row>
    <row r="225" spans="1:7" ht="16.5" customHeight="1" x14ac:dyDescent="0.25">
      <c r="A225" s="11"/>
      <c r="B225" s="10"/>
      <c r="C225" s="10" t="s">
        <v>84</v>
      </c>
      <c r="D225" s="10" t="s">
        <v>83</v>
      </c>
      <c r="E225" s="10"/>
      <c r="F225" s="10"/>
      <c r="G225" s="7">
        <f>SUM(G226:G228)</f>
        <v>395000</v>
      </c>
    </row>
    <row r="226" spans="1:7" x14ac:dyDescent="0.25">
      <c r="A226" s="11"/>
      <c r="B226" s="10"/>
      <c r="C226" s="10"/>
      <c r="D226" s="10"/>
      <c r="E226" s="25" t="s">
        <v>82</v>
      </c>
      <c r="F226" s="10"/>
      <c r="G226" s="7">
        <v>60000</v>
      </c>
    </row>
    <row r="227" spans="1:7" x14ac:dyDescent="0.25">
      <c r="A227" s="11"/>
      <c r="B227" s="10"/>
      <c r="C227" s="10"/>
      <c r="D227" s="10"/>
      <c r="E227" s="25" t="s">
        <v>81</v>
      </c>
      <c r="F227" s="10"/>
      <c r="G227" s="7">
        <v>300000</v>
      </c>
    </row>
    <row r="228" spans="1:7" x14ac:dyDescent="0.25">
      <c r="A228" s="11"/>
      <c r="B228" s="10"/>
      <c r="C228" s="10"/>
      <c r="D228" s="10"/>
      <c r="E228" s="25" t="s">
        <v>80</v>
      </c>
      <c r="F228" s="10"/>
      <c r="G228" s="7">
        <v>35000</v>
      </c>
    </row>
    <row r="229" spans="1:7" x14ac:dyDescent="0.25">
      <c r="A229" s="11"/>
      <c r="B229" s="10"/>
      <c r="C229" s="10" t="s">
        <v>46</v>
      </c>
      <c r="D229" s="10" t="s">
        <v>45</v>
      </c>
      <c r="E229" s="10"/>
      <c r="F229" s="10"/>
      <c r="G229" s="7">
        <v>200000</v>
      </c>
    </row>
    <row r="230" spans="1:7" x14ac:dyDescent="0.25">
      <c r="A230" s="11"/>
      <c r="B230" s="10"/>
      <c r="C230" s="10" t="s">
        <v>44</v>
      </c>
      <c r="D230" s="10" t="s">
        <v>43</v>
      </c>
      <c r="E230" s="10"/>
      <c r="F230" s="10"/>
      <c r="G230" s="7">
        <f>SUM(G231:G231)</f>
        <v>250000</v>
      </c>
    </row>
    <row r="231" spans="1:7" x14ac:dyDescent="0.25">
      <c r="A231" s="11"/>
      <c r="B231" s="10"/>
      <c r="C231" s="10"/>
      <c r="D231" s="10"/>
      <c r="E231" s="25" t="s">
        <v>42</v>
      </c>
      <c r="F231" s="10"/>
      <c r="G231" s="7">
        <v>250000</v>
      </c>
    </row>
    <row r="232" spans="1:7" x14ac:dyDescent="0.25">
      <c r="A232" s="24"/>
      <c r="B232" s="9" t="s">
        <v>40</v>
      </c>
      <c r="C232" s="23"/>
      <c r="D232" s="9" t="s">
        <v>39</v>
      </c>
      <c r="E232" s="23"/>
      <c r="F232" s="10"/>
      <c r="G232" s="16">
        <f>G233</f>
        <v>200000</v>
      </c>
    </row>
    <row r="233" spans="1:7" x14ac:dyDescent="0.25">
      <c r="A233" s="11"/>
      <c r="B233" s="10"/>
      <c r="C233" s="10" t="s">
        <v>38</v>
      </c>
      <c r="D233" s="10" t="s">
        <v>37</v>
      </c>
      <c r="E233" s="10"/>
      <c r="F233" s="10"/>
      <c r="G233" s="7">
        <v>200000</v>
      </c>
    </row>
    <row r="234" spans="1:7" x14ac:dyDescent="0.25">
      <c r="A234" s="15" t="s">
        <v>79</v>
      </c>
      <c r="B234" s="14"/>
      <c r="C234" s="14"/>
      <c r="D234" s="14"/>
      <c r="E234" s="14"/>
      <c r="F234" s="14"/>
      <c r="G234" s="12">
        <f>G235</f>
        <v>40000</v>
      </c>
    </row>
    <row r="235" spans="1:7" x14ac:dyDescent="0.25">
      <c r="A235" s="22" t="s">
        <v>10</v>
      </c>
      <c r="B235" s="9"/>
      <c r="C235" s="9" t="s">
        <v>9</v>
      </c>
      <c r="D235" s="9"/>
      <c r="E235" s="9"/>
      <c r="F235" s="10"/>
      <c r="G235" s="21">
        <f>SUM(G236)</f>
        <v>40000</v>
      </c>
    </row>
    <row r="236" spans="1:7" x14ac:dyDescent="0.25">
      <c r="A236" s="11"/>
      <c r="B236" s="10"/>
      <c r="C236" s="10" t="s">
        <v>78</v>
      </c>
      <c r="D236" s="10" t="s">
        <v>77</v>
      </c>
      <c r="E236" s="10"/>
      <c r="F236" s="10"/>
      <c r="G236" s="20">
        <v>40000</v>
      </c>
    </row>
    <row r="237" spans="1:7" x14ac:dyDescent="0.25">
      <c r="A237" s="33" t="s">
        <v>76</v>
      </c>
      <c r="B237" s="32"/>
      <c r="C237" s="32"/>
      <c r="D237" s="32"/>
      <c r="E237" s="32"/>
      <c r="F237" s="29"/>
      <c r="G237" s="1">
        <f>G238</f>
        <v>65000</v>
      </c>
    </row>
    <row r="238" spans="1:7" x14ac:dyDescent="0.25">
      <c r="A238" s="22" t="s">
        <v>14</v>
      </c>
      <c r="B238" s="10"/>
      <c r="C238" s="9" t="s">
        <v>13</v>
      </c>
      <c r="D238" s="10"/>
      <c r="E238" s="10"/>
      <c r="F238" s="10"/>
      <c r="G238" s="16">
        <f>G239+G241</f>
        <v>65000</v>
      </c>
    </row>
    <row r="239" spans="1:7" x14ac:dyDescent="0.25">
      <c r="A239" s="11"/>
      <c r="B239" s="9" t="s">
        <v>48</v>
      </c>
      <c r="C239" s="10"/>
      <c r="D239" s="9" t="s">
        <v>75</v>
      </c>
      <c r="E239" s="10"/>
      <c r="F239" s="10"/>
      <c r="G239" s="7">
        <f>G240</f>
        <v>50000</v>
      </c>
    </row>
    <row r="240" spans="1:7" x14ac:dyDescent="0.25">
      <c r="A240" s="11"/>
      <c r="B240" s="10"/>
      <c r="C240" s="10" t="s">
        <v>44</v>
      </c>
      <c r="D240" s="10" t="s">
        <v>74</v>
      </c>
      <c r="E240" s="10"/>
      <c r="F240" s="10"/>
      <c r="G240" s="7">
        <v>50000</v>
      </c>
    </row>
    <row r="241" spans="1:7" x14ac:dyDescent="0.25">
      <c r="A241" s="11"/>
      <c r="B241" s="9" t="s">
        <v>40</v>
      </c>
      <c r="C241" s="10"/>
      <c r="D241" s="9" t="s">
        <v>73</v>
      </c>
      <c r="E241" s="9"/>
      <c r="F241" s="10"/>
      <c r="G241" s="7">
        <f>G242</f>
        <v>15000</v>
      </c>
    </row>
    <row r="242" spans="1:7" x14ac:dyDescent="0.25">
      <c r="A242" s="11"/>
      <c r="B242" s="10"/>
      <c r="C242" s="10" t="s">
        <v>38</v>
      </c>
      <c r="D242" s="10" t="s">
        <v>37</v>
      </c>
      <c r="E242" s="10"/>
      <c r="F242" s="10"/>
      <c r="G242" s="7">
        <v>15000</v>
      </c>
    </row>
    <row r="243" spans="1:7" x14ac:dyDescent="0.25">
      <c r="A243" s="31" t="s">
        <v>72</v>
      </c>
      <c r="B243" s="30"/>
      <c r="C243" s="30"/>
      <c r="D243" s="30"/>
      <c r="E243" s="29"/>
      <c r="F243" s="13">
        <v>1</v>
      </c>
      <c r="G243" s="12">
        <f>G244+G249+G252</f>
        <v>5553362</v>
      </c>
    </row>
    <row r="244" spans="1:7" x14ac:dyDescent="0.25">
      <c r="A244" s="22" t="s">
        <v>18</v>
      </c>
      <c r="B244" s="9"/>
      <c r="C244" s="9" t="s">
        <v>17</v>
      </c>
      <c r="D244" s="9"/>
      <c r="E244" s="9"/>
      <c r="F244" s="10"/>
      <c r="G244" s="16">
        <f>SUM(G245)</f>
        <v>3440660</v>
      </c>
    </row>
    <row r="245" spans="1:7" x14ac:dyDescent="0.25">
      <c r="A245" s="11"/>
      <c r="B245" s="9" t="s">
        <v>71</v>
      </c>
      <c r="C245" s="9"/>
      <c r="D245" s="9" t="s">
        <v>70</v>
      </c>
      <c r="E245" s="9"/>
      <c r="F245" s="10"/>
      <c r="G245" s="16">
        <f>SUM(G246:G248)</f>
        <v>3440660</v>
      </c>
    </row>
    <row r="246" spans="1:7" x14ac:dyDescent="0.25">
      <c r="A246" s="26"/>
      <c r="B246" s="10"/>
      <c r="C246" s="10" t="s">
        <v>69</v>
      </c>
      <c r="D246" s="10" t="s">
        <v>68</v>
      </c>
      <c r="E246" s="10"/>
      <c r="F246" s="10"/>
      <c r="G246" s="7">
        <v>3294660</v>
      </c>
    </row>
    <row r="247" spans="1:7" x14ac:dyDescent="0.25">
      <c r="A247" s="26"/>
      <c r="B247" s="10"/>
      <c r="C247" s="10" t="s">
        <v>67</v>
      </c>
      <c r="D247" s="10" t="s">
        <v>66</v>
      </c>
      <c r="E247" s="10"/>
      <c r="F247" s="10"/>
      <c r="G247" s="20">
        <v>50000</v>
      </c>
    </row>
    <row r="248" spans="1:7" x14ac:dyDescent="0.25">
      <c r="A248" s="11"/>
      <c r="B248" s="10"/>
      <c r="C248" s="10" t="s">
        <v>65</v>
      </c>
      <c r="D248" s="10" t="s">
        <v>64</v>
      </c>
      <c r="E248" s="10"/>
      <c r="F248" s="10"/>
      <c r="G248" s="7">
        <v>96000</v>
      </c>
    </row>
    <row r="249" spans="1:7" x14ac:dyDescent="0.25">
      <c r="A249" s="22" t="s">
        <v>16</v>
      </c>
      <c r="B249" s="9"/>
      <c r="C249" s="9" t="s">
        <v>15</v>
      </c>
      <c r="D249" s="28"/>
      <c r="E249" s="28"/>
      <c r="F249" s="10"/>
      <c r="G249" s="16">
        <f>SUM(G250:G251)</f>
        <v>547702</v>
      </c>
    </row>
    <row r="250" spans="1:7" x14ac:dyDescent="0.25">
      <c r="A250" s="11"/>
      <c r="B250" s="10"/>
      <c r="C250" s="10"/>
      <c r="D250" s="25" t="s">
        <v>63</v>
      </c>
      <c r="E250" s="10"/>
      <c r="F250" s="10"/>
      <c r="G250" s="7">
        <v>533302</v>
      </c>
    </row>
    <row r="251" spans="1:7" x14ac:dyDescent="0.25">
      <c r="A251" s="11"/>
      <c r="B251" s="10"/>
      <c r="C251" s="10"/>
      <c r="D251" s="25" t="s">
        <v>62</v>
      </c>
      <c r="E251" s="10"/>
      <c r="F251" s="10"/>
      <c r="G251" s="7">
        <v>14400</v>
      </c>
    </row>
    <row r="252" spans="1:7" x14ac:dyDescent="0.25">
      <c r="A252" s="22" t="s">
        <v>14</v>
      </c>
      <c r="B252" s="9"/>
      <c r="C252" s="9" t="s">
        <v>13</v>
      </c>
      <c r="D252" s="9"/>
      <c r="E252" s="9"/>
      <c r="F252" s="10"/>
      <c r="G252" s="16">
        <f>G253+G259+G262+G267</f>
        <v>1565000</v>
      </c>
    </row>
    <row r="253" spans="1:7" x14ac:dyDescent="0.25">
      <c r="A253" s="24"/>
      <c r="B253" s="9" t="s">
        <v>61</v>
      </c>
      <c r="C253" s="23"/>
      <c r="D253" s="9" t="s">
        <v>60</v>
      </c>
      <c r="E253" s="27"/>
      <c r="F253" s="10"/>
      <c r="G253" s="16">
        <f>G254</f>
        <v>580000</v>
      </c>
    </row>
    <row r="254" spans="1:7" x14ac:dyDescent="0.25">
      <c r="A254" s="11"/>
      <c r="B254" s="10"/>
      <c r="C254" s="10" t="s">
        <v>59</v>
      </c>
      <c r="D254" s="10" t="s">
        <v>58</v>
      </c>
      <c r="E254" s="10"/>
      <c r="F254" s="10"/>
      <c r="G254" s="7">
        <f>SUM(G255:G258)</f>
        <v>580000</v>
      </c>
    </row>
    <row r="255" spans="1:7" x14ac:dyDescent="0.25">
      <c r="A255" s="22"/>
      <c r="B255" s="9"/>
      <c r="C255" s="9"/>
      <c r="D255" s="9"/>
      <c r="E255" s="25" t="s">
        <v>57</v>
      </c>
      <c r="F255" s="10"/>
      <c r="G255" s="7">
        <v>10000</v>
      </c>
    </row>
    <row r="256" spans="1:7" x14ac:dyDescent="0.25">
      <c r="A256" s="22"/>
      <c r="B256" s="9"/>
      <c r="C256" s="9"/>
      <c r="D256" s="9"/>
      <c r="E256" s="25" t="s">
        <v>56</v>
      </c>
      <c r="F256" s="10"/>
      <c r="G256" s="7">
        <v>50000</v>
      </c>
    </row>
    <row r="257" spans="1:7" x14ac:dyDescent="0.25">
      <c r="A257" s="22"/>
      <c r="B257" s="9"/>
      <c r="C257" s="9"/>
      <c r="D257" s="9"/>
      <c r="E257" s="25" t="s">
        <v>55</v>
      </c>
      <c r="F257" s="10"/>
      <c r="G257" s="20">
        <v>20000</v>
      </c>
    </row>
    <row r="258" spans="1:7" x14ac:dyDescent="0.25">
      <c r="A258" s="22"/>
      <c r="B258" s="9"/>
      <c r="C258" s="9"/>
      <c r="D258" s="9"/>
      <c r="E258" s="25" t="s">
        <v>54</v>
      </c>
      <c r="F258" s="10"/>
      <c r="G258" s="7">
        <v>500000</v>
      </c>
    </row>
    <row r="259" spans="1:7" x14ac:dyDescent="0.25">
      <c r="A259" s="24"/>
      <c r="B259" s="9" t="s">
        <v>53</v>
      </c>
      <c r="C259" s="23"/>
      <c r="D259" s="9" t="s">
        <v>52</v>
      </c>
      <c r="E259" s="23"/>
      <c r="F259" s="10"/>
      <c r="G259" s="16">
        <f>G260</f>
        <v>20000</v>
      </c>
    </row>
    <row r="260" spans="1:7" x14ac:dyDescent="0.25">
      <c r="A260" s="11"/>
      <c r="B260" s="10"/>
      <c r="C260" s="10" t="s">
        <v>51</v>
      </c>
      <c r="D260" s="10" t="s">
        <v>50</v>
      </c>
      <c r="E260" s="10"/>
      <c r="F260" s="10"/>
      <c r="G260" s="7">
        <f>SUM(G261)</f>
        <v>20000</v>
      </c>
    </row>
    <row r="261" spans="1:7" x14ac:dyDescent="0.25">
      <c r="A261" s="11"/>
      <c r="B261" s="10"/>
      <c r="C261" s="10"/>
      <c r="D261" s="10"/>
      <c r="E261" s="25" t="s">
        <v>49</v>
      </c>
      <c r="F261" s="10"/>
      <c r="G261" s="7">
        <v>20000</v>
      </c>
    </row>
    <row r="262" spans="1:7" x14ac:dyDescent="0.25">
      <c r="A262" s="11"/>
      <c r="B262" s="9" t="s">
        <v>48</v>
      </c>
      <c r="C262" s="10"/>
      <c r="D262" s="9" t="s">
        <v>47</v>
      </c>
      <c r="E262" s="25"/>
      <c r="F262" s="10"/>
      <c r="G262" s="16">
        <f>G263+G264</f>
        <v>700000</v>
      </c>
    </row>
    <row r="263" spans="1:7" x14ac:dyDescent="0.25">
      <c r="A263" s="11"/>
      <c r="B263" s="26"/>
      <c r="C263" s="10" t="s">
        <v>46</v>
      </c>
      <c r="D263" s="10" t="s">
        <v>45</v>
      </c>
      <c r="E263" s="10"/>
      <c r="F263" s="10"/>
      <c r="G263" s="7">
        <v>250000</v>
      </c>
    </row>
    <row r="264" spans="1:7" x14ac:dyDescent="0.25">
      <c r="A264" s="11"/>
      <c r="B264" s="10"/>
      <c r="C264" s="10" t="s">
        <v>44</v>
      </c>
      <c r="D264" s="10" t="s">
        <v>43</v>
      </c>
      <c r="E264" s="10"/>
      <c r="F264" s="10"/>
      <c r="G264" s="7">
        <f>SUM(G265:G266)</f>
        <v>450000</v>
      </c>
    </row>
    <row r="265" spans="1:7" x14ac:dyDescent="0.25">
      <c r="A265" s="11"/>
      <c r="B265" s="10"/>
      <c r="C265" s="10"/>
      <c r="D265" s="10"/>
      <c r="E265" s="25" t="s">
        <v>42</v>
      </c>
      <c r="F265" s="10"/>
      <c r="G265" s="7">
        <v>200000</v>
      </c>
    </row>
    <row r="266" spans="1:7" x14ac:dyDescent="0.25">
      <c r="A266" s="11"/>
      <c r="B266" s="10"/>
      <c r="C266" s="10"/>
      <c r="D266" s="10"/>
      <c r="E266" s="25" t="s">
        <v>41</v>
      </c>
      <c r="F266" s="10"/>
      <c r="G266" s="7">
        <v>250000</v>
      </c>
    </row>
    <row r="267" spans="1:7" x14ac:dyDescent="0.25">
      <c r="A267" s="24"/>
      <c r="B267" s="9" t="s">
        <v>40</v>
      </c>
      <c r="C267" s="23"/>
      <c r="D267" s="9" t="s">
        <v>39</v>
      </c>
      <c r="E267" s="23"/>
      <c r="F267" s="10"/>
      <c r="G267" s="16">
        <f>SUM(G268:G269)</f>
        <v>265000</v>
      </c>
    </row>
    <row r="268" spans="1:7" x14ac:dyDescent="0.25">
      <c r="A268" s="11"/>
      <c r="B268" s="10"/>
      <c r="C268" s="10" t="s">
        <v>38</v>
      </c>
      <c r="D268" s="10" t="s">
        <v>37</v>
      </c>
      <c r="E268" s="10"/>
      <c r="F268" s="10"/>
      <c r="G268" s="7">
        <v>250000</v>
      </c>
    </row>
    <row r="269" spans="1:7" x14ac:dyDescent="0.25">
      <c r="A269" s="11"/>
      <c r="B269" s="10"/>
      <c r="C269" s="10" t="s">
        <v>36</v>
      </c>
      <c r="D269" s="10" t="s">
        <v>35</v>
      </c>
      <c r="E269" s="10"/>
      <c r="F269" s="10"/>
      <c r="G269" s="7">
        <v>15000</v>
      </c>
    </row>
    <row r="270" spans="1:7" x14ac:dyDescent="0.25">
      <c r="A270" s="15" t="s">
        <v>34</v>
      </c>
      <c r="B270" s="14"/>
      <c r="C270" s="14"/>
      <c r="D270" s="14"/>
      <c r="E270" s="14"/>
      <c r="F270" s="19"/>
      <c r="G270" s="12">
        <f>SUM(G271)</f>
        <v>3080000</v>
      </c>
    </row>
    <row r="271" spans="1:7" x14ac:dyDescent="0.25">
      <c r="A271" s="22" t="s">
        <v>12</v>
      </c>
      <c r="B271" s="10"/>
      <c r="C271" s="9" t="s">
        <v>11</v>
      </c>
      <c r="D271" s="9"/>
      <c r="E271" s="9"/>
      <c r="F271" s="10"/>
      <c r="G271" s="16">
        <f>G272</f>
        <v>3080000</v>
      </c>
    </row>
    <row r="272" spans="1:7" x14ac:dyDescent="0.25">
      <c r="A272" s="11"/>
      <c r="B272" s="9" t="s">
        <v>22</v>
      </c>
      <c r="C272" s="9"/>
      <c r="D272" s="9" t="s">
        <v>21</v>
      </c>
      <c r="E272" s="9"/>
      <c r="F272" s="10"/>
      <c r="G272" s="16">
        <f>G273</f>
        <v>3080000</v>
      </c>
    </row>
    <row r="273" spans="1:7" x14ac:dyDescent="0.25">
      <c r="A273" s="11"/>
      <c r="B273" s="9"/>
      <c r="C273" s="9"/>
      <c r="D273" s="9"/>
      <c r="E273" s="9" t="s">
        <v>33</v>
      </c>
      <c r="F273" s="10"/>
      <c r="G273" s="21">
        <f>SUM(G274:G282)</f>
        <v>3080000</v>
      </c>
    </row>
    <row r="274" spans="1:7" x14ac:dyDescent="0.25">
      <c r="A274" s="11"/>
      <c r="B274" s="10"/>
      <c r="C274" s="10"/>
      <c r="D274" s="10"/>
      <c r="E274" s="10" t="s">
        <v>32</v>
      </c>
      <c r="F274" s="10"/>
      <c r="G274" s="20">
        <v>1400000</v>
      </c>
    </row>
    <row r="275" spans="1:7" x14ac:dyDescent="0.25">
      <c r="A275" s="11"/>
      <c r="B275" s="10"/>
      <c r="C275" s="10"/>
      <c r="D275" s="10"/>
      <c r="E275" s="10" t="s">
        <v>31</v>
      </c>
      <c r="F275" s="10"/>
      <c r="G275" s="20">
        <v>400000</v>
      </c>
    </row>
    <row r="276" spans="1:7" x14ac:dyDescent="0.25">
      <c r="A276" s="11"/>
      <c r="B276" s="10"/>
      <c r="C276" s="10"/>
      <c r="D276" s="10"/>
      <c r="E276" s="10" t="s">
        <v>30</v>
      </c>
      <c r="F276" s="10"/>
      <c r="G276" s="20">
        <v>200000</v>
      </c>
    </row>
    <row r="277" spans="1:7" x14ac:dyDescent="0.25">
      <c r="A277" s="11"/>
      <c r="B277" s="10"/>
      <c r="C277" s="10"/>
      <c r="D277" s="10"/>
      <c r="E277" s="10" t="s">
        <v>29</v>
      </c>
      <c r="F277" s="10"/>
      <c r="G277" s="20">
        <v>200000</v>
      </c>
    </row>
    <row r="278" spans="1:7" x14ac:dyDescent="0.25">
      <c r="A278" s="11"/>
      <c r="B278" s="10"/>
      <c r="C278" s="10"/>
      <c r="D278" s="10"/>
      <c r="E278" s="10" t="s">
        <v>28</v>
      </c>
      <c r="F278" s="10"/>
      <c r="G278" s="20">
        <v>300000</v>
      </c>
    </row>
    <row r="279" spans="1:7" x14ac:dyDescent="0.25">
      <c r="A279" s="11"/>
      <c r="B279" s="10"/>
      <c r="C279" s="10"/>
      <c r="D279" s="10"/>
      <c r="E279" s="10" t="s">
        <v>27</v>
      </c>
      <c r="F279" s="10"/>
      <c r="G279" s="20">
        <v>50000</v>
      </c>
    </row>
    <row r="280" spans="1:7" x14ac:dyDescent="0.25">
      <c r="A280" s="11"/>
      <c r="B280" s="10"/>
      <c r="C280" s="10"/>
      <c r="D280" s="10"/>
      <c r="E280" s="10" t="s">
        <v>26</v>
      </c>
      <c r="F280" s="10"/>
      <c r="G280" s="20">
        <v>380000</v>
      </c>
    </row>
    <row r="281" spans="1:7" x14ac:dyDescent="0.25">
      <c r="A281" s="11"/>
      <c r="B281" s="10"/>
      <c r="C281" s="10"/>
      <c r="D281" s="10"/>
      <c r="E281" s="10" t="s">
        <v>25</v>
      </c>
      <c r="F281" s="10"/>
      <c r="G281" s="20">
        <v>100000</v>
      </c>
    </row>
    <row r="282" spans="1:7" x14ac:dyDescent="0.25">
      <c r="A282" s="11"/>
      <c r="B282" s="10"/>
      <c r="C282" s="10"/>
      <c r="D282" s="10"/>
      <c r="E282" s="10" t="s">
        <v>24</v>
      </c>
      <c r="F282" s="10"/>
      <c r="G282" s="20">
        <v>50000</v>
      </c>
    </row>
    <row r="283" spans="1:7" x14ac:dyDescent="0.25">
      <c r="A283" s="15" t="s">
        <v>23</v>
      </c>
      <c r="B283" s="14"/>
      <c r="C283" s="14"/>
      <c r="D283" s="14"/>
      <c r="E283" s="14"/>
      <c r="F283" s="19"/>
      <c r="G283" s="12">
        <f>G285+G286</f>
        <v>500000</v>
      </c>
    </row>
    <row r="284" spans="1:7" x14ac:dyDescent="0.25">
      <c r="A284" s="11"/>
      <c r="B284" s="9" t="s">
        <v>22</v>
      </c>
      <c r="C284" s="10"/>
      <c r="D284" s="18" t="s">
        <v>21</v>
      </c>
      <c r="E284" s="17"/>
      <c r="F284" s="17"/>
      <c r="G284" s="16">
        <f>G285+G286</f>
        <v>500000</v>
      </c>
    </row>
    <row r="285" spans="1:7" x14ac:dyDescent="0.25">
      <c r="A285" s="11"/>
      <c r="B285" s="10"/>
      <c r="C285" s="10"/>
      <c r="D285" s="10"/>
      <c r="E285" s="10" t="s">
        <v>20</v>
      </c>
      <c r="F285" s="10"/>
      <c r="G285" s="7">
        <v>200000</v>
      </c>
    </row>
    <row r="286" spans="1:7" x14ac:dyDescent="0.25">
      <c r="A286" s="11"/>
      <c r="B286" s="10"/>
      <c r="C286" s="10"/>
      <c r="D286" s="10"/>
      <c r="E286" s="10" t="s">
        <v>19</v>
      </c>
      <c r="F286" s="10"/>
      <c r="G286" s="7">
        <v>300000</v>
      </c>
    </row>
    <row r="287" spans="1:7" x14ac:dyDescent="0.25">
      <c r="A287" s="15"/>
      <c r="B287" s="14"/>
      <c r="C287" s="14" t="s">
        <v>0</v>
      </c>
      <c r="D287" s="14"/>
      <c r="E287" s="14"/>
      <c r="F287" s="13">
        <v>6</v>
      </c>
      <c r="G287" s="12">
        <f>G10+G71+G89+G96+G113+G120+G150+G174+G198+G234+G243+G270+G283+G108+G237+G65+G218+G61</f>
        <v>78941423</v>
      </c>
    </row>
    <row r="288" spans="1:7" x14ac:dyDescent="0.25">
      <c r="A288" s="11"/>
      <c r="B288" s="10"/>
      <c r="C288" s="9"/>
      <c r="D288" s="9"/>
      <c r="E288" s="9"/>
      <c r="F288" s="8"/>
      <c r="G288" s="7"/>
    </row>
    <row r="289" spans="1:7" x14ac:dyDescent="0.25">
      <c r="A289" s="3" t="s">
        <v>18</v>
      </c>
      <c r="B289" s="2"/>
      <c r="C289" s="2" t="s">
        <v>17</v>
      </c>
      <c r="D289" s="2"/>
      <c r="E289" s="2"/>
      <c r="F289" s="2"/>
      <c r="G289" s="1">
        <f>G11+G90+G121+G175+G244+G151</f>
        <v>14719600</v>
      </c>
    </row>
    <row r="290" spans="1:7" x14ac:dyDescent="0.25">
      <c r="A290" s="3" t="s">
        <v>16</v>
      </c>
      <c r="B290" s="2"/>
      <c r="C290" s="2" t="s">
        <v>15</v>
      </c>
      <c r="D290" s="6"/>
      <c r="E290" s="6"/>
      <c r="F290" s="2"/>
      <c r="G290" s="1">
        <f>G17+G94+G127+G180+G249+G154</f>
        <v>1982718</v>
      </c>
    </row>
    <row r="291" spans="1:7" x14ac:dyDescent="0.25">
      <c r="A291" s="3" t="s">
        <v>14</v>
      </c>
      <c r="B291" s="2"/>
      <c r="C291" s="2" t="s">
        <v>13</v>
      </c>
      <c r="D291" s="2"/>
      <c r="E291" s="2"/>
      <c r="F291" s="2"/>
      <c r="G291" s="1">
        <f>G19+G72+G97+G114+G130+G156+G183+G199+G252+G109+G238+G219</f>
        <v>17095000</v>
      </c>
    </row>
    <row r="292" spans="1:7" x14ac:dyDescent="0.25">
      <c r="A292" s="3" t="s">
        <v>12</v>
      </c>
      <c r="B292" s="2"/>
      <c r="C292" s="2" t="s">
        <v>11</v>
      </c>
      <c r="D292" s="2"/>
      <c r="E292" s="2"/>
      <c r="F292" s="2"/>
      <c r="G292" s="1">
        <f>G271+G284</f>
        <v>3580000</v>
      </c>
    </row>
    <row r="293" spans="1:7" x14ac:dyDescent="0.25">
      <c r="A293" s="3" t="s">
        <v>10</v>
      </c>
      <c r="B293" s="2"/>
      <c r="C293" s="2" t="s">
        <v>9</v>
      </c>
      <c r="D293" s="2"/>
      <c r="E293" s="2"/>
      <c r="F293" s="4"/>
      <c r="G293" s="1">
        <f>G43+G235+G66</f>
        <v>21525990</v>
      </c>
    </row>
    <row r="294" spans="1:7" x14ac:dyDescent="0.25">
      <c r="A294" s="3" t="s">
        <v>8</v>
      </c>
      <c r="B294" s="2"/>
      <c r="C294" s="5" t="s">
        <v>7</v>
      </c>
      <c r="D294" s="5"/>
      <c r="E294" s="5"/>
      <c r="F294" s="2"/>
      <c r="G294" s="1">
        <f>+G58+G215</f>
        <v>14161499</v>
      </c>
    </row>
    <row r="295" spans="1:7" x14ac:dyDescent="0.25">
      <c r="A295" s="3" t="s">
        <v>6</v>
      </c>
      <c r="B295" s="2"/>
      <c r="C295" s="5" t="s">
        <v>5</v>
      </c>
      <c r="D295" s="5"/>
      <c r="E295" s="5"/>
      <c r="F295" s="2"/>
      <c r="G295" s="1">
        <f>G86</f>
        <v>4999999</v>
      </c>
    </row>
    <row r="296" spans="1:7" x14ac:dyDescent="0.25">
      <c r="A296" s="3" t="s">
        <v>4</v>
      </c>
      <c r="B296" s="2"/>
      <c r="C296" s="2" t="s">
        <v>3</v>
      </c>
      <c r="D296" s="2"/>
      <c r="E296" s="2"/>
      <c r="F296" s="4"/>
      <c r="G296" s="1">
        <v>0</v>
      </c>
    </row>
    <row r="297" spans="1:7" x14ac:dyDescent="0.25">
      <c r="A297" s="3" t="s">
        <v>2</v>
      </c>
      <c r="B297" s="2"/>
      <c r="C297" s="2" t="s">
        <v>1</v>
      </c>
      <c r="D297" s="2"/>
      <c r="E297" s="2"/>
      <c r="F297" s="2"/>
      <c r="G297" s="1">
        <f>G61</f>
        <v>876617</v>
      </c>
    </row>
    <row r="298" spans="1:7" x14ac:dyDescent="0.25">
      <c r="A298" s="3"/>
      <c r="B298" s="2"/>
      <c r="C298" s="2" t="s">
        <v>0</v>
      </c>
      <c r="D298" s="2"/>
      <c r="E298" s="2"/>
      <c r="F298" s="2"/>
      <c r="G298" s="1">
        <f>SUM(G289:G297)</f>
        <v>78941423</v>
      </c>
    </row>
  </sheetData>
  <mergeCells count="23">
    <mergeCell ref="D220:E220"/>
    <mergeCell ref="D221:F221"/>
    <mergeCell ref="A108:F108"/>
    <mergeCell ref="A120:F120"/>
    <mergeCell ref="A237:F237"/>
    <mergeCell ref="D164:F164"/>
    <mergeCell ref="A61:F61"/>
    <mergeCell ref="C295:E295"/>
    <mergeCell ref="D284:F284"/>
    <mergeCell ref="C294:E294"/>
    <mergeCell ref="G7:G8"/>
    <mergeCell ref="A65:F65"/>
    <mergeCell ref="D162:E162"/>
    <mergeCell ref="A243:E243"/>
    <mergeCell ref="A218:F218"/>
    <mergeCell ref="C219:E219"/>
    <mergeCell ref="A7:E8"/>
    <mergeCell ref="F7:F8"/>
    <mergeCell ref="A1:F1"/>
    <mergeCell ref="A2:F2"/>
    <mergeCell ref="A3:G3"/>
    <mergeCell ref="A4:G4"/>
    <mergeCell ref="A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Kiadások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2021-06-15T08:27:32Z</dcterms:created>
  <dcterms:modified xsi:type="dcterms:W3CDTF">2021-06-15T08:29:55Z</dcterms:modified>
</cp:coreProperties>
</file>