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rakószörcsök\1. módosítás\Átküldendő\mellékletek\"/>
    </mc:Choice>
  </mc:AlternateContent>
  <xr:revisionPtr revIDLastSave="0" documentId="8_{A2FE3AC6-5FB7-4A81-AA7D-AC3E6F02C851}" xr6:coauthVersionLast="47" xr6:coauthVersionMax="47" xr10:uidLastSave="{00000000-0000-0000-0000-000000000000}"/>
  <bookViews>
    <workbookView xWindow="-120" yWindow="-120" windowWidth="29040" windowHeight="15840" xr2:uid="{7BCF85A8-0725-4E43-AB9D-EA5B28419F2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C63" i="1"/>
  <c r="I62" i="1"/>
  <c r="H62" i="1"/>
  <c r="G62" i="1"/>
  <c r="F62" i="1"/>
  <c r="F64" i="1" s="1"/>
  <c r="E62" i="1"/>
  <c r="D62" i="1"/>
  <c r="C62" i="1"/>
  <c r="I57" i="1"/>
  <c r="I64" i="1" s="1"/>
  <c r="H57" i="1"/>
  <c r="G57" i="1"/>
  <c r="G64" i="1" s="1"/>
  <c r="E57" i="1"/>
  <c r="E64" i="1" s="1"/>
  <c r="D57" i="1"/>
  <c r="D64" i="1" s="1"/>
  <c r="D55" i="1"/>
  <c r="C55" i="1"/>
  <c r="C57" i="1" s="1"/>
  <c r="C64" i="1" s="1"/>
  <c r="F51" i="1"/>
  <c r="F66" i="1" s="1"/>
  <c r="E51" i="1"/>
  <c r="E66" i="1" s="1"/>
  <c r="C51" i="1"/>
  <c r="C66" i="1" s="1"/>
  <c r="F48" i="1"/>
  <c r="E48" i="1"/>
  <c r="D48" i="1"/>
  <c r="D51" i="1" s="1"/>
  <c r="D66" i="1" s="1"/>
  <c r="C48" i="1"/>
  <c r="G47" i="1"/>
  <c r="H47" i="1" s="1"/>
  <c r="I47" i="1" s="1"/>
  <c r="G44" i="1"/>
  <c r="G48" i="1" s="1"/>
  <c r="G36" i="1"/>
  <c r="H36" i="1" s="1"/>
  <c r="I36" i="1" s="1"/>
  <c r="H35" i="1"/>
  <c r="I35" i="1" s="1"/>
  <c r="G35" i="1"/>
  <c r="G34" i="1"/>
  <c r="H34" i="1" s="1"/>
  <c r="I34" i="1" s="1"/>
  <c r="G33" i="1"/>
  <c r="G51" i="1" s="1"/>
  <c r="G66" i="1" s="1"/>
  <c r="F31" i="1"/>
  <c r="F63" i="1" s="1"/>
  <c r="E31" i="1"/>
  <c r="E63" i="1" s="1"/>
  <c r="C31" i="1"/>
  <c r="F28" i="1"/>
  <c r="E28" i="1"/>
  <c r="D28" i="1"/>
  <c r="C28" i="1"/>
  <c r="G25" i="1"/>
  <c r="H25" i="1" s="1"/>
  <c r="I25" i="1" s="1"/>
  <c r="G22" i="1"/>
  <c r="H22" i="1" s="1"/>
  <c r="I22" i="1" s="1"/>
  <c r="G21" i="1"/>
  <c r="G28" i="1" s="1"/>
  <c r="F18" i="1"/>
  <c r="E18" i="1"/>
  <c r="D18" i="1"/>
  <c r="C18" i="1"/>
  <c r="G17" i="1"/>
  <c r="H17" i="1" s="1"/>
  <c r="I17" i="1" s="1"/>
  <c r="G16" i="1"/>
  <c r="H16" i="1" s="1"/>
  <c r="I16" i="1" s="1"/>
  <c r="G15" i="1"/>
  <c r="G18" i="1" s="1"/>
  <c r="F14" i="1"/>
  <c r="E14" i="1"/>
  <c r="D14" i="1"/>
  <c r="D31" i="1" s="1"/>
  <c r="C14" i="1"/>
  <c r="G13" i="1"/>
  <c r="H13" i="1" s="1"/>
  <c r="I13" i="1" s="1"/>
  <c r="G12" i="1"/>
  <c r="G14" i="1" s="1"/>
  <c r="D65" i="1" l="1"/>
  <c r="D63" i="1"/>
  <c r="G31" i="1"/>
  <c r="C65" i="1"/>
  <c r="F65" i="1"/>
  <c r="E65" i="1"/>
  <c r="H12" i="1"/>
  <c r="H33" i="1"/>
  <c r="H44" i="1"/>
  <c r="H15" i="1"/>
  <c r="H21" i="1"/>
  <c r="H28" i="1" l="1"/>
  <c r="I21" i="1"/>
  <c r="I28" i="1" s="1"/>
  <c r="I12" i="1"/>
  <c r="I14" i="1" s="1"/>
  <c r="I31" i="1" s="1"/>
  <c r="H14" i="1"/>
  <c r="H31" i="1" s="1"/>
  <c r="H18" i="1"/>
  <c r="I15" i="1"/>
  <c r="I18" i="1" s="1"/>
  <c r="I33" i="1"/>
  <c r="I51" i="1" s="1"/>
  <c r="I66" i="1" s="1"/>
  <c r="G65" i="1"/>
  <c r="G63" i="1"/>
  <c r="I44" i="1"/>
  <c r="I48" i="1" s="1"/>
  <c r="H48" i="1"/>
  <c r="H51" i="1" s="1"/>
  <c r="H66" i="1" s="1"/>
  <c r="H65" i="1" l="1"/>
  <c r="H63" i="1"/>
  <c r="I63" i="1"/>
  <c r="I65" i="1"/>
</calcChain>
</file>

<file path=xl/sharedStrings.xml><?xml version="1.0" encoding="utf-8"?>
<sst xmlns="http://schemas.openxmlformats.org/spreadsheetml/2006/main" count="166" uniqueCount="106">
  <si>
    <r>
      <t>4. melléklet</t>
    </r>
    <r>
      <rPr>
        <b/>
        <sz val="12"/>
        <rFont val="Times New Roman"/>
        <family val="1"/>
        <charset val="238"/>
      </rPr>
      <t xml:space="preserve">       </t>
    </r>
  </si>
  <si>
    <t>Karakószörcsök Község Önkormányzata 2021. évi költségvetéséről szóló</t>
  </si>
  <si>
    <t>2/2021. (II.16.) önkormányzati rendelethez</t>
  </si>
  <si>
    <t>Működési és felhalmozási célú bevételek és kiadások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</si>
  <si>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</si>
  <si>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</si>
  <si>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</si>
  <si>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</si>
  <si>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</si>
  <si>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</si>
  <si>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</si>
  <si>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</si>
  <si>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</si>
  <si>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</si>
  <si>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Sor-</t>
  </si>
  <si>
    <t>M E G N E V E Z É S</t>
  </si>
  <si>
    <t>2019.</t>
  </si>
  <si>
    <t>2020.</t>
  </si>
  <si>
    <t>2021. évi</t>
  </si>
  <si>
    <t>2022. évi</t>
  </si>
  <si>
    <t>2023. évi</t>
  </si>
  <si>
    <t>2024. évi</t>
  </si>
  <si>
    <t>szám</t>
  </si>
  <si>
    <t>tény</t>
  </si>
  <si>
    <t>várható</t>
  </si>
  <si>
    <t>terv</t>
  </si>
  <si>
    <t>módosítás</t>
  </si>
  <si>
    <t>irányszám</t>
  </si>
  <si>
    <t>Működési célú bevételek:</t>
  </si>
  <si>
    <t>1/a</t>
  </si>
  <si>
    <t>Önkormányzatok működési támogatásai</t>
  </si>
  <si>
    <t>1/b</t>
  </si>
  <si>
    <t>Egyéb működési célú támogatások bevételei áh. belülről</t>
  </si>
  <si>
    <t>1.</t>
  </si>
  <si>
    <t>Működési célú támogatások áh. belülről</t>
  </si>
  <si>
    <t>2/a</t>
  </si>
  <si>
    <t>Értékesítési és forgalmi adók</t>
  </si>
  <si>
    <t>2/b</t>
  </si>
  <si>
    <t>Gépjárműadók</t>
  </si>
  <si>
    <t>2/c</t>
  </si>
  <si>
    <t>Egyéb közhatalmi bevételek</t>
  </si>
  <si>
    <t>2.</t>
  </si>
  <si>
    <t>Közhatalmi bevételek</t>
  </si>
  <si>
    <t>3/a</t>
  </si>
  <si>
    <t>Készletértékesítés ellenértéke</t>
  </si>
  <si>
    <t>3/b</t>
  </si>
  <si>
    <t>Szolgáltatások ellenértéke</t>
  </si>
  <si>
    <t>3/c</t>
  </si>
  <si>
    <t>Közvetített szolgáltatások ellenértéke</t>
  </si>
  <si>
    <t>3/d</t>
  </si>
  <si>
    <t>Tulajdonosi bevételek</t>
  </si>
  <si>
    <t>3/e</t>
  </si>
  <si>
    <t>Ellátási díjak</t>
  </si>
  <si>
    <t>3/f</t>
  </si>
  <si>
    <t>Kiszámlázott általános forgalmi adó</t>
  </si>
  <si>
    <t>3/g</t>
  </si>
  <si>
    <t>Kamatbevételek</t>
  </si>
  <si>
    <t>3/h</t>
  </si>
  <si>
    <t>Biztosító által fizetett kártérítés</t>
  </si>
  <si>
    <t>3/i</t>
  </si>
  <si>
    <t>Egyéb működési bevételek</t>
  </si>
  <si>
    <t>3.</t>
  </si>
  <si>
    <t>Működési bevételek</t>
  </si>
  <si>
    <t>4.</t>
  </si>
  <si>
    <t>Működési célú átvett pénzeszközök</t>
  </si>
  <si>
    <t>5.</t>
  </si>
  <si>
    <t>Finanszírozási bevételek</t>
  </si>
  <si>
    <t>Működési célú bevételek összesen:</t>
  </si>
  <si>
    <t>Működési célú kiadások:</t>
  </si>
  <si>
    <t>Személyi juttatások</t>
  </si>
  <si>
    <t>Munkaadót terhelő járulékok és szociális hozzájárulási adó</t>
  </si>
  <si>
    <t>Dologi kiadások</t>
  </si>
  <si>
    <t>Ellátottak pénzbeli juttatásai</t>
  </si>
  <si>
    <t>5/a</t>
  </si>
  <si>
    <t>Egyéb működési célú támogatások áh. belülre</t>
  </si>
  <si>
    <t>5/b</t>
  </si>
  <si>
    <t>Egyéb működési célú támogatások áh. kívülre</t>
  </si>
  <si>
    <t>5/c</t>
  </si>
  <si>
    <t>Általános tartalék</t>
  </si>
  <si>
    <t>5/d</t>
  </si>
  <si>
    <t>Céltartalék</t>
  </si>
  <si>
    <t>Egyéb működési célú kiadások</t>
  </si>
  <si>
    <t>6.</t>
  </si>
  <si>
    <t>Finanszírozási kiadások</t>
  </si>
  <si>
    <t>7.</t>
  </si>
  <si>
    <t>Átlagos állományi létszám</t>
  </si>
  <si>
    <t>10 fő</t>
  </si>
  <si>
    <t>6 fő</t>
  </si>
  <si>
    <t>5 fő</t>
  </si>
  <si>
    <t>Működési célú kiadások összesen:</t>
  </si>
  <si>
    <t>Felhalmozási célú bevételek:</t>
  </si>
  <si>
    <t>Felhalmozási célú önkormányzati támogatások</t>
  </si>
  <si>
    <t>-</t>
  </si>
  <si>
    <t>Egyéb felhalmozási célú támogatások bevételei áh. belülről</t>
  </si>
  <si>
    <t>Felhalmozási célú támogatások áh. belülről</t>
  </si>
  <si>
    <t>Felhalmozási bevételek</t>
  </si>
  <si>
    <t>Felhalmozási célú bevételek összesen:</t>
  </si>
  <si>
    <t>Felhalmozási célú kiadások:</t>
  </si>
  <si>
    <t>Beruházások</t>
  </si>
  <si>
    <t>Felújítások</t>
  </si>
  <si>
    <t>Egyéb felhalmozási célú kiadások</t>
  </si>
  <si>
    <t>Felhalmozási célú kiadások összesen:</t>
  </si>
  <si>
    <t>MŰKÖDÉSI BEVÉTELEK ÉS KIADÁSOK EGYENLEGE</t>
  </si>
  <si>
    <t>FELHALMOZÁSI BEVÉTELEK ÉS KIADÁSOK EGYENLEGE</t>
  </si>
  <si>
    <t>BEVÉTELEK MINDÖSSZESEN:</t>
  </si>
  <si>
    <t>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</si>
</sst>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justify" wrapText="1"/>
    </xf>
    <xf numFmtId="3" fontId="2" fillId="0" borderId="8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wrapText="1"/>
    </xf>
    <xf numFmtId="3" fontId="2" fillId="0" borderId="5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" fontId="4" fillId="0" borderId="6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justify" wrapText="1"/>
    </xf>
    <xf numFmtId="0" fontId="6" fillId="0" borderId="0" xfId="0" applyFont="1"/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34D8-980D-4303-BAEA-39634167420F}">
  <dimension ref="A1:I66"/>
  <sheetViews>
    <sheetView tabSelected="1" workbookViewId="0">
      <selection sqref="A1:XFD1048576"/>
    </sheetView>
  </sheetViews>
  <sheetFormatPr defaultRowHeight="12.75" x14ac:dyDescent="0.2"/>
  <cols>
    <col min="1" max="1" width="7.83203125" customWidth="1"/>
    <col min="2" max="2" width="68.33203125" customWidth="1"/>
    <col min="3" max="3" width="14.83203125" customWidth="1"/>
    <col min="4" max="4" width="14.83203125" style="88" customWidth="1"/>
    <col min="5" max="8" width="14.83203125" customWidth="1"/>
    <col min="9" max="9" width="15.1640625" customWidth="1"/>
    <col min="257" max="257" width="7.83203125" customWidth="1"/>
    <col min="258" max="258" width="68.33203125" customWidth="1"/>
    <col min="259" max="264" width="14.83203125" customWidth="1"/>
    <col min="265" max="265" width="15.1640625" customWidth="1"/>
    <col min="513" max="513" width="7.83203125" customWidth="1"/>
    <col min="514" max="514" width="68.33203125" customWidth="1"/>
    <col min="515" max="520" width="14.83203125" customWidth="1"/>
    <col min="521" max="521" width="15.1640625" customWidth="1"/>
    <col min="769" max="769" width="7.83203125" customWidth="1"/>
    <col min="770" max="770" width="68.33203125" customWidth="1"/>
    <col min="771" max="776" width="14.83203125" customWidth="1"/>
    <col min="777" max="777" width="15.1640625" customWidth="1"/>
    <col min="1025" max="1025" width="7.83203125" customWidth="1"/>
    <col min="1026" max="1026" width="68.33203125" customWidth="1"/>
    <col min="1027" max="1032" width="14.83203125" customWidth="1"/>
    <col min="1033" max="1033" width="15.1640625" customWidth="1"/>
    <col min="1281" max="1281" width="7.83203125" customWidth="1"/>
    <col min="1282" max="1282" width="68.33203125" customWidth="1"/>
    <col min="1283" max="1288" width="14.83203125" customWidth="1"/>
    <col min="1289" max="1289" width="15.1640625" customWidth="1"/>
    <col min="1537" max="1537" width="7.83203125" customWidth="1"/>
    <col min="1538" max="1538" width="68.33203125" customWidth="1"/>
    <col min="1539" max="1544" width="14.83203125" customWidth="1"/>
    <col min="1545" max="1545" width="15.1640625" customWidth="1"/>
    <col min="1793" max="1793" width="7.83203125" customWidth="1"/>
    <col min="1794" max="1794" width="68.33203125" customWidth="1"/>
    <col min="1795" max="1800" width="14.83203125" customWidth="1"/>
    <col min="1801" max="1801" width="15.1640625" customWidth="1"/>
    <col min="2049" max="2049" width="7.83203125" customWidth="1"/>
    <col min="2050" max="2050" width="68.33203125" customWidth="1"/>
    <col min="2051" max="2056" width="14.83203125" customWidth="1"/>
    <col min="2057" max="2057" width="15.1640625" customWidth="1"/>
    <col min="2305" max="2305" width="7.83203125" customWidth="1"/>
    <col min="2306" max="2306" width="68.33203125" customWidth="1"/>
    <col min="2307" max="2312" width="14.83203125" customWidth="1"/>
    <col min="2313" max="2313" width="15.1640625" customWidth="1"/>
    <col min="2561" max="2561" width="7.83203125" customWidth="1"/>
    <col min="2562" max="2562" width="68.33203125" customWidth="1"/>
    <col min="2563" max="2568" width="14.83203125" customWidth="1"/>
    <col min="2569" max="2569" width="15.1640625" customWidth="1"/>
    <col min="2817" max="2817" width="7.83203125" customWidth="1"/>
    <col min="2818" max="2818" width="68.33203125" customWidth="1"/>
    <col min="2819" max="2824" width="14.83203125" customWidth="1"/>
    <col min="2825" max="2825" width="15.1640625" customWidth="1"/>
    <col min="3073" max="3073" width="7.83203125" customWidth="1"/>
    <col min="3074" max="3074" width="68.33203125" customWidth="1"/>
    <col min="3075" max="3080" width="14.83203125" customWidth="1"/>
    <col min="3081" max="3081" width="15.1640625" customWidth="1"/>
    <col min="3329" max="3329" width="7.83203125" customWidth="1"/>
    <col min="3330" max="3330" width="68.33203125" customWidth="1"/>
    <col min="3331" max="3336" width="14.83203125" customWidth="1"/>
    <col min="3337" max="3337" width="15.1640625" customWidth="1"/>
    <col min="3585" max="3585" width="7.83203125" customWidth="1"/>
    <col min="3586" max="3586" width="68.33203125" customWidth="1"/>
    <col min="3587" max="3592" width="14.83203125" customWidth="1"/>
    <col min="3593" max="3593" width="15.1640625" customWidth="1"/>
    <col min="3841" max="3841" width="7.83203125" customWidth="1"/>
    <col min="3842" max="3842" width="68.33203125" customWidth="1"/>
    <col min="3843" max="3848" width="14.83203125" customWidth="1"/>
    <col min="3849" max="3849" width="15.1640625" customWidth="1"/>
    <col min="4097" max="4097" width="7.83203125" customWidth="1"/>
    <col min="4098" max="4098" width="68.33203125" customWidth="1"/>
    <col min="4099" max="4104" width="14.83203125" customWidth="1"/>
    <col min="4105" max="4105" width="15.1640625" customWidth="1"/>
    <col min="4353" max="4353" width="7.83203125" customWidth="1"/>
    <col min="4354" max="4354" width="68.33203125" customWidth="1"/>
    <col min="4355" max="4360" width="14.83203125" customWidth="1"/>
    <col min="4361" max="4361" width="15.1640625" customWidth="1"/>
    <col min="4609" max="4609" width="7.83203125" customWidth="1"/>
    <col min="4610" max="4610" width="68.33203125" customWidth="1"/>
    <col min="4611" max="4616" width="14.83203125" customWidth="1"/>
    <col min="4617" max="4617" width="15.1640625" customWidth="1"/>
    <col min="4865" max="4865" width="7.83203125" customWidth="1"/>
    <col min="4866" max="4866" width="68.33203125" customWidth="1"/>
    <col min="4867" max="4872" width="14.83203125" customWidth="1"/>
    <col min="4873" max="4873" width="15.1640625" customWidth="1"/>
    <col min="5121" max="5121" width="7.83203125" customWidth="1"/>
    <col min="5122" max="5122" width="68.33203125" customWidth="1"/>
    <col min="5123" max="5128" width="14.83203125" customWidth="1"/>
    <col min="5129" max="5129" width="15.1640625" customWidth="1"/>
    <col min="5377" max="5377" width="7.83203125" customWidth="1"/>
    <col min="5378" max="5378" width="68.33203125" customWidth="1"/>
    <col min="5379" max="5384" width="14.83203125" customWidth="1"/>
    <col min="5385" max="5385" width="15.1640625" customWidth="1"/>
    <col min="5633" max="5633" width="7.83203125" customWidth="1"/>
    <col min="5634" max="5634" width="68.33203125" customWidth="1"/>
    <col min="5635" max="5640" width="14.83203125" customWidth="1"/>
    <col min="5641" max="5641" width="15.1640625" customWidth="1"/>
    <col min="5889" max="5889" width="7.83203125" customWidth="1"/>
    <col min="5890" max="5890" width="68.33203125" customWidth="1"/>
    <col min="5891" max="5896" width="14.83203125" customWidth="1"/>
    <col min="5897" max="5897" width="15.1640625" customWidth="1"/>
    <col min="6145" max="6145" width="7.83203125" customWidth="1"/>
    <col min="6146" max="6146" width="68.33203125" customWidth="1"/>
    <col min="6147" max="6152" width="14.83203125" customWidth="1"/>
    <col min="6153" max="6153" width="15.1640625" customWidth="1"/>
    <col min="6401" max="6401" width="7.83203125" customWidth="1"/>
    <col min="6402" max="6402" width="68.33203125" customWidth="1"/>
    <col min="6403" max="6408" width="14.83203125" customWidth="1"/>
    <col min="6409" max="6409" width="15.1640625" customWidth="1"/>
    <col min="6657" max="6657" width="7.83203125" customWidth="1"/>
    <col min="6658" max="6658" width="68.33203125" customWidth="1"/>
    <col min="6659" max="6664" width="14.83203125" customWidth="1"/>
    <col min="6665" max="6665" width="15.1640625" customWidth="1"/>
    <col min="6913" max="6913" width="7.83203125" customWidth="1"/>
    <col min="6914" max="6914" width="68.33203125" customWidth="1"/>
    <col min="6915" max="6920" width="14.83203125" customWidth="1"/>
    <col min="6921" max="6921" width="15.1640625" customWidth="1"/>
    <col min="7169" max="7169" width="7.83203125" customWidth="1"/>
    <col min="7170" max="7170" width="68.33203125" customWidth="1"/>
    <col min="7171" max="7176" width="14.83203125" customWidth="1"/>
    <col min="7177" max="7177" width="15.1640625" customWidth="1"/>
    <col min="7425" max="7425" width="7.83203125" customWidth="1"/>
    <col min="7426" max="7426" width="68.33203125" customWidth="1"/>
    <col min="7427" max="7432" width="14.83203125" customWidth="1"/>
    <col min="7433" max="7433" width="15.1640625" customWidth="1"/>
    <col min="7681" max="7681" width="7.83203125" customWidth="1"/>
    <col min="7682" max="7682" width="68.33203125" customWidth="1"/>
    <col min="7683" max="7688" width="14.83203125" customWidth="1"/>
    <col min="7689" max="7689" width="15.1640625" customWidth="1"/>
    <col min="7937" max="7937" width="7.83203125" customWidth="1"/>
    <col min="7938" max="7938" width="68.33203125" customWidth="1"/>
    <col min="7939" max="7944" width="14.83203125" customWidth="1"/>
    <col min="7945" max="7945" width="15.1640625" customWidth="1"/>
    <col min="8193" max="8193" width="7.83203125" customWidth="1"/>
    <col min="8194" max="8194" width="68.33203125" customWidth="1"/>
    <col min="8195" max="8200" width="14.83203125" customWidth="1"/>
    <col min="8201" max="8201" width="15.1640625" customWidth="1"/>
    <col min="8449" max="8449" width="7.83203125" customWidth="1"/>
    <col min="8450" max="8450" width="68.33203125" customWidth="1"/>
    <col min="8451" max="8456" width="14.83203125" customWidth="1"/>
    <col min="8457" max="8457" width="15.1640625" customWidth="1"/>
    <col min="8705" max="8705" width="7.83203125" customWidth="1"/>
    <col min="8706" max="8706" width="68.33203125" customWidth="1"/>
    <col min="8707" max="8712" width="14.83203125" customWidth="1"/>
    <col min="8713" max="8713" width="15.1640625" customWidth="1"/>
    <col min="8961" max="8961" width="7.83203125" customWidth="1"/>
    <col min="8962" max="8962" width="68.33203125" customWidth="1"/>
    <col min="8963" max="8968" width="14.83203125" customWidth="1"/>
    <col min="8969" max="8969" width="15.1640625" customWidth="1"/>
    <col min="9217" max="9217" width="7.83203125" customWidth="1"/>
    <col min="9218" max="9218" width="68.33203125" customWidth="1"/>
    <col min="9219" max="9224" width="14.83203125" customWidth="1"/>
    <col min="9225" max="9225" width="15.1640625" customWidth="1"/>
    <col min="9473" max="9473" width="7.83203125" customWidth="1"/>
    <col min="9474" max="9474" width="68.33203125" customWidth="1"/>
    <col min="9475" max="9480" width="14.83203125" customWidth="1"/>
    <col min="9481" max="9481" width="15.1640625" customWidth="1"/>
    <col min="9729" max="9729" width="7.83203125" customWidth="1"/>
    <col min="9730" max="9730" width="68.33203125" customWidth="1"/>
    <col min="9731" max="9736" width="14.83203125" customWidth="1"/>
    <col min="9737" max="9737" width="15.1640625" customWidth="1"/>
    <col min="9985" max="9985" width="7.83203125" customWidth="1"/>
    <col min="9986" max="9986" width="68.33203125" customWidth="1"/>
    <col min="9987" max="9992" width="14.83203125" customWidth="1"/>
    <col min="9993" max="9993" width="15.1640625" customWidth="1"/>
    <col min="10241" max="10241" width="7.83203125" customWidth="1"/>
    <col min="10242" max="10242" width="68.33203125" customWidth="1"/>
    <col min="10243" max="10248" width="14.83203125" customWidth="1"/>
    <col min="10249" max="10249" width="15.1640625" customWidth="1"/>
    <col min="10497" max="10497" width="7.83203125" customWidth="1"/>
    <col min="10498" max="10498" width="68.33203125" customWidth="1"/>
    <col min="10499" max="10504" width="14.83203125" customWidth="1"/>
    <col min="10505" max="10505" width="15.1640625" customWidth="1"/>
    <col min="10753" max="10753" width="7.83203125" customWidth="1"/>
    <col min="10754" max="10754" width="68.33203125" customWidth="1"/>
    <col min="10755" max="10760" width="14.83203125" customWidth="1"/>
    <col min="10761" max="10761" width="15.1640625" customWidth="1"/>
    <col min="11009" max="11009" width="7.83203125" customWidth="1"/>
    <col min="11010" max="11010" width="68.33203125" customWidth="1"/>
    <col min="11011" max="11016" width="14.83203125" customWidth="1"/>
    <col min="11017" max="11017" width="15.1640625" customWidth="1"/>
    <col min="11265" max="11265" width="7.83203125" customWidth="1"/>
    <col min="11266" max="11266" width="68.33203125" customWidth="1"/>
    <col min="11267" max="11272" width="14.83203125" customWidth="1"/>
    <col min="11273" max="11273" width="15.1640625" customWidth="1"/>
    <col min="11521" max="11521" width="7.83203125" customWidth="1"/>
    <col min="11522" max="11522" width="68.33203125" customWidth="1"/>
    <col min="11523" max="11528" width="14.83203125" customWidth="1"/>
    <col min="11529" max="11529" width="15.1640625" customWidth="1"/>
    <col min="11777" max="11777" width="7.83203125" customWidth="1"/>
    <col min="11778" max="11778" width="68.33203125" customWidth="1"/>
    <col min="11779" max="11784" width="14.83203125" customWidth="1"/>
    <col min="11785" max="11785" width="15.1640625" customWidth="1"/>
    <col min="12033" max="12033" width="7.83203125" customWidth="1"/>
    <col min="12034" max="12034" width="68.33203125" customWidth="1"/>
    <col min="12035" max="12040" width="14.83203125" customWidth="1"/>
    <col min="12041" max="12041" width="15.1640625" customWidth="1"/>
    <col min="12289" max="12289" width="7.83203125" customWidth="1"/>
    <col min="12290" max="12290" width="68.33203125" customWidth="1"/>
    <col min="12291" max="12296" width="14.83203125" customWidth="1"/>
    <col min="12297" max="12297" width="15.1640625" customWidth="1"/>
    <col min="12545" max="12545" width="7.83203125" customWidth="1"/>
    <col min="12546" max="12546" width="68.33203125" customWidth="1"/>
    <col min="12547" max="12552" width="14.83203125" customWidth="1"/>
    <col min="12553" max="12553" width="15.1640625" customWidth="1"/>
    <col min="12801" max="12801" width="7.83203125" customWidth="1"/>
    <col min="12802" max="12802" width="68.33203125" customWidth="1"/>
    <col min="12803" max="12808" width="14.83203125" customWidth="1"/>
    <col min="12809" max="12809" width="15.1640625" customWidth="1"/>
    <col min="13057" max="13057" width="7.83203125" customWidth="1"/>
    <col min="13058" max="13058" width="68.33203125" customWidth="1"/>
    <col min="13059" max="13064" width="14.83203125" customWidth="1"/>
    <col min="13065" max="13065" width="15.1640625" customWidth="1"/>
    <col min="13313" max="13313" width="7.83203125" customWidth="1"/>
    <col min="13314" max="13314" width="68.33203125" customWidth="1"/>
    <col min="13315" max="13320" width="14.83203125" customWidth="1"/>
    <col min="13321" max="13321" width="15.1640625" customWidth="1"/>
    <col min="13569" max="13569" width="7.83203125" customWidth="1"/>
    <col min="13570" max="13570" width="68.33203125" customWidth="1"/>
    <col min="13571" max="13576" width="14.83203125" customWidth="1"/>
    <col min="13577" max="13577" width="15.1640625" customWidth="1"/>
    <col min="13825" max="13825" width="7.83203125" customWidth="1"/>
    <col min="13826" max="13826" width="68.33203125" customWidth="1"/>
    <col min="13827" max="13832" width="14.83203125" customWidth="1"/>
    <col min="13833" max="13833" width="15.1640625" customWidth="1"/>
    <col min="14081" max="14081" width="7.83203125" customWidth="1"/>
    <col min="14082" max="14082" width="68.33203125" customWidth="1"/>
    <col min="14083" max="14088" width="14.83203125" customWidth="1"/>
    <col min="14089" max="14089" width="15.1640625" customWidth="1"/>
    <col min="14337" max="14337" width="7.83203125" customWidth="1"/>
    <col min="14338" max="14338" width="68.33203125" customWidth="1"/>
    <col min="14339" max="14344" width="14.83203125" customWidth="1"/>
    <col min="14345" max="14345" width="15.1640625" customWidth="1"/>
    <col min="14593" max="14593" width="7.83203125" customWidth="1"/>
    <col min="14594" max="14594" width="68.33203125" customWidth="1"/>
    <col min="14595" max="14600" width="14.83203125" customWidth="1"/>
    <col min="14601" max="14601" width="15.1640625" customWidth="1"/>
    <col min="14849" max="14849" width="7.83203125" customWidth="1"/>
    <col min="14850" max="14850" width="68.33203125" customWidth="1"/>
    <col min="14851" max="14856" width="14.83203125" customWidth="1"/>
    <col min="14857" max="14857" width="15.1640625" customWidth="1"/>
    <col min="15105" max="15105" width="7.83203125" customWidth="1"/>
    <col min="15106" max="15106" width="68.33203125" customWidth="1"/>
    <col min="15107" max="15112" width="14.83203125" customWidth="1"/>
    <col min="15113" max="15113" width="15.1640625" customWidth="1"/>
    <col min="15361" max="15361" width="7.83203125" customWidth="1"/>
    <col min="15362" max="15362" width="68.33203125" customWidth="1"/>
    <col min="15363" max="15368" width="14.83203125" customWidth="1"/>
    <col min="15369" max="15369" width="15.1640625" customWidth="1"/>
    <col min="15617" max="15617" width="7.83203125" customWidth="1"/>
    <col min="15618" max="15618" width="68.33203125" customWidth="1"/>
    <col min="15619" max="15624" width="14.83203125" customWidth="1"/>
    <col min="15625" max="15625" width="15.1640625" customWidth="1"/>
    <col min="15873" max="15873" width="7.83203125" customWidth="1"/>
    <col min="15874" max="15874" width="68.33203125" customWidth="1"/>
    <col min="15875" max="15880" width="14.83203125" customWidth="1"/>
    <col min="15881" max="15881" width="15.1640625" customWidth="1"/>
    <col min="16129" max="16129" width="7.83203125" customWidth="1"/>
    <col min="16130" max="16130" width="68.33203125" customWidth="1"/>
    <col min="16131" max="16136" width="14.83203125" customWidth="1"/>
    <col min="16137" max="16137" width="15.1640625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 x14ac:dyDescent="0.25">
      <c r="A2" s="2"/>
      <c r="D2" s="3"/>
    </row>
    <row r="3" spans="1:9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.75" customHeight="1" x14ac:dyDescent="0.25">
      <c r="A5" s="2"/>
      <c r="D5" s="3"/>
    </row>
    <row r="6" spans="1:9" ht="15.75" customHeight="1" x14ac:dyDescent="0.2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15.75" customHeight="1" thickBot="1" x14ac:dyDescent="0.3">
      <c r="A7" s="6"/>
      <c r="B7" s="6"/>
      <c r="C7" s="7"/>
      <c r="D7" s="7"/>
      <c r="E7" s="7"/>
      <c r="F7" s="7"/>
      <c r="G7" s="7"/>
      <c r="H7" s="7"/>
      <c r="I7" s="8" t="s">
        <v>4</v>
      </c>
    </row>
    <row r="8" spans="1:9" s="14" customFormat="1" ht="15" customHeight="1" x14ac:dyDescent="0.25">
      <c r="A8" s="9" t="s">
        <v>5</v>
      </c>
      <c r="B8" s="10" t="s">
        <v>6</v>
      </c>
      <c r="C8" s="11" t="s">
        <v>7</v>
      </c>
      <c r="D8" s="11" t="s">
        <v>8</v>
      </c>
      <c r="E8" s="12" t="s">
        <v>9</v>
      </c>
      <c r="F8" s="10" t="s">
        <v>10</v>
      </c>
      <c r="G8" s="10" t="s">
        <v>11</v>
      </c>
      <c r="H8" s="11" t="s">
        <v>12</v>
      </c>
      <c r="I8" s="13" t="s">
        <v>13</v>
      </c>
    </row>
    <row r="9" spans="1:9" ht="15.95" customHeight="1" x14ac:dyDescent="0.2">
      <c r="A9" s="15" t="s">
        <v>14</v>
      </c>
      <c r="B9" s="16" t="s">
        <v>15</v>
      </c>
      <c r="C9" s="17" t="s">
        <v>16</v>
      </c>
      <c r="D9" s="18" t="s">
        <v>17</v>
      </c>
      <c r="E9" s="17" t="s">
        <v>18</v>
      </c>
      <c r="F9" s="17" t="s">
        <v>18</v>
      </c>
      <c r="G9" s="17" t="s">
        <v>19</v>
      </c>
      <c r="H9" s="18" t="s">
        <v>20</v>
      </c>
      <c r="I9" s="19" t="s">
        <v>21</v>
      </c>
    </row>
    <row r="10" spans="1:9" ht="15.95" customHeight="1" thickBot="1" x14ac:dyDescent="0.25">
      <c r="A10" s="20" t="s">
        <v>22</v>
      </c>
      <c r="B10" s="21"/>
      <c r="C10" s="22" t="s">
        <v>23</v>
      </c>
      <c r="D10" s="22" t="s">
        <v>24</v>
      </c>
      <c r="E10" s="22" t="s">
        <v>25</v>
      </c>
      <c r="F10" s="23" t="s">
        <v>26</v>
      </c>
      <c r="G10" s="23" t="s">
        <v>27</v>
      </c>
      <c r="H10" s="22" t="s">
        <v>27</v>
      </c>
      <c r="I10" s="24" t="s">
        <v>27</v>
      </c>
    </row>
    <row r="11" spans="1:9" ht="21.95" customHeight="1" x14ac:dyDescent="0.25">
      <c r="A11" s="25"/>
      <c r="B11" s="26" t="s">
        <v>28</v>
      </c>
      <c r="C11" s="27"/>
      <c r="D11" s="27"/>
      <c r="E11" s="27"/>
      <c r="F11" s="28"/>
      <c r="G11" s="28"/>
      <c r="H11" s="27"/>
      <c r="I11" s="29"/>
    </row>
    <row r="12" spans="1:9" ht="18" customHeight="1" x14ac:dyDescent="0.25">
      <c r="A12" s="30" t="s">
        <v>29</v>
      </c>
      <c r="B12" s="31" t="s">
        <v>30</v>
      </c>
      <c r="C12" s="32">
        <v>20058309</v>
      </c>
      <c r="D12" s="32">
        <v>21248523</v>
      </c>
      <c r="E12" s="32">
        <v>25519883</v>
      </c>
      <c r="F12" s="32">
        <v>25927229</v>
      </c>
      <c r="G12" s="32">
        <f>E12:E31</f>
        <v>25519883</v>
      </c>
      <c r="H12" s="32">
        <f>G12:G31</f>
        <v>25519883</v>
      </c>
      <c r="I12" s="33">
        <f>H12:H31</f>
        <v>25519883</v>
      </c>
    </row>
    <row r="13" spans="1:9" ht="17.100000000000001" customHeight="1" x14ac:dyDescent="0.2">
      <c r="A13" s="15" t="s">
        <v>31</v>
      </c>
      <c r="B13" s="34" t="s">
        <v>32</v>
      </c>
      <c r="C13" s="35">
        <v>3140125</v>
      </c>
      <c r="D13" s="35">
        <v>3434102</v>
      </c>
      <c r="E13" s="35">
        <v>3737549</v>
      </c>
      <c r="F13" s="35">
        <v>7023989</v>
      </c>
      <c r="G13" s="35">
        <f>E13</f>
        <v>3737549</v>
      </c>
      <c r="H13" s="35">
        <f>G13</f>
        <v>3737549</v>
      </c>
      <c r="I13" s="36">
        <f>H13</f>
        <v>3737549</v>
      </c>
    </row>
    <row r="14" spans="1:9" ht="17.100000000000001" customHeight="1" x14ac:dyDescent="0.25">
      <c r="A14" s="30" t="s">
        <v>33</v>
      </c>
      <c r="B14" s="37" t="s">
        <v>34</v>
      </c>
      <c r="C14" s="38">
        <f t="shared" ref="C14:I14" si="0">SUM(C12:C13)</f>
        <v>23198434</v>
      </c>
      <c r="D14" s="38">
        <f t="shared" si="0"/>
        <v>24682625</v>
      </c>
      <c r="E14" s="38">
        <f t="shared" si="0"/>
        <v>29257432</v>
      </c>
      <c r="F14" s="38">
        <f>SUM(F12:F13)</f>
        <v>32951218</v>
      </c>
      <c r="G14" s="38">
        <f t="shared" si="0"/>
        <v>29257432</v>
      </c>
      <c r="H14" s="38">
        <f t="shared" si="0"/>
        <v>29257432</v>
      </c>
      <c r="I14" s="39">
        <f t="shared" si="0"/>
        <v>29257432</v>
      </c>
    </row>
    <row r="15" spans="1:9" s="3" customFormat="1" ht="18" customHeight="1" x14ac:dyDescent="0.25">
      <c r="A15" s="30" t="s">
        <v>35</v>
      </c>
      <c r="B15" s="40" t="s">
        <v>36</v>
      </c>
      <c r="C15" s="32">
        <v>2414809</v>
      </c>
      <c r="D15" s="32">
        <v>4271896</v>
      </c>
      <c r="E15" s="32">
        <v>1500000</v>
      </c>
      <c r="F15" s="32">
        <v>1500000</v>
      </c>
      <c r="G15" s="32">
        <f>E15</f>
        <v>1500000</v>
      </c>
      <c r="H15" s="32">
        <f t="shared" ref="H15:I17" si="1">G15</f>
        <v>1500000</v>
      </c>
      <c r="I15" s="33">
        <f t="shared" si="1"/>
        <v>1500000</v>
      </c>
    </row>
    <row r="16" spans="1:9" s="3" customFormat="1" ht="17.100000000000001" customHeight="1" x14ac:dyDescent="0.25">
      <c r="A16" s="30" t="s">
        <v>37</v>
      </c>
      <c r="B16" s="41" t="s">
        <v>38</v>
      </c>
      <c r="C16" s="32">
        <v>558351</v>
      </c>
      <c r="D16" s="32"/>
      <c r="E16" s="32">
        <v>0</v>
      </c>
      <c r="F16" s="32">
        <v>0</v>
      </c>
      <c r="G16" s="32">
        <f>E16</f>
        <v>0</v>
      </c>
      <c r="H16" s="32">
        <f t="shared" si="1"/>
        <v>0</v>
      </c>
      <c r="I16" s="33">
        <f t="shared" si="1"/>
        <v>0</v>
      </c>
    </row>
    <row r="17" spans="1:9" ht="17.100000000000001" customHeight="1" x14ac:dyDescent="0.25">
      <c r="A17" s="30" t="s">
        <v>39</v>
      </c>
      <c r="B17" s="31" t="s">
        <v>40</v>
      </c>
      <c r="C17" s="32">
        <v>605410</v>
      </c>
      <c r="D17" s="32">
        <v>1684487</v>
      </c>
      <c r="E17" s="32">
        <v>1000000</v>
      </c>
      <c r="F17" s="32">
        <v>1000000</v>
      </c>
      <c r="G17" s="32">
        <f>E17</f>
        <v>1000000</v>
      </c>
      <c r="H17" s="32">
        <f t="shared" si="1"/>
        <v>1000000</v>
      </c>
      <c r="I17" s="33">
        <f t="shared" si="1"/>
        <v>1000000</v>
      </c>
    </row>
    <row r="18" spans="1:9" ht="17.100000000000001" customHeight="1" x14ac:dyDescent="0.25">
      <c r="A18" s="30" t="s">
        <v>41</v>
      </c>
      <c r="B18" s="42" t="s">
        <v>42</v>
      </c>
      <c r="C18" s="38">
        <f t="shared" ref="C18:I18" si="2">SUM(C15:C17)</f>
        <v>3578570</v>
      </c>
      <c r="D18" s="38">
        <f t="shared" si="2"/>
        <v>5956383</v>
      </c>
      <c r="E18" s="38">
        <f t="shared" si="2"/>
        <v>2500000</v>
      </c>
      <c r="F18" s="38">
        <f>SUM(F15:F17)</f>
        <v>2500000</v>
      </c>
      <c r="G18" s="38">
        <f t="shared" si="2"/>
        <v>2500000</v>
      </c>
      <c r="H18" s="38">
        <f t="shared" si="2"/>
        <v>2500000</v>
      </c>
      <c r="I18" s="39">
        <f t="shared" si="2"/>
        <v>2500000</v>
      </c>
    </row>
    <row r="19" spans="1:9" ht="18" customHeight="1" x14ac:dyDescent="0.25">
      <c r="A19" s="43" t="s">
        <v>43</v>
      </c>
      <c r="B19" s="44" t="s">
        <v>44</v>
      </c>
      <c r="C19" s="32">
        <v>1141100</v>
      </c>
      <c r="D19" s="32">
        <v>2000</v>
      </c>
      <c r="E19" s="32"/>
      <c r="F19" s="32"/>
      <c r="G19" s="32"/>
      <c r="H19" s="32"/>
      <c r="I19" s="33"/>
    </row>
    <row r="20" spans="1:9" ht="17.100000000000001" customHeight="1" x14ac:dyDescent="0.25">
      <c r="A20" s="43" t="s">
        <v>45</v>
      </c>
      <c r="B20" s="44" t="s">
        <v>46</v>
      </c>
      <c r="C20" s="32">
        <v>112957</v>
      </c>
      <c r="D20" s="32">
        <v>212561</v>
      </c>
      <c r="E20" s="32">
        <v>200000</v>
      </c>
      <c r="F20" s="32">
        <v>200000</v>
      </c>
      <c r="G20" s="32">
        <v>200000</v>
      </c>
      <c r="H20" s="32">
        <v>200000</v>
      </c>
      <c r="I20" s="33">
        <v>200000</v>
      </c>
    </row>
    <row r="21" spans="1:9" ht="17.100000000000001" customHeight="1" x14ac:dyDescent="0.25">
      <c r="A21" s="43" t="s">
        <v>47</v>
      </c>
      <c r="B21" s="44" t="s">
        <v>48</v>
      </c>
      <c r="C21" s="32"/>
      <c r="D21" s="32"/>
      <c r="E21" s="32">
        <v>0</v>
      </c>
      <c r="F21" s="32">
        <v>0</v>
      </c>
      <c r="G21" s="32">
        <f>E21</f>
        <v>0</v>
      </c>
      <c r="H21" s="32">
        <f>G21</f>
        <v>0</v>
      </c>
      <c r="I21" s="33">
        <f>H21</f>
        <v>0</v>
      </c>
    </row>
    <row r="22" spans="1:9" s="48" customFormat="1" ht="17.100000000000001" customHeight="1" x14ac:dyDescent="0.2">
      <c r="A22" s="43" t="s">
        <v>49</v>
      </c>
      <c r="B22" s="45" t="s">
        <v>50</v>
      </c>
      <c r="C22" s="46"/>
      <c r="D22" s="46">
        <v>115730</v>
      </c>
      <c r="E22" s="46"/>
      <c r="F22" s="46"/>
      <c r="G22" s="46">
        <f>E22</f>
        <v>0</v>
      </c>
      <c r="H22" s="46">
        <f>G22</f>
        <v>0</v>
      </c>
      <c r="I22" s="47">
        <f>H22</f>
        <v>0</v>
      </c>
    </row>
    <row r="23" spans="1:9" s="48" customFormat="1" ht="17.100000000000001" customHeight="1" x14ac:dyDescent="0.2">
      <c r="A23" s="43" t="s">
        <v>51</v>
      </c>
      <c r="B23" s="49" t="s">
        <v>52</v>
      </c>
      <c r="C23" s="46">
        <v>1725674</v>
      </c>
      <c r="D23" s="46">
        <v>1425653</v>
      </c>
      <c r="E23" s="46">
        <v>1400000</v>
      </c>
      <c r="F23" s="46">
        <v>1400000</v>
      </c>
      <c r="G23" s="46">
        <v>1400000</v>
      </c>
      <c r="H23" s="46">
        <v>1400000</v>
      </c>
      <c r="I23" s="47">
        <v>1400000</v>
      </c>
    </row>
    <row r="24" spans="1:9" s="48" customFormat="1" ht="17.100000000000001" customHeight="1" x14ac:dyDescent="0.2">
      <c r="A24" s="43" t="s">
        <v>53</v>
      </c>
      <c r="B24" s="49" t="s">
        <v>54</v>
      </c>
      <c r="C24" s="46"/>
      <c r="D24" s="46"/>
      <c r="E24" s="46"/>
      <c r="F24" s="46"/>
      <c r="G24" s="46"/>
      <c r="H24" s="46"/>
      <c r="I24" s="47"/>
    </row>
    <row r="25" spans="1:9" s="48" customFormat="1" ht="17.100000000000001" customHeight="1" x14ac:dyDescent="0.2">
      <c r="A25" s="43" t="s">
        <v>55</v>
      </c>
      <c r="B25" s="49" t="s">
        <v>56</v>
      </c>
      <c r="C25" s="46">
        <v>540</v>
      </c>
      <c r="D25" s="46">
        <v>1911</v>
      </c>
      <c r="E25" s="46">
        <v>5000</v>
      </c>
      <c r="F25" s="46">
        <v>5000</v>
      </c>
      <c r="G25" s="46">
        <f>E25</f>
        <v>5000</v>
      </c>
      <c r="H25" s="46">
        <f>G25</f>
        <v>5000</v>
      </c>
      <c r="I25" s="47">
        <f>H25</f>
        <v>5000</v>
      </c>
    </row>
    <row r="26" spans="1:9" s="48" customFormat="1" ht="17.100000000000001" customHeight="1" x14ac:dyDescent="0.2">
      <c r="A26" s="43" t="s">
        <v>57</v>
      </c>
      <c r="B26" s="49" t="s">
        <v>58</v>
      </c>
      <c r="C26" s="46"/>
      <c r="D26" s="46"/>
      <c r="E26" s="46"/>
      <c r="F26" s="46"/>
      <c r="G26" s="46"/>
      <c r="H26" s="46"/>
      <c r="I26" s="47"/>
    </row>
    <row r="27" spans="1:9" s="48" customFormat="1" ht="17.100000000000001" customHeight="1" x14ac:dyDescent="0.2">
      <c r="A27" s="43" t="s">
        <v>59</v>
      </c>
      <c r="B27" s="50" t="s">
        <v>60</v>
      </c>
      <c r="C27" s="51">
        <v>1670277</v>
      </c>
      <c r="D27" s="51">
        <v>940749</v>
      </c>
      <c r="E27" s="51">
        <v>350000</v>
      </c>
      <c r="F27" s="51">
        <v>350000</v>
      </c>
      <c r="G27" s="51">
        <v>350000</v>
      </c>
      <c r="H27" s="51">
        <v>350000</v>
      </c>
      <c r="I27" s="52">
        <v>350000</v>
      </c>
    </row>
    <row r="28" spans="1:9" ht="17.100000000000001" customHeight="1" x14ac:dyDescent="0.25">
      <c r="A28" s="30" t="s">
        <v>61</v>
      </c>
      <c r="B28" s="42" t="s">
        <v>62</v>
      </c>
      <c r="C28" s="38">
        <f t="shared" ref="C28:I28" si="3">SUM(C19:C27)</f>
        <v>4650548</v>
      </c>
      <c r="D28" s="38">
        <f>SUM(D19:D27)</f>
        <v>2698604</v>
      </c>
      <c r="E28" s="38">
        <f t="shared" si="3"/>
        <v>1955000</v>
      </c>
      <c r="F28" s="38">
        <f>SUM(F20:F27)</f>
        <v>1955000</v>
      </c>
      <c r="G28" s="38">
        <f>SUM(G19:G27)</f>
        <v>1955000</v>
      </c>
      <c r="H28" s="38">
        <f t="shared" si="3"/>
        <v>1955000</v>
      </c>
      <c r="I28" s="39">
        <f t="shared" si="3"/>
        <v>1955000</v>
      </c>
    </row>
    <row r="29" spans="1:9" ht="17.100000000000001" customHeight="1" x14ac:dyDescent="0.25">
      <c r="A29" s="30" t="s">
        <v>63</v>
      </c>
      <c r="B29" s="44" t="s">
        <v>64</v>
      </c>
      <c r="C29" s="32">
        <v>800000</v>
      </c>
      <c r="D29" s="32"/>
      <c r="E29" s="32"/>
      <c r="F29" s="32"/>
      <c r="G29" s="32"/>
      <c r="H29" s="32"/>
      <c r="I29" s="33"/>
    </row>
    <row r="30" spans="1:9" ht="18.75" customHeight="1" thickBot="1" x14ac:dyDescent="0.3">
      <c r="A30" s="30" t="s">
        <v>65</v>
      </c>
      <c r="B30" s="44" t="s">
        <v>66</v>
      </c>
      <c r="C30" s="32">
        <v>6880815</v>
      </c>
      <c r="D30" s="32">
        <v>22995548</v>
      </c>
      <c r="E30" s="32">
        <v>10780319</v>
      </c>
      <c r="F30" s="32">
        <v>10780319</v>
      </c>
      <c r="G30" s="32">
        <v>10780319</v>
      </c>
      <c r="H30" s="32">
        <v>10780319</v>
      </c>
      <c r="I30" s="33">
        <v>10780319</v>
      </c>
    </row>
    <row r="31" spans="1:9" s="48" customFormat="1" ht="18" customHeight="1" thickBot="1" x14ac:dyDescent="0.25">
      <c r="A31" s="53" t="s">
        <v>67</v>
      </c>
      <c r="B31" s="54"/>
      <c r="C31" s="55">
        <f>SUM(C14,C18,C28,C30,C29)</f>
        <v>39108367</v>
      </c>
      <c r="D31" s="55">
        <f t="shared" ref="D31:I31" si="4">SUM(D14,D18,D28,D30)</f>
        <v>56333160</v>
      </c>
      <c r="E31" s="55">
        <f t="shared" si="4"/>
        <v>44492751</v>
      </c>
      <c r="F31" s="55">
        <f t="shared" si="4"/>
        <v>48186537</v>
      </c>
      <c r="G31" s="55">
        <f t="shared" si="4"/>
        <v>44492751</v>
      </c>
      <c r="H31" s="55">
        <f t="shared" si="4"/>
        <v>44492751</v>
      </c>
      <c r="I31" s="56">
        <f t="shared" si="4"/>
        <v>44492751</v>
      </c>
    </row>
    <row r="32" spans="1:9" ht="21.95" customHeight="1" x14ac:dyDescent="0.25">
      <c r="A32" s="30"/>
      <c r="B32" s="57" t="s">
        <v>68</v>
      </c>
      <c r="C32" s="27"/>
      <c r="D32" s="27"/>
      <c r="E32" s="58"/>
      <c r="F32" s="27"/>
      <c r="G32" s="27"/>
      <c r="H32" s="59"/>
      <c r="I32" s="29"/>
    </row>
    <row r="33" spans="1:9" ht="18" customHeight="1" x14ac:dyDescent="0.25">
      <c r="A33" s="30" t="s">
        <v>33</v>
      </c>
      <c r="B33" s="44" t="s">
        <v>69</v>
      </c>
      <c r="C33" s="32">
        <v>9416056</v>
      </c>
      <c r="D33" s="32">
        <v>10831207</v>
      </c>
      <c r="E33" s="32">
        <v>11822570</v>
      </c>
      <c r="F33" s="60">
        <v>15046238</v>
      </c>
      <c r="G33" s="60">
        <f>E33</f>
        <v>11822570</v>
      </c>
      <c r="H33" s="60">
        <f t="shared" ref="H33:I36" si="5">G33</f>
        <v>11822570</v>
      </c>
      <c r="I33" s="33">
        <f t="shared" si="5"/>
        <v>11822570</v>
      </c>
    </row>
    <row r="34" spans="1:9" s="48" customFormat="1" ht="17.100000000000001" customHeight="1" x14ac:dyDescent="0.2">
      <c r="A34" s="61" t="s">
        <v>41</v>
      </c>
      <c r="B34" s="62" t="s">
        <v>70</v>
      </c>
      <c r="C34" s="63">
        <v>1454912</v>
      </c>
      <c r="D34" s="63">
        <v>1559733</v>
      </c>
      <c r="E34" s="63">
        <v>1602031</v>
      </c>
      <c r="F34" s="64">
        <v>2083749</v>
      </c>
      <c r="G34" s="64">
        <f>E34</f>
        <v>1602031</v>
      </c>
      <c r="H34" s="64">
        <f t="shared" si="5"/>
        <v>1602031</v>
      </c>
      <c r="I34" s="65">
        <f t="shared" si="5"/>
        <v>1602031</v>
      </c>
    </row>
    <row r="35" spans="1:9" s="48" customFormat="1" ht="17.100000000000001" customHeight="1" x14ac:dyDescent="0.2">
      <c r="A35" s="61" t="s">
        <v>61</v>
      </c>
      <c r="B35" s="62" t="s">
        <v>71</v>
      </c>
      <c r="C35" s="63">
        <v>11547693</v>
      </c>
      <c r="D35" s="63">
        <v>10832681</v>
      </c>
      <c r="E35" s="63">
        <v>12732012</v>
      </c>
      <c r="F35" s="64">
        <v>12972012</v>
      </c>
      <c r="G35" s="64">
        <f>E35</f>
        <v>12732012</v>
      </c>
      <c r="H35" s="64">
        <f t="shared" si="5"/>
        <v>12732012</v>
      </c>
      <c r="I35" s="65">
        <f t="shared" si="5"/>
        <v>12732012</v>
      </c>
    </row>
    <row r="36" spans="1:9" s="48" customFormat="1" ht="17.100000000000001" customHeight="1" thickBot="1" x14ac:dyDescent="0.25">
      <c r="A36" s="66" t="s">
        <v>63</v>
      </c>
      <c r="B36" s="67" t="s">
        <v>72</v>
      </c>
      <c r="C36" s="68">
        <v>2269153</v>
      </c>
      <c r="D36" s="68">
        <v>3438725</v>
      </c>
      <c r="E36" s="68">
        <v>4376450</v>
      </c>
      <c r="F36" s="69">
        <v>4376450</v>
      </c>
      <c r="G36" s="69">
        <f>E36</f>
        <v>4376450</v>
      </c>
      <c r="H36" s="69">
        <f t="shared" si="5"/>
        <v>4376450</v>
      </c>
      <c r="I36" s="70">
        <f t="shared" si="5"/>
        <v>4376450</v>
      </c>
    </row>
    <row r="37" spans="1:9" s="48" customFormat="1" ht="17.100000000000001" customHeight="1" x14ac:dyDescent="0.2">
      <c r="A37" s="71"/>
      <c r="B37" s="72"/>
      <c r="C37" s="73"/>
      <c r="D37" s="73"/>
      <c r="E37" s="73"/>
      <c r="F37" s="73"/>
      <c r="G37" s="73"/>
      <c r="H37" s="73"/>
      <c r="I37" s="73"/>
    </row>
    <row r="38" spans="1:9" s="48" customFormat="1" ht="17.100000000000001" customHeight="1" x14ac:dyDescent="0.2">
      <c r="A38" s="71"/>
      <c r="B38" s="72"/>
      <c r="C38" s="73"/>
      <c r="D38" s="73"/>
      <c r="E38" s="73"/>
      <c r="F38" s="73"/>
      <c r="G38" s="73"/>
      <c r="H38" s="73"/>
      <c r="I38" s="73"/>
    </row>
    <row r="39" spans="1:9" s="48" customFormat="1" ht="17.100000000000001" customHeight="1" x14ac:dyDescent="0.2">
      <c r="A39" s="74">
        <v>2</v>
      </c>
      <c r="B39" s="74"/>
      <c r="C39" s="74"/>
      <c r="D39" s="74"/>
      <c r="E39" s="74"/>
      <c r="F39" s="74"/>
      <c r="G39" s="74"/>
      <c r="H39" s="74"/>
      <c r="I39" s="74"/>
    </row>
    <row r="40" spans="1:9" ht="14.25" customHeight="1" thickBot="1" x14ac:dyDescent="0.3">
      <c r="A40" s="6"/>
      <c r="B40" s="6"/>
      <c r="C40" s="7"/>
      <c r="D40" s="7"/>
      <c r="E40" s="7"/>
      <c r="F40" s="7"/>
      <c r="G40" s="7"/>
      <c r="H40" s="7"/>
      <c r="I40" s="8" t="s">
        <v>4</v>
      </c>
    </row>
    <row r="41" spans="1:9" s="14" customFormat="1" ht="15" customHeight="1" x14ac:dyDescent="0.25">
      <c r="A41" s="9" t="s">
        <v>5</v>
      </c>
      <c r="B41" s="10" t="s">
        <v>6</v>
      </c>
      <c r="C41" s="11" t="s">
        <v>7</v>
      </c>
      <c r="D41" s="11" t="s">
        <v>8</v>
      </c>
      <c r="E41" s="12" t="s">
        <v>9</v>
      </c>
      <c r="F41" s="10" t="s">
        <v>10</v>
      </c>
      <c r="G41" s="10" t="s">
        <v>11</v>
      </c>
      <c r="H41" s="11" t="s">
        <v>12</v>
      </c>
      <c r="I41" s="13" t="s">
        <v>13</v>
      </c>
    </row>
    <row r="42" spans="1:9" ht="15.95" customHeight="1" x14ac:dyDescent="0.2">
      <c r="A42" s="15" t="s">
        <v>14</v>
      </c>
      <c r="B42" s="16" t="s">
        <v>15</v>
      </c>
      <c r="C42" s="17" t="s">
        <v>16</v>
      </c>
      <c r="D42" s="18" t="s">
        <v>17</v>
      </c>
      <c r="E42" s="17" t="s">
        <v>18</v>
      </c>
      <c r="F42" s="17" t="s">
        <v>18</v>
      </c>
      <c r="G42" s="17" t="s">
        <v>19</v>
      </c>
      <c r="H42" s="18" t="s">
        <v>20</v>
      </c>
      <c r="I42" s="19" t="s">
        <v>21</v>
      </c>
    </row>
    <row r="43" spans="1:9" ht="15.95" customHeight="1" thickBot="1" x14ac:dyDescent="0.25">
      <c r="A43" s="20" t="s">
        <v>22</v>
      </c>
      <c r="B43" s="21"/>
      <c r="C43" s="22" t="s">
        <v>23</v>
      </c>
      <c r="D43" s="22" t="s">
        <v>24</v>
      </c>
      <c r="E43" s="22" t="s">
        <v>25</v>
      </c>
      <c r="F43" s="23" t="s">
        <v>26</v>
      </c>
      <c r="G43" s="23" t="s">
        <v>27</v>
      </c>
      <c r="H43" s="22" t="s">
        <v>27</v>
      </c>
      <c r="I43" s="24" t="s">
        <v>27</v>
      </c>
    </row>
    <row r="44" spans="1:9" ht="18.75" customHeight="1" x14ac:dyDescent="0.25">
      <c r="A44" s="30" t="s">
        <v>73</v>
      </c>
      <c r="B44" s="44" t="s">
        <v>74</v>
      </c>
      <c r="C44" s="32">
        <v>3976294</v>
      </c>
      <c r="D44" s="32">
        <v>1060966</v>
      </c>
      <c r="E44" s="32">
        <v>1650000</v>
      </c>
      <c r="F44" s="32">
        <v>1650000</v>
      </c>
      <c r="G44" s="32">
        <f>E44</f>
        <v>1650000</v>
      </c>
      <c r="H44" s="32">
        <f>G44</f>
        <v>1650000</v>
      </c>
      <c r="I44" s="75">
        <f>H44</f>
        <v>1650000</v>
      </c>
    </row>
    <row r="45" spans="1:9" s="48" customFormat="1" ht="17.100000000000001" customHeight="1" x14ac:dyDescent="0.2">
      <c r="A45" s="61" t="s">
        <v>75</v>
      </c>
      <c r="B45" s="62" t="s">
        <v>76</v>
      </c>
      <c r="C45" s="63">
        <v>965818</v>
      </c>
      <c r="D45" s="63">
        <v>22318</v>
      </c>
      <c r="E45" s="63">
        <v>23000</v>
      </c>
      <c r="F45" s="63">
        <v>23000</v>
      </c>
      <c r="G45" s="63">
        <v>23000</v>
      </c>
      <c r="H45" s="63">
        <v>23000</v>
      </c>
      <c r="I45" s="65">
        <v>23000</v>
      </c>
    </row>
    <row r="46" spans="1:9" s="48" customFormat="1" ht="17.100000000000001" customHeight="1" x14ac:dyDescent="0.2">
      <c r="A46" s="61" t="s">
        <v>77</v>
      </c>
      <c r="B46" s="62" t="s">
        <v>78</v>
      </c>
      <c r="C46" s="63">
        <v>0</v>
      </c>
      <c r="D46" s="63">
        <v>0</v>
      </c>
      <c r="E46" s="63">
        <v>6450392</v>
      </c>
      <c r="F46" s="63">
        <v>6198792</v>
      </c>
      <c r="G46" s="63">
        <v>6450392</v>
      </c>
      <c r="H46" s="63">
        <v>6450392</v>
      </c>
      <c r="I46" s="63">
        <v>6450392</v>
      </c>
    </row>
    <row r="47" spans="1:9" s="48" customFormat="1" ht="17.100000000000001" customHeight="1" x14ac:dyDescent="0.2">
      <c r="A47" s="61" t="s">
        <v>79</v>
      </c>
      <c r="B47" s="76" t="s">
        <v>80</v>
      </c>
      <c r="C47" s="77">
        <v>0</v>
      </c>
      <c r="D47" s="77">
        <v>0</v>
      </c>
      <c r="E47" s="77">
        <v>0</v>
      </c>
      <c r="F47" s="78">
        <v>0</v>
      </c>
      <c r="G47" s="78">
        <f>E47</f>
        <v>0</v>
      </c>
      <c r="H47" s="78">
        <f>G47</f>
        <v>0</v>
      </c>
      <c r="I47" s="79">
        <f>H47</f>
        <v>0</v>
      </c>
    </row>
    <row r="48" spans="1:9" s="48" customFormat="1" ht="17.100000000000001" customHeight="1" x14ac:dyDescent="0.2">
      <c r="A48" s="61" t="s">
        <v>65</v>
      </c>
      <c r="B48" s="80" t="s">
        <v>81</v>
      </c>
      <c r="C48" s="81">
        <f t="shared" ref="C48:I48" si="6">SUM(C44:C47)</f>
        <v>4942112</v>
      </c>
      <c r="D48" s="81">
        <f t="shared" si="6"/>
        <v>1083284</v>
      </c>
      <c r="E48" s="81">
        <f>SUM(E44:E47)</f>
        <v>8123392</v>
      </c>
      <c r="F48" s="81">
        <f>SUM(F44:F47)</f>
        <v>7871792</v>
      </c>
      <c r="G48" s="81">
        <f t="shared" si="6"/>
        <v>8123392</v>
      </c>
      <c r="H48" s="81">
        <f t="shared" si="6"/>
        <v>8123392</v>
      </c>
      <c r="I48" s="82">
        <f t="shared" si="6"/>
        <v>8123392</v>
      </c>
    </row>
    <row r="49" spans="1:9" ht="18" customHeight="1" x14ac:dyDescent="0.25">
      <c r="A49" s="30" t="s">
        <v>82</v>
      </c>
      <c r="B49" s="44" t="s">
        <v>83</v>
      </c>
      <c r="C49" s="32">
        <v>1852454</v>
      </c>
      <c r="D49" s="32">
        <v>1589795</v>
      </c>
      <c r="E49" s="32">
        <v>1820796</v>
      </c>
      <c r="F49" s="32">
        <v>1820796</v>
      </c>
      <c r="G49" s="32">
        <v>1820796</v>
      </c>
      <c r="H49" s="32">
        <v>1820796</v>
      </c>
      <c r="I49" s="33">
        <v>1820796</v>
      </c>
    </row>
    <row r="50" spans="1:9" ht="18.75" customHeight="1" thickBot="1" x14ac:dyDescent="0.3">
      <c r="A50" s="30" t="s">
        <v>84</v>
      </c>
      <c r="B50" s="37" t="s">
        <v>85</v>
      </c>
      <c r="C50" s="83" t="s">
        <v>86</v>
      </c>
      <c r="D50" s="83" t="s">
        <v>87</v>
      </c>
      <c r="E50" s="83" t="s">
        <v>88</v>
      </c>
      <c r="F50" s="83" t="s">
        <v>88</v>
      </c>
      <c r="G50" s="83" t="s">
        <v>88</v>
      </c>
      <c r="H50" s="83" t="s">
        <v>88</v>
      </c>
      <c r="I50" s="84" t="s">
        <v>88</v>
      </c>
    </row>
    <row r="51" spans="1:9" s="48" customFormat="1" ht="18" customHeight="1" thickBot="1" x14ac:dyDescent="0.25">
      <c r="A51" s="53" t="s">
        <v>89</v>
      </c>
      <c r="B51" s="85"/>
      <c r="C51" s="55">
        <f>SUM(C33:C36,C48,C49)</f>
        <v>31482380</v>
      </c>
      <c r="D51" s="55">
        <f>SUM(D33:D36,D48,D49)</f>
        <v>29335425</v>
      </c>
      <c r="E51" s="55">
        <f>E33+E34+E35+E36+E44+E47+E49+E45+E46</f>
        <v>40477251</v>
      </c>
      <c r="F51" s="55">
        <f>F33+F34+F35+F36+F44+F47+F49+F45+F46</f>
        <v>44171037</v>
      </c>
      <c r="G51" s="55">
        <f>SUM(G33:G36,G48,G49)</f>
        <v>40477251</v>
      </c>
      <c r="H51" s="55">
        <f>SUM(H33:H36,H48,H49)</f>
        <v>40477251</v>
      </c>
      <c r="I51" s="56">
        <f>SUM(I33:I36,I48,I49)</f>
        <v>40477251</v>
      </c>
    </row>
    <row r="52" spans="1:9" ht="21.95" customHeight="1" x14ac:dyDescent="0.25">
      <c r="A52" s="30"/>
      <c r="B52" s="57" t="s">
        <v>90</v>
      </c>
      <c r="C52" s="27"/>
      <c r="D52" s="27"/>
      <c r="E52" s="27"/>
      <c r="F52" s="27"/>
      <c r="G52" s="27"/>
      <c r="H52" s="58"/>
      <c r="I52" s="86"/>
    </row>
    <row r="53" spans="1:9" s="88" customFormat="1" ht="20.100000000000001" customHeight="1" x14ac:dyDescent="0.25">
      <c r="A53" s="30" t="s">
        <v>29</v>
      </c>
      <c r="B53" s="87" t="s">
        <v>91</v>
      </c>
      <c r="C53" s="32">
        <v>315496</v>
      </c>
      <c r="D53" s="32">
        <v>1559000</v>
      </c>
      <c r="E53" s="32" t="s">
        <v>92</v>
      </c>
      <c r="F53" s="60"/>
      <c r="G53" s="60" t="s">
        <v>92</v>
      </c>
      <c r="H53" s="32" t="s">
        <v>92</v>
      </c>
      <c r="I53" s="33" t="s">
        <v>92</v>
      </c>
    </row>
    <row r="54" spans="1:9" s="88" customFormat="1" ht="17.100000000000001" customHeight="1" x14ac:dyDescent="0.25">
      <c r="A54" s="30" t="s">
        <v>31</v>
      </c>
      <c r="B54" s="87" t="s">
        <v>93</v>
      </c>
      <c r="C54" s="32">
        <v>19465926</v>
      </c>
      <c r="D54" s="32"/>
      <c r="E54" s="32"/>
      <c r="F54" s="60"/>
      <c r="G54" s="60" t="s">
        <v>92</v>
      </c>
      <c r="H54" s="32" t="s">
        <v>92</v>
      </c>
      <c r="I54" s="33" t="s">
        <v>92</v>
      </c>
    </row>
    <row r="55" spans="1:9" ht="17.100000000000001" customHeight="1" x14ac:dyDescent="0.25">
      <c r="A55" s="30" t="s">
        <v>33</v>
      </c>
      <c r="B55" s="42" t="s">
        <v>94</v>
      </c>
      <c r="C55" s="38">
        <f>SUM(C53:C54)</f>
        <v>19781422</v>
      </c>
      <c r="D55" s="38">
        <f>SUM(D53:D54)</f>
        <v>1559000</v>
      </c>
      <c r="E55" s="38" t="s">
        <v>92</v>
      </c>
      <c r="F55" s="38"/>
      <c r="G55" s="38" t="s">
        <v>92</v>
      </c>
      <c r="H55" s="38" t="s">
        <v>92</v>
      </c>
      <c r="I55" s="39" t="s">
        <v>92</v>
      </c>
    </row>
    <row r="56" spans="1:9" ht="17.100000000000001" customHeight="1" thickBot="1" x14ac:dyDescent="0.3">
      <c r="A56" s="89" t="s">
        <v>41</v>
      </c>
      <c r="B56" s="44" t="s">
        <v>95</v>
      </c>
      <c r="C56" s="32">
        <v>200000</v>
      </c>
      <c r="D56" s="32"/>
      <c r="E56" s="32" t="s">
        <v>92</v>
      </c>
      <c r="F56" s="60"/>
      <c r="G56" s="60" t="s">
        <v>92</v>
      </c>
      <c r="H56" s="32" t="s">
        <v>92</v>
      </c>
      <c r="I56" s="33" t="s">
        <v>92</v>
      </c>
    </row>
    <row r="57" spans="1:9" s="48" customFormat="1" ht="18" customHeight="1" thickBot="1" x14ac:dyDescent="0.25">
      <c r="A57" s="53" t="s">
        <v>96</v>
      </c>
      <c r="B57" s="54"/>
      <c r="C57" s="55">
        <f>SUM(C55:C56)</f>
        <v>19981422</v>
      </c>
      <c r="D57" s="55">
        <f>SUM(D55:D56)</f>
        <v>1559000</v>
      </c>
      <c r="E57" s="55">
        <f>SUM(E52:E56)</f>
        <v>0</v>
      </c>
      <c r="F57" s="55">
        <v>0</v>
      </c>
      <c r="G57" s="55">
        <f>SUM(G52:G56)</f>
        <v>0</v>
      </c>
      <c r="H57" s="55">
        <f>SUM(H52:H56)</f>
        <v>0</v>
      </c>
      <c r="I57" s="56">
        <f>SUM(I52:I56)</f>
        <v>0</v>
      </c>
    </row>
    <row r="58" spans="1:9" ht="21.95" customHeight="1" x14ac:dyDescent="0.25">
      <c r="A58" s="30"/>
      <c r="B58" s="57" t="s">
        <v>97</v>
      </c>
      <c r="C58" s="27"/>
      <c r="D58" s="27"/>
      <c r="E58" s="27"/>
      <c r="F58" s="28"/>
      <c r="G58" s="28"/>
      <c r="H58" s="27"/>
      <c r="I58" s="86"/>
    </row>
    <row r="59" spans="1:9" ht="18" customHeight="1" x14ac:dyDescent="0.25">
      <c r="A59" s="30" t="s">
        <v>33</v>
      </c>
      <c r="B59" s="44" t="s">
        <v>98</v>
      </c>
      <c r="C59" s="32">
        <v>656640</v>
      </c>
      <c r="D59" s="32">
        <v>19876416</v>
      </c>
      <c r="E59" s="32">
        <v>2056500</v>
      </c>
      <c r="F59" s="32">
        <v>2056500</v>
      </c>
      <c r="G59" s="32">
        <v>2056500</v>
      </c>
      <c r="H59" s="32">
        <v>2056500</v>
      </c>
      <c r="I59" s="33">
        <v>2056500</v>
      </c>
    </row>
    <row r="60" spans="1:9" ht="17.100000000000001" customHeight="1" x14ac:dyDescent="0.25">
      <c r="A60" s="30" t="s">
        <v>41</v>
      </c>
      <c r="B60" s="44" t="s">
        <v>99</v>
      </c>
      <c r="C60" s="32">
        <v>5569407</v>
      </c>
      <c r="D60" s="32">
        <v>0</v>
      </c>
      <c r="E60" s="32">
        <v>1959000</v>
      </c>
      <c r="F60" s="32">
        <v>1959000</v>
      </c>
      <c r="G60" s="32">
        <v>1959000</v>
      </c>
      <c r="H60" s="32">
        <v>1959000</v>
      </c>
      <c r="I60" s="33">
        <v>1959000</v>
      </c>
    </row>
    <row r="61" spans="1:9" ht="17.100000000000001" customHeight="1" thickBot="1" x14ac:dyDescent="0.25">
      <c r="A61" s="15" t="s">
        <v>61</v>
      </c>
      <c r="B61" s="90" t="s">
        <v>100</v>
      </c>
      <c r="C61" s="35">
        <v>0</v>
      </c>
      <c r="D61" s="35">
        <v>0</v>
      </c>
      <c r="E61" s="91">
        <v>0</v>
      </c>
      <c r="F61" s="91">
        <v>0</v>
      </c>
      <c r="G61" s="91">
        <v>0</v>
      </c>
      <c r="H61" s="91">
        <v>0</v>
      </c>
      <c r="I61" s="92">
        <v>0</v>
      </c>
    </row>
    <row r="62" spans="1:9" s="48" customFormat="1" ht="18" customHeight="1" thickBot="1" x14ac:dyDescent="0.25">
      <c r="A62" s="53" t="s">
        <v>101</v>
      </c>
      <c r="B62" s="54"/>
      <c r="C62" s="55">
        <f t="shared" ref="C62:I62" si="7">SUM(C59:C61)</f>
        <v>6226047</v>
      </c>
      <c r="D62" s="55">
        <f t="shared" si="7"/>
        <v>19876416</v>
      </c>
      <c r="E62" s="55">
        <f t="shared" si="7"/>
        <v>4015500</v>
      </c>
      <c r="F62" s="55">
        <f t="shared" si="7"/>
        <v>4015500</v>
      </c>
      <c r="G62" s="55">
        <f t="shared" si="7"/>
        <v>4015500</v>
      </c>
      <c r="H62" s="55">
        <f t="shared" si="7"/>
        <v>4015500</v>
      </c>
      <c r="I62" s="56">
        <f t="shared" si="7"/>
        <v>4015500</v>
      </c>
    </row>
    <row r="63" spans="1:9" s="48" customFormat="1" ht="18" customHeight="1" thickBot="1" x14ac:dyDescent="0.3">
      <c r="A63" s="93" t="s">
        <v>102</v>
      </c>
      <c r="B63" s="94"/>
      <c r="C63" s="55">
        <f t="shared" ref="C63:I63" si="8">C31-C51</f>
        <v>7625987</v>
      </c>
      <c r="D63" s="55">
        <f t="shared" si="8"/>
        <v>26997735</v>
      </c>
      <c r="E63" s="55">
        <f t="shared" si="8"/>
        <v>4015500</v>
      </c>
      <c r="F63" s="55">
        <f t="shared" si="8"/>
        <v>4015500</v>
      </c>
      <c r="G63" s="55">
        <f t="shared" si="8"/>
        <v>4015500</v>
      </c>
      <c r="H63" s="55">
        <f t="shared" si="8"/>
        <v>4015500</v>
      </c>
      <c r="I63" s="56">
        <f t="shared" si="8"/>
        <v>4015500</v>
      </c>
    </row>
    <row r="64" spans="1:9" s="48" customFormat="1" ht="18" customHeight="1" thickBot="1" x14ac:dyDescent="0.3">
      <c r="A64" s="93" t="s">
        <v>103</v>
      </c>
      <c r="B64" s="94"/>
      <c r="C64" s="55">
        <f t="shared" ref="C64:I64" si="9">C57-C62</f>
        <v>13755375</v>
      </c>
      <c r="D64" s="55">
        <f t="shared" si="9"/>
        <v>-18317416</v>
      </c>
      <c r="E64" s="55">
        <f t="shared" si="9"/>
        <v>-4015500</v>
      </c>
      <c r="F64" s="55">
        <f t="shared" si="9"/>
        <v>-4015500</v>
      </c>
      <c r="G64" s="55">
        <f t="shared" si="9"/>
        <v>-4015500</v>
      </c>
      <c r="H64" s="55">
        <f t="shared" si="9"/>
        <v>-4015500</v>
      </c>
      <c r="I64" s="56">
        <f t="shared" si="9"/>
        <v>-4015500</v>
      </c>
    </row>
    <row r="65" spans="1:9" s="48" customFormat="1" ht="20.100000000000001" customHeight="1" thickBot="1" x14ac:dyDescent="0.25">
      <c r="A65" s="95" t="s">
        <v>104</v>
      </c>
      <c r="B65" s="96"/>
      <c r="C65" s="55">
        <f t="shared" ref="C65:I65" si="10">SUM(C31,C57)</f>
        <v>59089789</v>
      </c>
      <c r="D65" s="55">
        <f t="shared" si="10"/>
        <v>57892160</v>
      </c>
      <c r="E65" s="55">
        <f t="shared" si="10"/>
        <v>44492751</v>
      </c>
      <c r="F65" s="55">
        <f t="shared" si="10"/>
        <v>48186537</v>
      </c>
      <c r="G65" s="55">
        <f t="shared" si="10"/>
        <v>44492751</v>
      </c>
      <c r="H65" s="55">
        <f t="shared" si="10"/>
        <v>44492751</v>
      </c>
      <c r="I65" s="56">
        <f t="shared" si="10"/>
        <v>44492751</v>
      </c>
    </row>
    <row r="66" spans="1:9" s="48" customFormat="1" ht="20.100000000000001" customHeight="1" thickBot="1" x14ac:dyDescent="0.25">
      <c r="A66" s="95" t="s">
        <v>105</v>
      </c>
      <c r="B66" s="96"/>
      <c r="C66" s="55">
        <f t="shared" ref="C66:I66" si="11">SUM(C51,C62)</f>
        <v>37708427</v>
      </c>
      <c r="D66" s="55">
        <f t="shared" si="11"/>
        <v>49211841</v>
      </c>
      <c r="E66" s="55">
        <f t="shared" si="11"/>
        <v>44492751</v>
      </c>
      <c r="F66" s="55">
        <f t="shared" si="11"/>
        <v>48186537</v>
      </c>
      <c r="G66" s="55">
        <f>SUM(G51,G62)</f>
        <v>44492751</v>
      </c>
      <c r="H66" s="55">
        <f t="shared" si="11"/>
        <v>44492751</v>
      </c>
      <c r="I66" s="56">
        <f t="shared" si="11"/>
        <v>44492751</v>
      </c>
    </row>
  </sheetData>
  <mergeCells count="13">
    <mergeCell ref="A66:B66"/>
    <mergeCell ref="A51:B51"/>
    <mergeCell ref="A57:B57"/>
    <mergeCell ref="A62:B62"/>
    <mergeCell ref="A63:B63"/>
    <mergeCell ref="A64:B64"/>
    <mergeCell ref="A65:B65"/>
    <mergeCell ref="A1:I1"/>
    <mergeCell ref="A3:I3"/>
    <mergeCell ref="A4:I4"/>
    <mergeCell ref="A6:I6"/>
    <mergeCell ref="A31:B31"/>
    <mergeCell ref="A39:I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2021-08-11T11:22:04Z</dcterms:created>
  <dcterms:modified xsi:type="dcterms:W3CDTF">2021-08-11T11:22:25Z</dcterms:modified>
</cp:coreProperties>
</file>