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04\Documents\Asztali anyagok\Költségvetés 2021\Karakószörcsök\1. módosítás\Átküldendő\mellékletek\"/>
    </mc:Choice>
  </mc:AlternateContent>
  <xr:revisionPtr revIDLastSave="0" documentId="8_{AF6A5686-52CC-48C7-B950-124FA777091D}" xr6:coauthVersionLast="47" xr6:coauthVersionMax="47" xr10:uidLastSave="{00000000-0000-0000-0000-000000000000}"/>
  <bookViews>
    <workbookView xWindow="-120" yWindow="-120" windowWidth="29040" windowHeight="15840" xr2:uid="{440F25AE-CDBD-47CA-AFFE-D26D6BBD26AE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5" i="1" l="1"/>
  <c r="D466" i="1"/>
  <c r="D449" i="1"/>
  <c r="D467" i="1" s="1"/>
  <c r="D437" i="1"/>
  <c r="D416" i="1"/>
  <c r="D439" i="1" s="1"/>
  <c r="D405" i="1"/>
  <c r="D400" i="1"/>
  <c r="D391" i="1"/>
  <c r="D382" i="1"/>
  <c r="D375" i="1"/>
  <c r="D370" i="1"/>
  <c r="D360" i="1"/>
  <c r="D371" i="1" s="1"/>
  <c r="D324" i="1"/>
  <c r="D322" i="1"/>
  <c r="D317" i="1"/>
  <c r="D308" i="1"/>
  <c r="D300" i="1"/>
  <c r="D282" i="1"/>
  <c r="D272" i="1"/>
  <c r="D288" i="1" s="1"/>
  <c r="D250" i="1"/>
  <c r="D243" i="1"/>
  <c r="D234" i="1"/>
  <c r="D228" i="1"/>
  <c r="D217" i="1"/>
  <c r="D212" i="1"/>
  <c r="D208" i="1"/>
  <c r="D213" i="1" s="1"/>
  <c r="D203" i="1"/>
  <c r="D180" i="1"/>
  <c r="D192" i="1" s="1"/>
  <c r="D193" i="1" s="1"/>
  <c r="D174" i="1"/>
  <c r="D163" i="1"/>
  <c r="D152" i="1"/>
  <c r="D156" i="1" s="1"/>
  <c r="D133" i="1"/>
  <c r="C119" i="1"/>
  <c r="D126" i="1" s="1"/>
  <c r="D145" i="1" s="1"/>
  <c r="D111" i="1"/>
  <c r="D101" i="1"/>
  <c r="D103" i="1" s="1"/>
  <c r="D97" i="1"/>
  <c r="D85" i="1"/>
  <c r="D81" i="1"/>
  <c r="D86" i="1" s="1"/>
  <c r="D66" i="1"/>
  <c r="D57" i="1"/>
  <c r="D53" i="1"/>
  <c r="D48" i="1"/>
  <c r="D14" i="1"/>
  <c r="D11" i="1"/>
  <c r="D58" i="1" s="1"/>
  <c r="D188" i="1" l="1"/>
</calcChain>
</file>

<file path=xl/sharedStrings.xml><?xml version="1.0" encoding="utf-8"?>
<sst xmlns="http://schemas.openxmlformats.org/spreadsheetml/2006/main" count="414" uniqueCount="222">
  <si>
    <t>KARAKÓSZÖRCSÖK KÖZSÉG ÖNKORMÁNYZATA</t>
  </si>
  <si>
    <t>2021. ÉVI KÖLTSÉGVETÉSI TERVEZETE</t>
  </si>
  <si>
    <t>forintban</t>
  </si>
  <si>
    <t>011130 Önkormányzatok és önk. hivatalok jogalkotó és általános igazgatási tev.</t>
  </si>
  <si>
    <t>K1101</t>
  </si>
  <si>
    <t>Törvény szerinti illetmények, munkabérek</t>
  </si>
  <si>
    <t xml:space="preserve"> a) hivatalsegéd </t>
  </si>
  <si>
    <t xml:space="preserve"> b) diákmunkások munkabére </t>
  </si>
  <si>
    <t>K121</t>
  </si>
  <si>
    <t>Választott tisztségviselők juttatásai</t>
  </si>
  <si>
    <t>K21</t>
  </si>
  <si>
    <t>Szociális hozzájárulási adó</t>
  </si>
  <si>
    <t>a) hivatalsegéd</t>
  </si>
  <si>
    <t>b) választott tisztségviselők</t>
  </si>
  <si>
    <t>c) diákmunkások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</si>
  <si>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</si>
  <si>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</si>
  <si>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</si>
  <si>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</si>
  <si>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</si>
  <si>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</si>
  <si>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 xml:space="preserve"> a) webtárhely díja, honlap, számítógépek karbantartása</t>
  </si>
  <si>
    <t>K322</t>
  </si>
  <si>
    <t>Egyéb kommunikációs szolgáltatások</t>
  </si>
  <si>
    <t xml:space="preserve"> a) telefondíj</t>
  </si>
  <si>
    <t>K331</t>
  </si>
  <si>
    <t>Közüzemi díjak</t>
  </si>
  <si>
    <t xml:space="preserve"> a) gázenergia szolgáltatás díja</t>
  </si>
  <si>
    <t xml:space="preserve"> b) villamosenergia szolgáltatás díja</t>
  </si>
  <si>
    <t xml:space="preserve"> c) víz- és csatornadíjak</t>
  </si>
  <si>
    <t>K334</t>
  </si>
  <si>
    <t>Karbantartási, kisjavítási szolgáltatások</t>
  </si>
  <si>
    <t>K336</t>
  </si>
  <si>
    <t>Szakmai tevékenységet segítő szolgáltatások</t>
  </si>
  <si>
    <t>K337</t>
  </si>
  <si>
    <t>Biztosítási díjak</t>
  </si>
  <si>
    <t xml:space="preserve"> a) vagyonbiztosítás</t>
  </si>
  <si>
    <t>Egyéb szolgáltatások</t>
  </si>
  <si>
    <t xml:space="preserve"> a) banki jutalék, költség</t>
  </si>
  <si>
    <t xml:space="preserve"> b) postaköltség, utalványdíj, postai közreműködési díj</t>
  </si>
  <si>
    <t xml:space="preserve"> c) kezelési ktg, üzemanyag díj</t>
  </si>
  <si>
    <t>K351</t>
  </si>
  <si>
    <t>Működési célú előzetesen felszámított ÁFA</t>
  </si>
  <si>
    <t>K355</t>
  </si>
  <si>
    <t>Egyéb dologi kiadások</t>
  </si>
  <si>
    <t>K64</t>
  </si>
  <si>
    <t>Egyéb tárgyi eszközök beszerzése, létesítése</t>
  </si>
  <si>
    <t>a) szalagfüggöny</t>
  </si>
  <si>
    <t>K67</t>
  </si>
  <si>
    <t>Beruházási célú előzetesen felszámított ÁFA</t>
  </si>
  <si>
    <t>K71</t>
  </si>
  <si>
    <t>Ingatlanok felújítása</t>
  </si>
  <si>
    <t>K74</t>
  </si>
  <si>
    <t>Felújítási célú előzetesen felszámított ÁFA</t>
  </si>
  <si>
    <t>KORMÁNYZATI FUNKCIÓ KIADÁSA ÖSSZESEN:</t>
  </si>
  <si>
    <t>Tervezett éves átlagos statisztikai állományi létszám:</t>
  </si>
  <si>
    <t>1 fő</t>
  </si>
  <si>
    <t>B16</t>
  </si>
  <si>
    <t>Egyéb működési célú tám. elkülönített állami pénzalapoktól</t>
  </si>
  <si>
    <t xml:space="preserve"> a) Munkaügyi Központ tám.</t>
  </si>
  <si>
    <t>B4082</t>
  </si>
  <si>
    <t>Egyéb kapott kamatok és kamat jellegű bevételek</t>
  </si>
  <si>
    <t>B411</t>
  </si>
  <si>
    <t>Egyéb működési bevételek</t>
  </si>
  <si>
    <t>KORMÁNYZATI FUNKCIÓ BEVÉTELE ÖSSZESEN:</t>
  </si>
  <si>
    <t>013320 Köztemető-fenntartás és -működtetés</t>
  </si>
  <si>
    <t xml:space="preserve"> a) hajtó- és kenőanyagok, kavics</t>
  </si>
  <si>
    <t xml:space="preserve"> a) víz- és csatornadíjak</t>
  </si>
  <si>
    <t xml:space="preserve"> a) szemétszállítási díj</t>
  </si>
  <si>
    <t>013350 Az önkormányzati vagyonnal való gazdálkodással kapcsolatos feladatok</t>
  </si>
  <si>
    <t>a) Tűzoltó készülék karbantartás</t>
  </si>
  <si>
    <t>Szakmai tevékenységet sígítő szolgáltatások</t>
  </si>
  <si>
    <t>a) Idegen ingatlanok szolgalmi jog bejegyzése földhivatalba (Bakonykarszt)</t>
  </si>
  <si>
    <t>B402</t>
  </si>
  <si>
    <t>Tárgyi eszköz bérbeadásából származó bevétel</t>
  </si>
  <si>
    <t xml:space="preserve">  a) földbérleti díj</t>
  </si>
  <si>
    <t xml:space="preserve">  b) terem bérleti díja</t>
  </si>
  <si>
    <t>018010 Önkormányzatok elszámolásai a központi költségvetéssel</t>
  </si>
  <si>
    <t>K5021</t>
  </si>
  <si>
    <t>Helyi önkormányzatok előző évi elszámolásából származó kiadások</t>
  </si>
  <si>
    <t>K914</t>
  </si>
  <si>
    <t>Államháztartáson belüli megelőlegezések visszafizetése</t>
  </si>
  <si>
    <t xml:space="preserve"> a) 2020. évi állami támogatás előlegének elszámolása</t>
  </si>
  <si>
    <t>B111</t>
  </si>
  <si>
    <t>Helyi önkormányzatok működésének általános támogatása</t>
  </si>
  <si>
    <t xml:space="preserve"> a) település-üzemeltetéshez kapcsolódó feladatellátás tám.</t>
  </si>
  <si>
    <t xml:space="preserve">   aa) zöldterület-gazdálkodással kapcsolatos feladatok ell. tám.</t>
  </si>
  <si>
    <t xml:space="preserve">   ab) közvilágítás fenntartásának tám.</t>
  </si>
  <si>
    <t xml:space="preserve">   ac) köztemető fenntartással kapcsolatos feladatok tám.</t>
  </si>
  <si>
    <t xml:space="preserve">   ad) közutak fenntartásának tám.</t>
  </si>
  <si>
    <t xml:space="preserve"> b) egyéb önkormányzati feladatok tám.</t>
  </si>
  <si>
    <t xml:space="preserve"> c) lakott külterülettel kapcsolatos feladatok tám.</t>
  </si>
  <si>
    <t xml:space="preserve"> d) település üzemeltetéshez kapcsol. kieg.</t>
  </si>
  <si>
    <t xml:space="preserve">  e) polgármesteri illetmény támogatássa</t>
  </si>
  <si>
    <t>B113</t>
  </si>
  <si>
    <t>Települési önkormányzatok szociális, gyermekjóléti és gyermekétkeztetési feladatainak támogatása</t>
  </si>
  <si>
    <t xml:space="preserve"> a) települési önkormányzatok szociális feladatainak egyéb támogatása</t>
  </si>
  <si>
    <t xml:space="preserve"> b) egyes szociális és gyermekjóléti feladatok tám.</t>
  </si>
  <si>
    <t xml:space="preserve">   ba) falugondnoki szolgáltatás</t>
  </si>
  <si>
    <t xml:space="preserve"> c) rászoruló gyermekek intézményen kívüli szünidei étkeztetésének tám.</t>
  </si>
  <si>
    <t xml:space="preserve"> d) szociális ágazati pótlék</t>
  </si>
  <si>
    <t>B114</t>
  </si>
  <si>
    <t>Települési önkormányzatok kulturális feladatainak támogatása</t>
  </si>
  <si>
    <t xml:space="preserve"> a) könyvtári, közművelődési és múzeumi feladatok támogatása</t>
  </si>
  <si>
    <t xml:space="preserve">   aa) települési önk. nyilvános könyvtári és közművelődési felad. tám.</t>
  </si>
  <si>
    <t>B115</t>
  </si>
  <si>
    <t>Működési célú költségvetési támogatások és kiegészítő támogatások</t>
  </si>
  <si>
    <t>a) kieső iparűzési adó támogatás</t>
  </si>
  <si>
    <t>B116</t>
  </si>
  <si>
    <t>Elszámolásból származó bevétel</t>
  </si>
  <si>
    <t xml:space="preserve">    előző évi elszámolás alapján pótlólagos támogatás</t>
  </si>
  <si>
    <t>018030 Támogatási célú finanszírozási műveletek</t>
  </si>
  <si>
    <t>K506</t>
  </si>
  <si>
    <t>Egyéb működési célú tám. államháztartáson belülre társulásoknak</t>
  </si>
  <si>
    <t xml:space="preserve"> a) Devecseri Központi Háziorvosi Ügyeletet Fenntartó Társulás</t>
  </si>
  <si>
    <t xml:space="preserve"> b) Somló-környéki Többcélú Kistérségi Társulás</t>
  </si>
  <si>
    <t>c) Kerta Óvoda</t>
  </si>
  <si>
    <t>K512</t>
  </si>
  <si>
    <t>Egyéb működési célú támogatások államháztartáson kívülre</t>
  </si>
  <si>
    <t>a) Balaton-felvidéki Vizitársulat</t>
  </si>
  <si>
    <t>B8131</t>
  </si>
  <si>
    <t>Előző év költségvetési maradványának igénybevétele</t>
  </si>
  <si>
    <t>B8121</t>
  </si>
  <si>
    <t>Forgatási célú belföldi értékpapírok beváltása, értékesítése</t>
  </si>
  <si>
    <t>B814</t>
  </si>
  <si>
    <t>Államháztartáson belüli megelőlegezések</t>
  </si>
  <si>
    <t>041233 Hosszabb időtartamú közfoglalkoztatás</t>
  </si>
  <si>
    <t xml:space="preserve"> a) közfoglalkoztatás (81 530 x 3 fő )</t>
  </si>
  <si>
    <t>K1113</t>
  </si>
  <si>
    <t>Foglalkoztatottak egyéb személyi juttatásai</t>
  </si>
  <si>
    <t xml:space="preserve"> a) betegszabadság</t>
  </si>
  <si>
    <t>K25</t>
  </si>
  <si>
    <t>Táppénz-hozzájárulás</t>
  </si>
  <si>
    <t xml:space="preserve"> a) hajtó- és kenőanyagok</t>
  </si>
  <si>
    <t>3 fő</t>
  </si>
  <si>
    <t>B1606</t>
  </si>
  <si>
    <t>045160 Közutak, hidak, alagutak üzemeltetése, fenntartása</t>
  </si>
  <si>
    <t xml:space="preserve"> a) útszóró só</t>
  </si>
  <si>
    <t>062020 Településfejlesztési projektek és támogatásuk</t>
  </si>
  <si>
    <t>Előzetesen felszámított ÁFA</t>
  </si>
  <si>
    <t xml:space="preserve"> Egyéb fejezeti kezelésü előirányzattól műk. célú támogatás</t>
  </si>
  <si>
    <t>064010 Közvilágítás</t>
  </si>
  <si>
    <t xml:space="preserve"> a) villamosenergia szolgáltatás díja</t>
  </si>
  <si>
    <t>a) közvilágítás karbantartás</t>
  </si>
  <si>
    <t>066010 Zöldterület-kezelés</t>
  </si>
  <si>
    <t>K122</t>
  </si>
  <si>
    <t>Munkavégzésre irányuló egyéb jogviszonyban nem saját fogl. fizetett juttatások</t>
  </si>
  <si>
    <t xml:space="preserve"> a) zöldterület kezelés megbízási díja</t>
  </si>
  <si>
    <t xml:space="preserve"> a) szociális hozzájárulási adó </t>
  </si>
  <si>
    <t xml:space="preserve"> b) karbantartási anyagok, alkatrészek, szerszámok</t>
  </si>
  <si>
    <t xml:space="preserve"> c) virágosítás</t>
  </si>
  <si>
    <t>066020 Város-, községgazdálkodási egyéb szolgáltatások</t>
  </si>
  <si>
    <t>K333</t>
  </si>
  <si>
    <t>Bérleti és lízingdíjak</t>
  </si>
  <si>
    <t>a) MÁV zrt</t>
  </si>
  <si>
    <t>K513</t>
  </si>
  <si>
    <t>Tartalékok</t>
  </si>
  <si>
    <t>a) általános tartalék</t>
  </si>
  <si>
    <t>K61</t>
  </si>
  <si>
    <t>Immateriális javak beszerzés</t>
  </si>
  <si>
    <t>a) Településrendezési terv</t>
  </si>
  <si>
    <t xml:space="preserve">K62 </t>
  </si>
  <si>
    <t>b) garázs</t>
  </si>
  <si>
    <t>Felújítás</t>
  </si>
  <si>
    <t> 081030 Sportlétesítmények, edzőtáborok működtetése és fejlesztése</t>
  </si>
  <si>
    <t>a) villamosenergia szolgáltatás díja</t>
  </si>
  <si>
    <t>b) vízdíj</t>
  </si>
  <si>
    <t>Egyéb szolgáltatás</t>
  </si>
  <si>
    <t>082044 Könyvtári állomány gyarapítása, nyilvántartása</t>
  </si>
  <si>
    <t xml:space="preserve"> a) 80.000 x 12 hó könyvtáros megbízási díja</t>
  </si>
  <si>
    <t>K6</t>
  </si>
  <si>
    <t>Beruházás</t>
  </si>
  <si>
    <t>a) tárgyi eszköz beszerzés</t>
  </si>
  <si>
    <t>082092 Közművelődés - közösségi és társadalmi részvétel fejlesztése</t>
  </si>
  <si>
    <t xml:space="preserve">Tájház gondnok 2020. dec 1-3-ig </t>
  </si>
  <si>
    <t>Közművelődése bére 2021. dec. 1-től</t>
  </si>
  <si>
    <t>a) Artisjus egyesület jogdíj</t>
  </si>
  <si>
    <t>K332</t>
  </si>
  <si>
    <t>Vásárolt élelmezés</t>
  </si>
  <si>
    <t>a) rendezvényekhez élelmiszer beszerzés</t>
  </si>
  <si>
    <t xml:space="preserve"> a) műsorok</t>
  </si>
  <si>
    <t xml:space="preserve"> b) NKA  pályázat</t>
  </si>
  <si>
    <t>Ingatlan felújítás</t>
  </si>
  <si>
    <t>a) Művelődési Ház festése Köművelődési érdekeltségnövelő pályázatból</t>
  </si>
  <si>
    <t>Egyéb működési célú támogatás</t>
  </si>
  <si>
    <t xml:space="preserve"> a) Nemzeti Kulturális Alap</t>
  </si>
  <si>
    <t>084031 Civil szervezetek működési támogatása</t>
  </si>
  <si>
    <t>Egyéb működési célú tám. államháztartáson kívülre civil szervezetnek</t>
  </si>
  <si>
    <t xml:space="preserve"> a)  Medicopter Alapítvány</t>
  </si>
  <si>
    <t>104037 Intézményen kívüli gyermekétkeztetés</t>
  </si>
  <si>
    <t xml:space="preserve"> a) rászoruló gyermekek intézményen kívüli szünidei étkeztetése</t>
  </si>
  <si>
    <t>107051 Szociális étkeztetés szociális konyhán</t>
  </si>
  <si>
    <t xml:space="preserve"> a) szociális étkeztetés</t>
  </si>
  <si>
    <t>B405</t>
  </si>
  <si>
    <t>Ellátási díjak</t>
  </si>
  <si>
    <t xml:space="preserve">  a) szociális étkeztetés térítési díj</t>
  </si>
  <si>
    <t>107055 Falugondnoki, tanyagondnoki szolgáltatás</t>
  </si>
  <si>
    <t xml:space="preserve"> a) falugondnok helyettes megbízási díja</t>
  </si>
  <si>
    <t xml:space="preserve"> a) irodaszer, nyomtatvány beszerzése</t>
  </si>
  <si>
    <t xml:space="preserve"> b) hajtó- és kenőanyagok</t>
  </si>
  <si>
    <t xml:space="preserve"> c) munkaruha</t>
  </si>
  <si>
    <t xml:space="preserve"> d) tisztítószerek, karbantartási anyagok</t>
  </si>
  <si>
    <t xml:space="preserve"> a) kötelező biztosítás, Útitárs biztosítás</t>
  </si>
  <si>
    <t>107060 Egyéb szociális pénzbeli és természetbeni ellátások, támogatások</t>
  </si>
  <si>
    <t>K48</t>
  </si>
  <si>
    <t>Köztemetés</t>
  </si>
  <si>
    <t>Települési támogatás</t>
  </si>
  <si>
    <t xml:space="preserve"> a) lakhatási támogatás</t>
  </si>
  <si>
    <t xml:space="preserve"> b) rendkívüli települési támogatás: krízistámogatás, eseti támogatás</t>
  </si>
  <si>
    <t xml:space="preserve"> c) iskoláztatás költségeihez történő hozzájárulás</t>
  </si>
  <si>
    <t xml:space="preserve"> d) Mikulás, karácsonyi támogatás</t>
  </si>
  <si>
    <t xml:space="preserve"> e) babakelengye támogatás</t>
  </si>
  <si>
    <t>Önkormányzat által saját hatáskörben adott más ellátás</t>
  </si>
  <si>
    <t xml:space="preserve"> a) Idősek Napja tám.</t>
  </si>
  <si>
    <t xml:space="preserve"> b) karácsonyi támogatás</t>
  </si>
  <si>
    <t xml:space="preserve">Egyéb működési célú tám. </t>
  </si>
  <si>
    <t xml:space="preserve"> a) Bursa Hungarica ösztöndíj</t>
  </si>
  <si>
    <t>900020 Önkormányzatok funkcióra nem sorolható bevételei államháztartáson kívülről</t>
  </si>
  <si>
    <t>B351</t>
  </si>
  <si>
    <t>Állandó jelleggel végzett iparűzési tev. utáni iparűzési adó</t>
  </si>
  <si>
    <t>B36</t>
  </si>
  <si>
    <t>Települési adó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</si>
</sst>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6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0" applyNumberFormat="1" applyFont="1"/>
    <xf numFmtId="1" fontId="1" fillId="0" borderId="0" xfId="0" applyNumberFormat="1" applyFont="1" applyAlignment="1">
      <alignment horizontal="justify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1" fillId="0" borderId="0" xfId="0" applyFont="1"/>
    <xf numFmtId="1" fontId="2" fillId="0" borderId="0" xfId="0" applyNumberFormat="1" applyFont="1"/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5" fillId="0" borderId="0" xfId="0" applyNumberFormat="1" applyFont="1"/>
    <xf numFmtId="1" fontId="6" fillId="0" borderId="0" xfId="0" applyNumberFormat="1" applyFont="1" applyAlignment="1">
      <alignment horizontal="justify"/>
    </xf>
    <xf numFmtId="1" fontId="1" fillId="0" borderId="0" xfId="0" applyNumberFormat="1" applyFont="1"/>
    <xf numFmtId="3" fontId="7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justify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3" fontId="4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justify"/>
    </xf>
    <xf numFmtId="3" fontId="2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0" fontId="9" fillId="0" borderId="0" xfId="0" applyFont="1" applyAlignment="1">
      <alignment horizontal="justify"/>
    </xf>
    <xf numFmtId="3" fontId="7" fillId="0" borderId="0" xfId="0" applyNumberFormat="1" applyFont="1"/>
    <xf numFmtId="3" fontId="10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left"/>
    </xf>
    <xf numFmtId="3" fontId="7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 indent="15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9E24D-F01C-4D54-A048-3626973EB546}">
  <dimension ref="A1:H487"/>
  <sheetViews>
    <sheetView tabSelected="1" workbookViewId="0">
      <selection sqref="A1:XFD1048576"/>
    </sheetView>
  </sheetViews>
  <sheetFormatPr defaultRowHeight="15.75" x14ac:dyDescent="0.25"/>
  <cols>
    <col min="1" max="1" width="11.6640625" customWidth="1"/>
    <col min="2" max="2" width="87.83203125" customWidth="1"/>
    <col min="3" max="3" width="13.6640625" style="10" customWidth="1"/>
    <col min="4" max="4" width="13.5" style="10" customWidth="1"/>
    <col min="257" max="257" width="11.6640625" customWidth="1"/>
    <col min="258" max="258" width="87.83203125" customWidth="1"/>
    <col min="259" max="259" width="13.6640625" customWidth="1"/>
    <col min="260" max="260" width="13.5" customWidth="1"/>
    <col min="513" max="513" width="11.6640625" customWidth="1"/>
    <col min="514" max="514" width="87.83203125" customWidth="1"/>
    <col min="515" max="515" width="13.6640625" customWidth="1"/>
    <col min="516" max="516" width="13.5" customWidth="1"/>
    <col min="769" max="769" width="11.6640625" customWidth="1"/>
    <col min="770" max="770" width="87.83203125" customWidth="1"/>
    <col min="771" max="771" width="13.6640625" customWidth="1"/>
    <col min="772" max="772" width="13.5" customWidth="1"/>
    <col min="1025" max="1025" width="11.6640625" customWidth="1"/>
    <col min="1026" max="1026" width="87.83203125" customWidth="1"/>
    <col min="1027" max="1027" width="13.6640625" customWidth="1"/>
    <col min="1028" max="1028" width="13.5" customWidth="1"/>
    <col min="1281" max="1281" width="11.6640625" customWidth="1"/>
    <col min="1282" max="1282" width="87.83203125" customWidth="1"/>
    <col min="1283" max="1283" width="13.6640625" customWidth="1"/>
    <col min="1284" max="1284" width="13.5" customWidth="1"/>
    <col min="1537" max="1537" width="11.6640625" customWidth="1"/>
    <col min="1538" max="1538" width="87.83203125" customWidth="1"/>
    <col min="1539" max="1539" width="13.6640625" customWidth="1"/>
    <col min="1540" max="1540" width="13.5" customWidth="1"/>
    <col min="1793" max="1793" width="11.6640625" customWidth="1"/>
    <col min="1794" max="1794" width="87.83203125" customWidth="1"/>
    <col min="1795" max="1795" width="13.6640625" customWidth="1"/>
    <col min="1796" max="1796" width="13.5" customWidth="1"/>
    <col min="2049" max="2049" width="11.6640625" customWidth="1"/>
    <col min="2050" max="2050" width="87.83203125" customWidth="1"/>
    <col min="2051" max="2051" width="13.6640625" customWidth="1"/>
    <col min="2052" max="2052" width="13.5" customWidth="1"/>
    <col min="2305" max="2305" width="11.6640625" customWidth="1"/>
    <col min="2306" max="2306" width="87.83203125" customWidth="1"/>
    <col min="2307" max="2307" width="13.6640625" customWidth="1"/>
    <col min="2308" max="2308" width="13.5" customWidth="1"/>
    <col min="2561" max="2561" width="11.6640625" customWidth="1"/>
    <col min="2562" max="2562" width="87.83203125" customWidth="1"/>
    <col min="2563" max="2563" width="13.6640625" customWidth="1"/>
    <col min="2564" max="2564" width="13.5" customWidth="1"/>
    <col min="2817" max="2817" width="11.6640625" customWidth="1"/>
    <col min="2818" max="2818" width="87.83203125" customWidth="1"/>
    <col min="2819" max="2819" width="13.6640625" customWidth="1"/>
    <col min="2820" max="2820" width="13.5" customWidth="1"/>
    <col min="3073" max="3073" width="11.6640625" customWidth="1"/>
    <col min="3074" max="3074" width="87.83203125" customWidth="1"/>
    <col min="3075" max="3075" width="13.6640625" customWidth="1"/>
    <col min="3076" max="3076" width="13.5" customWidth="1"/>
    <col min="3329" max="3329" width="11.6640625" customWidth="1"/>
    <col min="3330" max="3330" width="87.83203125" customWidth="1"/>
    <col min="3331" max="3331" width="13.6640625" customWidth="1"/>
    <col min="3332" max="3332" width="13.5" customWidth="1"/>
    <col min="3585" max="3585" width="11.6640625" customWidth="1"/>
    <col min="3586" max="3586" width="87.83203125" customWidth="1"/>
    <col min="3587" max="3587" width="13.6640625" customWidth="1"/>
    <col min="3588" max="3588" width="13.5" customWidth="1"/>
    <col min="3841" max="3841" width="11.6640625" customWidth="1"/>
    <col min="3842" max="3842" width="87.83203125" customWidth="1"/>
    <col min="3843" max="3843" width="13.6640625" customWidth="1"/>
    <col min="3844" max="3844" width="13.5" customWidth="1"/>
    <col min="4097" max="4097" width="11.6640625" customWidth="1"/>
    <col min="4098" max="4098" width="87.83203125" customWidth="1"/>
    <col min="4099" max="4099" width="13.6640625" customWidth="1"/>
    <col min="4100" max="4100" width="13.5" customWidth="1"/>
    <col min="4353" max="4353" width="11.6640625" customWidth="1"/>
    <col min="4354" max="4354" width="87.83203125" customWidth="1"/>
    <col min="4355" max="4355" width="13.6640625" customWidth="1"/>
    <col min="4356" max="4356" width="13.5" customWidth="1"/>
    <col min="4609" max="4609" width="11.6640625" customWidth="1"/>
    <col min="4610" max="4610" width="87.83203125" customWidth="1"/>
    <col min="4611" max="4611" width="13.6640625" customWidth="1"/>
    <col min="4612" max="4612" width="13.5" customWidth="1"/>
    <col min="4865" max="4865" width="11.6640625" customWidth="1"/>
    <col min="4866" max="4866" width="87.83203125" customWidth="1"/>
    <col min="4867" max="4867" width="13.6640625" customWidth="1"/>
    <col min="4868" max="4868" width="13.5" customWidth="1"/>
    <col min="5121" max="5121" width="11.6640625" customWidth="1"/>
    <col min="5122" max="5122" width="87.83203125" customWidth="1"/>
    <col min="5123" max="5123" width="13.6640625" customWidth="1"/>
    <col min="5124" max="5124" width="13.5" customWidth="1"/>
    <col min="5377" max="5377" width="11.6640625" customWidth="1"/>
    <col min="5378" max="5378" width="87.83203125" customWidth="1"/>
    <col min="5379" max="5379" width="13.6640625" customWidth="1"/>
    <col min="5380" max="5380" width="13.5" customWidth="1"/>
    <col min="5633" max="5633" width="11.6640625" customWidth="1"/>
    <col min="5634" max="5634" width="87.83203125" customWidth="1"/>
    <col min="5635" max="5635" width="13.6640625" customWidth="1"/>
    <col min="5636" max="5636" width="13.5" customWidth="1"/>
    <col min="5889" max="5889" width="11.6640625" customWidth="1"/>
    <col min="5890" max="5890" width="87.83203125" customWidth="1"/>
    <col min="5891" max="5891" width="13.6640625" customWidth="1"/>
    <col min="5892" max="5892" width="13.5" customWidth="1"/>
    <col min="6145" max="6145" width="11.6640625" customWidth="1"/>
    <col min="6146" max="6146" width="87.83203125" customWidth="1"/>
    <col min="6147" max="6147" width="13.6640625" customWidth="1"/>
    <col min="6148" max="6148" width="13.5" customWidth="1"/>
    <col min="6401" max="6401" width="11.6640625" customWidth="1"/>
    <col min="6402" max="6402" width="87.83203125" customWidth="1"/>
    <col min="6403" max="6403" width="13.6640625" customWidth="1"/>
    <col min="6404" max="6404" width="13.5" customWidth="1"/>
    <col min="6657" max="6657" width="11.6640625" customWidth="1"/>
    <col min="6658" max="6658" width="87.83203125" customWidth="1"/>
    <col min="6659" max="6659" width="13.6640625" customWidth="1"/>
    <col min="6660" max="6660" width="13.5" customWidth="1"/>
    <col min="6913" max="6913" width="11.6640625" customWidth="1"/>
    <col min="6914" max="6914" width="87.83203125" customWidth="1"/>
    <col min="6915" max="6915" width="13.6640625" customWidth="1"/>
    <col min="6916" max="6916" width="13.5" customWidth="1"/>
    <col min="7169" max="7169" width="11.6640625" customWidth="1"/>
    <col min="7170" max="7170" width="87.83203125" customWidth="1"/>
    <col min="7171" max="7171" width="13.6640625" customWidth="1"/>
    <col min="7172" max="7172" width="13.5" customWidth="1"/>
    <col min="7425" max="7425" width="11.6640625" customWidth="1"/>
    <col min="7426" max="7426" width="87.83203125" customWidth="1"/>
    <col min="7427" max="7427" width="13.6640625" customWidth="1"/>
    <col min="7428" max="7428" width="13.5" customWidth="1"/>
    <col min="7681" max="7681" width="11.6640625" customWidth="1"/>
    <col min="7682" max="7682" width="87.83203125" customWidth="1"/>
    <col min="7683" max="7683" width="13.6640625" customWidth="1"/>
    <col min="7684" max="7684" width="13.5" customWidth="1"/>
    <col min="7937" max="7937" width="11.6640625" customWidth="1"/>
    <col min="7938" max="7938" width="87.83203125" customWidth="1"/>
    <col min="7939" max="7939" width="13.6640625" customWidth="1"/>
    <col min="7940" max="7940" width="13.5" customWidth="1"/>
    <col min="8193" max="8193" width="11.6640625" customWidth="1"/>
    <col min="8194" max="8194" width="87.83203125" customWidth="1"/>
    <col min="8195" max="8195" width="13.6640625" customWidth="1"/>
    <col min="8196" max="8196" width="13.5" customWidth="1"/>
    <col min="8449" max="8449" width="11.6640625" customWidth="1"/>
    <col min="8450" max="8450" width="87.83203125" customWidth="1"/>
    <col min="8451" max="8451" width="13.6640625" customWidth="1"/>
    <col min="8452" max="8452" width="13.5" customWidth="1"/>
    <col min="8705" max="8705" width="11.6640625" customWidth="1"/>
    <col min="8706" max="8706" width="87.83203125" customWidth="1"/>
    <col min="8707" max="8707" width="13.6640625" customWidth="1"/>
    <col min="8708" max="8708" width="13.5" customWidth="1"/>
    <col min="8961" max="8961" width="11.6640625" customWidth="1"/>
    <col min="8962" max="8962" width="87.83203125" customWidth="1"/>
    <col min="8963" max="8963" width="13.6640625" customWidth="1"/>
    <col min="8964" max="8964" width="13.5" customWidth="1"/>
    <col min="9217" max="9217" width="11.6640625" customWidth="1"/>
    <col min="9218" max="9218" width="87.83203125" customWidth="1"/>
    <col min="9219" max="9219" width="13.6640625" customWidth="1"/>
    <col min="9220" max="9220" width="13.5" customWidth="1"/>
    <col min="9473" max="9473" width="11.6640625" customWidth="1"/>
    <col min="9474" max="9474" width="87.83203125" customWidth="1"/>
    <col min="9475" max="9475" width="13.6640625" customWidth="1"/>
    <col min="9476" max="9476" width="13.5" customWidth="1"/>
    <col min="9729" max="9729" width="11.6640625" customWidth="1"/>
    <col min="9730" max="9730" width="87.83203125" customWidth="1"/>
    <col min="9731" max="9731" width="13.6640625" customWidth="1"/>
    <col min="9732" max="9732" width="13.5" customWidth="1"/>
    <col min="9985" max="9985" width="11.6640625" customWidth="1"/>
    <col min="9986" max="9986" width="87.83203125" customWidth="1"/>
    <col min="9987" max="9987" width="13.6640625" customWidth="1"/>
    <col min="9988" max="9988" width="13.5" customWidth="1"/>
    <col min="10241" max="10241" width="11.6640625" customWidth="1"/>
    <col min="10242" max="10242" width="87.83203125" customWidth="1"/>
    <col min="10243" max="10243" width="13.6640625" customWidth="1"/>
    <col min="10244" max="10244" width="13.5" customWidth="1"/>
    <col min="10497" max="10497" width="11.6640625" customWidth="1"/>
    <col min="10498" max="10498" width="87.83203125" customWidth="1"/>
    <col min="10499" max="10499" width="13.6640625" customWidth="1"/>
    <col min="10500" max="10500" width="13.5" customWidth="1"/>
    <col min="10753" max="10753" width="11.6640625" customWidth="1"/>
    <col min="10754" max="10754" width="87.83203125" customWidth="1"/>
    <col min="10755" max="10755" width="13.6640625" customWidth="1"/>
    <col min="10756" max="10756" width="13.5" customWidth="1"/>
    <col min="11009" max="11009" width="11.6640625" customWidth="1"/>
    <col min="11010" max="11010" width="87.83203125" customWidth="1"/>
    <col min="11011" max="11011" width="13.6640625" customWidth="1"/>
    <col min="11012" max="11012" width="13.5" customWidth="1"/>
    <col min="11265" max="11265" width="11.6640625" customWidth="1"/>
    <col min="11266" max="11266" width="87.83203125" customWidth="1"/>
    <col min="11267" max="11267" width="13.6640625" customWidth="1"/>
    <col min="11268" max="11268" width="13.5" customWidth="1"/>
    <col min="11521" max="11521" width="11.6640625" customWidth="1"/>
    <col min="11522" max="11522" width="87.83203125" customWidth="1"/>
    <col min="11523" max="11523" width="13.6640625" customWidth="1"/>
    <col min="11524" max="11524" width="13.5" customWidth="1"/>
    <col min="11777" max="11777" width="11.6640625" customWidth="1"/>
    <col min="11778" max="11778" width="87.83203125" customWidth="1"/>
    <col min="11779" max="11779" width="13.6640625" customWidth="1"/>
    <col min="11780" max="11780" width="13.5" customWidth="1"/>
    <col min="12033" max="12033" width="11.6640625" customWidth="1"/>
    <col min="12034" max="12034" width="87.83203125" customWidth="1"/>
    <col min="12035" max="12035" width="13.6640625" customWidth="1"/>
    <col min="12036" max="12036" width="13.5" customWidth="1"/>
    <col min="12289" max="12289" width="11.6640625" customWidth="1"/>
    <col min="12290" max="12290" width="87.83203125" customWidth="1"/>
    <col min="12291" max="12291" width="13.6640625" customWidth="1"/>
    <col min="12292" max="12292" width="13.5" customWidth="1"/>
    <col min="12545" max="12545" width="11.6640625" customWidth="1"/>
    <col min="12546" max="12546" width="87.83203125" customWidth="1"/>
    <col min="12547" max="12547" width="13.6640625" customWidth="1"/>
    <col min="12548" max="12548" width="13.5" customWidth="1"/>
    <col min="12801" max="12801" width="11.6640625" customWidth="1"/>
    <col min="12802" max="12802" width="87.83203125" customWidth="1"/>
    <col min="12803" max="12803" width="13.6640625" customWidth="1"/>
    <col min="12804" max="12804" width="13.5" customWidth="1"/>
    <col min="13057" max="13057" width="11.6640625" customWidth="1"/>
    <col min="13058" max="13058" width="87.83203125" customWidth="1"/>
    <col min="13059" max="13059" width="13.6640625" customWidth="1"/>
    <col min="13060" max="13060" width="13.5" customWidth="1"/>
    <col min="13313" max="13313" width="11.6640625" customWidth="1"/>
    <col min="13314" max="13314" width="87.83203125" customWidth="1"/>
    <col min="13315" max="13315" width="13.6640625" customWidth="1"/>
    <col min="13316" max="13316" width="13.5" customWidth="1"/>
    <col min="13569" max="13569" width="11.6640625" customWidth="1"/>
    <col min="13570" max="13570" width="87.83203125" customWidth="1"/>
    <col min="13571" max="13571" width="13.6640625" customWidth="1"/>
    <col min="13572" max="13572" width="13.5" customWidth="1"/>
    <col min="13825" max="13825" width="11.6640625" customWidth="1"/>
    <col min="13826" max="13826" width="87.83203125" customWidth="1"/>
    <col min="13827" max="13827" width="13.6640625" customWidth="1"/>
    <col min="13828" max="13828" width="13.5" customWidth="1"/>
    <col min="14081" max="14081" width="11.6640625" customWidth="1"/>
    <col min="14082" max="14082" width="87.83203125" customWidth="1"/>
    <col min="14083" max="14083" width="13.6640625" customWidth="1"/>
    <col min="14084" max="14084" width="13.5" customWidth="1"/>
    <col min="14337" max="14337" width="11.6640625" customWidth="1"/>
    <col min="14338" max="14338" width="87.83203125" customWidth="1"/>
    <col min="14339" max="14339" width="13.6640625" customWidth="1"/>
    <col min="14340" max="14340" width="13.5" customWidth="1"/>
    <col min="14593" max="14593" width="11.6640625" customWidth="1"/>
    <col min="14594" max="14594" width="87.83203125" customWidth="1"/>
    <col min="14595" max="14595" width="13.6640625" customWidth="1"/>
    <col min="14596" max="14596" width="13.5" customWidth="1"/>
    <col min="14849" max="14849" width="11.6640625" customWidth="1"/>
    <col min="14850" max="14850" width="87.83203125" customWidth="1"/>
    <col min="14851" max="14851" width="13.6640625" customWidth="1"/>
    <col min="14852" max="14852" width="13.5" customWidth="1"/>
    <col min="15105" max="15105" width="11.6640625" customWidth="1"/>
    <col min="15106" max="15106" width="87.83203125" customWidth="1"/>
    <col min="15107" max="15107" width="13.6640625" customWidth="1"/>
    <col min="15108" max="15108" width="13.5" customWidth="1"/>
    <col min="15361" max="15361" width="11.6640625" customWidth="1"/>
    <col min="15362" max="15362" width="87.83203125" customWidth="1"/>
    <col min="15363" max="15363" width="13.6640625" customWidth="1"/>
    <col min="15364" max="15364" width="13.5" customWidth="1"/>
    <col min="15617" max="15617" width="11.6640625" customWidth="1"/>
    <col min="15618" max="15618" width="87.83203125" customWidth="1"/>
    <col min="15619" max="15619" width="13.6640625" customWidth="1"/>
    <col min="15620" max="15620" width="13.5" customWidth="1"/>
    <col min="15873" max="15873" width="11.6640625" customWidth="1"/>
    <col min="15874" max="15874" width="87.83203125" customWidth="1"/>
    <col min="15875" max="15875" width="13.6640625" customWidth="1"/>
    <col min="15876" max="15876" width="13.5" customWidth="1"/>
    <col min="16129" max="16129" width="11.6640625" customWidth="1"/>
    <col min="16130" max="16130" width="87.83203125" customWidth="1"/>
    <col min="16131" max="16131" width="13.6640625" customWidth="1"/>
    <col min="16132" max="16132" width="13.5" customWidth="1"/>
  </cols>
  <sheetData>
    <row r="1" spans="1:7" s="2" customFormat="1" ht="18" customHeight="1" x14ac:dyDescent="0.25">
      <c r="A1" s="1" t="s">
        <v>0</v>
      </c>
      <c r="B1" s="1"/>
      <c r="C1" s="1"/>
      <c r="D1" s="1"/>
    </row>
    <row r="2" spans="1:7" s="2" customFormat="1" ht="18.75" customHeight="1" x14ac:dyDescent="0.25">
      <c r="A2" s="1" t="s">
        <v>1</v>
      </c>
      <c r="B2" s="1"/>
      <c r="C2" s="1"/>
      <c r="D2" s="1"/>
    </row>
    <row r="3" spans="1:7" s="2" customFormat="1" ht="12.75" customHeight="1" x14ac:dyDescent="0.25">
      <c r="A3" s="3" t="s">
        <v>2</v>
      </c>
      <c r="B3" s="3"/>
      <c r="C3" s="3"/>
      <c r="D3" s="3"/>
    </row>
    <row r="4" spans="1:7" s="2" customFormat="1" ht="5.0999999999999996" customHeight="1" x14ac:dyDescent="0.25">
      <c r="A4" s="4"/>
      <c r="B4" s="4"/>
      <c r="C4" s="4"/>
      <c r="D4" s="4"/>
    </row>
    <row r="5" spans="1:7" s="2" customFormat="1" ht="15.75" customHeight="1" x14ac:dyDescent="0.25">
      <c r="A5" s="5" t="s">
        <v>3</v>
      </c>
      <c r="B5" s="5"/>
      <c r="C5" s="5"/>
      <c r="D5" s="5"/>
    </row>
    <row r="6" spans="1:7" s="2" customFormat="1" ht="8.1" customHeight="1" x14ac:dyDescent="0.25">
      <c r="A6" s="6"/>
      <c r="C6" s="7"/>
      <c r="D6" s="7"/>
    </row>
    <row r="7" spans="1:7" s="2" customFormat="1" ht="15.95" customHeight="1" x14ac:dyDescent="0.25">
      <c r="A7" s="8" t="s">
        <v>4</v>
      </c>
      <c r="B7" s="9" t="s">
        <v>5</v>
      </c>
      <c r="C7" s="9"/>
      <c r="D7" s="10"/>
      <c r="F7" s="11"/>
      <c r="G7" s="11"/>
    </row>
    <row r="8" spans="1:7" s="2" customFormat="1" ht="15" customHeight="1" x14ac:dyDescent="0.25">
      <c r="A8" s="12"/>
      <c r="B8" s="13" t="s">
        <v>6</v>
      </c>
      <c r="C8" s="10">
        <v>1996000</v>
      </c>
      <c r="D8" s="10"/>
    </row>
    <row r="9" spans="1:7" s="2" customFormat="1" ht="15" customHeight="1" x14ac:dyDescent="0.25">
      <c r="A9" s="12"/>
      <c r="B9" s="13" t="s">
        <v>7</v>
      </c>
      <c r="C9" s="10">
        <v>251100</v>
      </c>
      <c r="D9" s="10"/>
    </row>
    <row r="10" spans="1:7" s="2" customFormat="1" x14ac:dyDescent="0.25">
      <c r="A10" s="14" t="s">
        <v>8</v>
      </c>
      <c r="B10" s="14" t="s">
        <v>9</v>
      </c>
      <c r="C10" s="7">
        <v>3060384</v>
      </c>
      <c r="D10" s="15"/>
    </row>
    <row r="11" spans="1:7" s="2" customFormat="1" ht="16.5" customHeight="1" x14ac:dyDescent="0.25">
      <c r="A11" s="16"/>
      <c r="C11" s="10"/>
      <c r="D11" s="10">
        <f>SUM(C8:C10)</f>
        <v>5307484</v>
      </c>
    </row>
    <row r="12" spans="1:7" s="2" customFormat="1" ht="20.100000000000001" customHeight="1" x14ac:dyDescent="0.25">
      <c r="A12" s="14" t="s">
        <v>10</v>
      </c>
      <c r="B12" s="14" t="s">
        <v>11</v>
      </c>
      <c r="C12" s="7"/>
      <c r="D12" s="7"/>
    </row>
    <row r="13" spans="1:7" s="2" customFormat="1" ht="20.100000000000001" customHeight="1" x14ac:dyDescent="0.25">
      <c r="A13" s="14"/>
      <c r="B13" s="13" t="s">
        <v>12</v>
      </c>
      <c r="C13" s="7">
        <v>309380</v>
      </c>
      <c r="D13" s="7"/>
    </row>
    <row r="14" spans="1:7" s="2" customFormat="1" ht="20.100000000000001" customHeight="1" x14ac:dyDescent="0.25">
      <c r="A14" s="14"/>
      <c r="B14" s="13" t="s">
        <v>13</v>
      </c>
      <c r="C14" s="7">
        <v>463200</v>
      </c>
      <c r="D14" s="7">
        <f>SUM(C13:C15)</f>
        <v>811510</v>
      </c>
    </row>
    <row r="15" spans="1:7" s="2" customFormat="1" ht="20.100000000000001" customHeight="1" x14ac:dyDescent="0.25">
      <c r="A15" s="14"/>
      <c r="B15" s="13" t="s">
        <v>14</v>
      </c>
      <c r="C15" s="7">
        <v>38930</v>
      </c>
      <c r="D15" s="7"/>
    </row>
    <row r="16" spans="1:7" s="2" customFormat="1" ht="5.0999999999999996" customHeight="1" x14ac:dyDescent="0.25">
      <c r="A16" s="16"/>
      <c r="C16" s="10"/>
      <c r="D16" s="10"/>
    </row>
    <row r="17" spans="1:4" s="2" customFormat="1" ht="15" customHeight="1" x14ac:dyDescent="0.25">
      <c r="A17" s="17" t="s">
        <v>15</v>
      </c>
      <c r="B17" s="14" t="s">
        <v>16</v>
      </c>
      <c r="C17" s="10"/>
      <c r="D17" s="18">
        <v>0</v>
      </c>
    </row>
    <row r="18" spans="1:4" s="2" customFormat="1" ht="3.75" customHeight="1" x14ac:dyDescent="0.25">
      <c r="A18" s="19"/>
      <c r="C18" s="10"/>
      <c r="D18" s="10"/>
    </row>
    <row r="19" spans="1:4" s="2" customFormat="1" x14ac:dyDescent="0.25">
      <c r="A19" s="14" t="s">
        <v>17</v>
      </c>
      <c r="B19" s="14" t="s">
        <v>18</v>
      </c>
      <c r="C19" s="7"/>
      <c r="D19" s="7">
        <v>300000</v>
      </c>
    </row>
    <row r="20" spans="1:4" s="2" customFormat="1" ht="6" customHeight="1" x14ac:dyDescent="0.25">
      <c r="A20" s="16"/>
      <c r="C20" s="10"/>
      <c r="D20" s="10"/>
    </row>
    <row r="21" spans="1:4" s="2" customFormat="1" x14ac:dyDescent="0.25">
      <c r="A21" s="8" t="s">
        <v>19</v>
      </c>
      <c r="B21" s="14" t="s">
        <v>20</v>
      </c>
      <c r="C21" s="10"/>
      <c r="D21" s="10"/>
    </row>
    <row r="22" spans="1:4" s="2" customFormat="1" ht="15" customHeight="1" x14ac:dyDescent="0.25">
      <c r="A22" s="12"/>
      <c r="B22" s="20" t="s">
        <v>21</v>
      </c>
      <c r="C22" s="20"/>
      <c r="D22" s="10">
        <v>150000</v>
      </c>
    </row>
    <row r="23" spans="1:4" s="2" customFormat="1" ht="6" customHeight="1" x14ac:dyDescent="0.25">
      <c r="A23" s="16"/>
      <c r="C23" s="10"/>
      <c r="D23" s="10"/>
    </row>
    <row r="24" spans="1:4" s="2" customFormat="1" x14ac:dyDescent="0.25">
      <c r="A24" s="8" t="s">
        <v>22</v>
      </c>
      <c r="B24" s="14" t="s">
        <v>23</v>
      </c>
      <c r="C24" s="10"/>
      <c r="D24" s="10"/>
    </row>
    <row r="25" spans="1:4" s="2" customFormat="1" ht="15" customHeight="1" x14ac:dyDescent="0.25">
      <c r="A25" s="12"/>
      <c r="B25" s="21" t="s">
        <v>24</v>
      </c>
      <c r="C25" s="21"/>
      <c r="D25" s="10">
        <v>60000</v>
      </c>
    </row>
    <row r="26" spans="1:4" s="2" customFormat="1" ht="6" customHeight="1" x14ac:dyDescent="0.25">
      <c r="A26" s="16"/>
      <c r="C26" s="10"/>
      <c r="D26" s="10"/>
    </row>
    <row r="27" spans="1:4" s="2" customFormat="1" x14ac:dyDescent="0.25">
      <c r="A27" s="14" t="s">
        <v>25</v>
      </c>
      <c r="B27" s="14" t="s">
        <v>26</v>
      </c>
      <c r="C27" s="7"/>
      <c r="D27" s="7">
        <v>740000</v>
      </c>
    </row>
    <row r="28" spans="1:4" s="2" customFormat="1" ht="15" customHeight="1" x14ac:dyDescent="0.25">
      <c r="A28" s="8"/>
      <c r="B28" s="13" t="s">
        <v>27</v>
      </c>
      <c r="C28" s="10"/>
      <c r="D28" s="10"/>
    </row>
    <row r="29" spans="1:4" s="2" customFormat="1" ht="15" customHeight="1" x14ac:dyDescent="0.25">
      <c r="A29" s="8"/>
      <c r="B29" s="13" t="s">
        <v>28</v>
      </c>
      <c r="C29" s="10"/>
      <c r="D29" s="10"/>
    </row>
    <row r="30" spans="1:4" s="2" customFormat="1" ht="15" customHeight="1" x14ac:dyDescent="0.25">
      <c r="A30" s="8"/>
      <c r="B30" s="13" t="s">
        <v>29</v>
      </c>
      <c r="C30" s="10"/>
      <c r="D30" s="10"/>
    </row>
    <row r="31" spans="1:4" s="2" customFormat="1" ht="6" customHeight="1" x14ac:dyDescent="0.25">
      <c r="A31" s="19"/>
      <c r="B31" s="20"/>
      <c r="C31" s="10"/>
      <c r="D31" s="10"/>
    </row>
    <row r="32" spans="1:4" s="2" customFormat="1" x14ac:dyDescent="0.25">
      <c r="A32" s="8" t="s">
        <v>30</v>
      </c>
      <c r="B32" s="14" t="s">
        <v>31</v>
      </c>
      <c r="C32" s="10"/>
      <c r="D32" s="10">
        <v>400000</v>
      </c>
    </row>
    <row r="33" spans="1:4" s="2" customFormat="1" ht="6" customHeight="1" x14ac:dyDescent="0.25">
      <c r="A33" s="19"/>
      <c r="B33" s="20"/>
      <c r="C33" s="10"/>
      <c r="D33" s="10"/>
    </row>
    <row r="34" spans="1:4" s="2" customFormat="1" ht="6" customHeight="1" x14ac:dyDescent="0.25">
      <c r="A34" s="19"/>
      <c r="B34" s="20"/>
      <c r="C34" s="10"/>
      <c r="D34" s="10"/>
    </row>
    <row r="35" spans="1:4" s="2" customFormat="1" x14ac:dyDescent="0.25">
      <c r="A35" s="8" t="s">
        <v>32</v>
      </c>
      <c r="B35" s="14" t="s">
        <v>33</v>
      </c>
      <c r="C35" s="10"/>
      <c r="D35" s="10">
        <v>180000</v>
      </c>
    </row>
    <row r="36" spans="1:4" s="2" customFormat="1" ht="6" customHeight="1" x14ac:dyDescent="0.25">
      <c r="A36" s="19"/>
      <c r="B36" s="20"/>
      <c r="C36" s="10"/>
      <c r="D36" s="10"/>
    </row>
    <row r="37" spans="1:4" s="2" customFormat="1" x14ac:dyDescent="0.25">
      <c r="A37" s="8" t="s">
        <v>34</v>
      </c>
      <c r="B37" s="14" t="s">
        <v>35</v>
      </c>
      <c r="C37" s="10"/>
      <c r="D37" s="10"/>
    </row>
    <row r="38" spans="1:4" s="2" customFormat="1" ht="15" customHeight="1" x14ac:dyDescent="0.25">
      <c r="A38" s="8"/>
      <c r="B38" s="22" t="s">
        <v>36</v>
      </c>
      <c r="C38" s="10"/>
      <c r="D38" s="10">
        <v>100000</v>
      </c>
    </row>
    <row r="39" spans="1:4" s="2" customFormat="1" ht="6" customHeight="1" x14ac:dyDescent="0.25">
      <c r="A39" s="19"/>
      <c r="B39" s="20"/>
      <c r="C39" s="10"/>
      <c r="D39" s="10"/>
    </row>
    <row r="40" spans="1:4" s="2" customFormat="1" x14ac:dyDescent="0.25">
      <c r="A40" s="8" t="s">
        <v>34</v>
      </c>
      <c r="B40" s="14" t="s">
        <v>37</v>
      </c>
      <c r="C40" s="10"/>
      <c r="D40" s="10">
        <v>500000</v>
      </c>
    </row>
    <row r="41" spans="1:4" s="2" customFormat="1" ht="14.1" customHeight="1" x14ac:dyDescent="0.25">
      <c r="A41" s="23"/>
      <c r="B41" s="13" t="s">
        <v>38</v>
      </c>
      <c r="C41" s="24"/>
      <c r="D41" s="10"/>
    </row>
    <row r="42" spans="1:4" s="2" customFormat="1" ht="14.1" customHeight="1" x14ac:dyDescent="0.25">
      <c r="A42" s="23"/>
      <c r="B42" s="13" t="s">
        <v>39</v>
      </c>
      <c r="C42" s="24"/>
      <c r="D42" s="10"/>
    </row>
    <row r="43" spans="1:4" s="2" customFormat="1" ht="14.1" customHeight="1" x14ac:dyDescent="0.25">
      <c r="A43" s="23"/>
      <c r="B43" s="13" t="s">
        <v>40</v>
      </c>
      <c r="C43" s="24"/>
      <c r="D43" s="10"/>
    </row>
    <row r="44" spans="1:4" s="2" customFormat="1" ht="6" customHeight="1" x14ac:dyDescent="0.25">
      <c r="A44" s="19"/>
      <c r="B44" s="20"/>
      <c r="C44" s="10"/>
      <c r="D44" s="10"/>
    </row>
    <row r="45" spans="1:4" s="2" customFormat="1" x14ac:dyDescent="0.25">
      <c r="A45" s="8" t="s">
        <v>41</v>
      </c>
      <c r="B45" s="14" t="s">
        <v>42</v>
      </c>
      <c r="C45" s="10"/>
      <c r="D45" s="10">
        <v>400000</v>
      </c>
    </row>
    <row r="46" spans="1:4" s="2" customFormat="1" ht="6" customHeight="1" x14ac:dyDescent="0.25">
      <c r="A46" s="19"/>
      <c r="B46" s="20"/>
      <c r="C46" s="10"/>
      <c r="D46" s="10"/>
    </row>
    <row r="47" spans="1:4" s="2" customFormat="1" x14ac:dyDescent="0.25">
      <c r="A47" s="8" t="s">
        <v>43</v>
      </c>
      <c r="B47" s="14" t="s">
        <v>44</v>
      </c>
      <c r="C47" s="10"/>
      <c r="D47" s="25">
        <v>20000</v>
      </c>
    </row>
    <row r="48" spans="1:4" s="2" customFormat="1" ht="15" customHeight="1" x14ac:dyDescent="0.25">
      <c r="A48" s="23"/>
      <c r="B48" s="20"/>
      <c r="C48" s="18"/>
      <c r="D48" s="18">
        <f>SUM(D17:D47)</f>
        <v>2850000</v>
      </c>
    </row>
    <row r="49" spans="1:4" s="2" customFormat="1" ht="9" customHeight="1" x14ac:dyDescent="0.25">
      <c r="A49" s="19"/>
      <c r="B49" s="20"/>
      <c r="C49" s="10"/>
      <c r="D49" s="10"/>
    </row>
    <row r="50" spans="1:4" s="2" customFormat="1" ht="15.75" customHeight="1" x14ac:dyDescent="0.25">
      <c r="A50" s="8" t="s">
        <v>45</v>
      </c>
      <c r="B50" s="14" t="s">
        <v>46</v>
      </c>
      <c r="C50" s="18"/>
      <c r="D50" s="18"/>
    </row>
    <row r="51" spans="1:4" s="2" customFormat="1" ht="16.5" customHeight="1" x14ac:dyDescent="0.25">
      <c r="A51" s="19"/>
      <c r="B51" s="20" t="s">
        <v>47</v>
      </c>
      <c r="C51" s="10"/>
      <c r="D51" s="10">
        <v>236220</v>
      </c>
    </row>
    <row r="52" spans="1:4" s="2" customFormat="1" ht="15.75" customHeight="1" x14ac:dyDescent="0.25">
      <c r="A52" s="8" t="s">
        <v>48</v>
      </c>
      <c r="B52" s="14" t="s">
        <v>49</v>
      </c>
      <c r="C52" s="18"/>
      <c r="D52" s="25">
        <v>63780</v>
      </c>
    </row>
    <row r="53" spans="1:4" s="2" customFormat="1" ht="16.5" customHeight="1" x14ac:dyDescent="0.25">
      <c r="A53" s="19"/>
      <c r="B53" s="20"/>
      <c r="C53" s="10"/>
      <c r="D53" s="10">
        <f>SUM(D51:D52)</f>
        <v>300000</v>
      </c>
    </row>
    <row r="54" spans="1:4" s="20" customFormat="1" x14ac:dyDescent="0.25">
      <c r="A54" s="17" t="s">
        <v>50</v>
      </c>
      <c r="B54" s="26" t="s">
        <v>51</v>
      </c>
      <c r="C54" s="18"/>
      <c r="D54" s="18"/>
    </row>
    <row r="55" spans="1:4" s="2" customFormat="1" ht="6" customHeight="1" x14ac:dyDescent="0.25">
      <c r="A55" s="16"/>
      <c r="C55" s="10"/>
      <c r="D55" s="10"/>
    </row>
    <row r="56" spans="1:4" s="2" customFormat="1" ht="15.75" customHeight="1" x14ac:dyDescent="0.25">
      <c r="A56" s="17" t="s">
        <v>52</v>
      </c>
      <c r="B56" s="26" t="s">
        <v>53</v>
      </c>
      <c r="C56" s="18"/>
      <c r="D56" s="25"/>
    </row>
    <row r="57" spans="1:4" s="2" customFormat="1" ht="15" customHeight="1" x14ac:dyDescent="0.25">
      <c r="A57" s="23"/>
      <c r="B57" s="22"/>
      <c r="C57" s="18"/>
      <c r="D57" s="18">
        <f>SUM(D55:D56)</f>
        <v>0</v>
      </c>
    </row>
    <row r="58" spans="1:4" s="29" customFormat="1" x14ac:dyDescent="0.25">
      <c r="A58" s="27" t="s">
        <v>54</v>
      </c>
      <c r="B58" s="27"/>
      <c r="C58" s="28"/>
      <c r="D58" s="28">
        <f>SUM(D11,D14,D48,D57,D57,,D53)</f>
        <v>9268994</v>
      </c>
    </row>
    <row r="59" spans="1:4" s="2" customFormat="1" x14ac:dyDescent="0.25">
      <c r="A59" s="30" t="s">
        <v>55</v>
      </c>
      <c r="B59" s="30"/>
      <c r="C59" s="31"/>
      <c r="D59" s="31" t="s">
        <v>56</v>
      </c>
    </row>
    <row r="60" spans="1:4" s="2" customFormat="1" ht="16.5" customHeight="1" x14ac:dyDescent="0.25">
      <c r="A60" s="22"/>
      <c r="B60" s="22"/>
      <c r="C60" s="10"/>
      <c r="D60" s="10"/>
    </row>
    <row r="61" spans="1:4" s="2" customFormat="1" ht="15" customHeight="1" x14ac:dyDescent="0.25">
      <c r="A61" s="8" t="s">
        <v>57</v>
      </c>
      <c r="B61" s="14" t="s">
        <v>58</v>
      </c>
      <c r="C61" s="10"/>
      <c r="D61" s="10"/>
    </row>
    <row r="62" spans="1:4" s="2" customFormat="1" ht="15" customHeight="1" x14ac:dyDescent="0.25">
      <c r="A62" s="14"/>
      <c r="B62" s="20" t="s">
        <v>59</v>
      </c>
      <c r="C62" s="10"/>
      <c r="D62" s="10">
        <v>251100</v>
      </c>
    </row>
    <row r="63" spans="1:4" s="2" customFormat="1" ht="15.95" customHeight="1" x14ac:dyDescent="0.25">
      <c r="A63" s="8" t="s">
        <v>60</v>
      </c>
      <c r="B63" s="14" t="s">
        <v>61</v>
      </c>
      <c r="C63" s="10"/>
      <c r="D63" s="10">
        <v>5000</v>
      </c>
    </row>
    <row r="64" spans="1:4" s="2" customFormat="1" ht="15.95" customHeight="1" x14ac:dyDescent="0.25">
      <c r="A64" s="8"/>
      <c r="B64" s="14"/>
      <c r="C64" s="10"/>
      <c r="D64" s="10"/>
    </row>
    <row r="65" spans="1:4" s="2" customFormat="1" ht="15.95" customHeight="1" x14ac:dyDescent="0.25">
      <c r="A65" s="8" t="s">
        <v>62</v>
      </c>
      <c r="B65" s="14" t="s">
        <v>63</v>
      </c>
      <c r="C65" s="10"/>
      <c r="D65" s="10">
        <v>350000</v>
      </c>
    </row>
    <row r="66" spans="1:4" s="29" customFormat="1" x14ac:dyDescent="0.25">
      <c r="A66" s="27" t="s">
        <v>64</v>
      </c>
      <c r="B66" s="27"/>
      <c r="C66" s="28"/>
      <c r="D66" s="28">
        <f>SUM(D61:D65)</f>
        <v>606100</v>
      </c>
    </row>
    <row r="67" spans="1:4" s="29" customFormat="1" x14ac:dyDescent="0.25">
      <c r="A67" s="26"/>
      <c r="B67" s="26"/>
      <c r="C67" s="32"/>
      <c r="D67" s="32"/>
    </row>
    <row r="68" spans="1:4" s="2" customFormat="1" ht="14.1" customHeight="1" x14ac:dyDescent="0.25">
      <c r="A68" s="14"/>
      <c r="B68" s="20"/>
      <c r="C68" s="10"/>
      <c r="D68" s="10"/>
    </row>
    <row r="69" spans="1:4" s="2" customFormat="1" ht="28.5" customHeight="1" x14ac:dyDescent="0.25">
      <c r="A69" s="5" t="s">
        <v>65</v>
      </c>
      <c r="B69" s="5"/>
      <c r="C69" s="5"/>
      <c r="D69" s="5"/>
    </row>
    <row r="70" spans="1:4" s="2" customFormat="1" ht="15" customHeight="1" x14ac:dyDescent="0.25">
      <c r="A70" s="8"/>
      <c r="C70" s="10"/>
      <c r="D70" s="10"/>
    </row>
    <row r="71" spans="1:4" s="2" customFormat="1" x14ac:dyDescent="0.25">
      <c r="A71" s="14" t="s">
        <v>17</v>
      </c>
      <c r="B71" s="14" t="s">
        <v>18</v>
      </c>
      <c r="C71" s="7"/>
      <c r="D71" s="7"/>
    </row>
    <row r="72" spans="1:4" s="2" customFormat="1" ht="15" customHeight="1" x14ac:dyDescent="0.25">
      <c r="A72" s="8"/>
      <c r="B72" s="13" t="s">
        <v>66</v>
      </c>
      <c r="C72" s="10"/>
      <c r="D72" s="10">
        <v>50000</v>
      </c>
    </row>
    <row r="73" spans="1:4" s="2" customFormat="1" ht="6" customHeight="1" x14ac:dyDescent="0.25">
      <c r="A73" s="16"/>
      <c r="C73" s="10"/>
      <c r="D73" s="10"/>
    </row>
    <row r="74" spans="1:4" s="2" customFormat="1" x14ac:dyDescent="0.25">
      <c r="A74" s="14" t="s">
        <v>25</v>
      </c>
      <c r="B74" s="14" t="s">
        <v>26</v>
      </c>
      <c r="C74" s="7"/>
      <c r="D74" s="7"/>
    </row>
    <row r="75" spans="1:4" s="2" customFormat="1" ht="15" customHeight="1" x14ac:dyDescent="0.25">
      <c r="A75" s="8"/>
      <c r="B75" s="13" t="s">
        <v>67</v>
      </c>
      <c r="C75" s="10"/>
      <c r="D75" s="10">
        <v>15000</v>
      </c>
    </row>
    <row r="76" spans="1:4" s="2" customFormat="1" ht="6" customHeight="1" x14ac:dyDescent="0.25">
      <c r="A76" s="16"/>
      <c r="C76" s="10"/>
      <c r="D76" s="10"/>
    </row>
    <row r="77" spans="1:4" s="2" customFormat="1" x14ac:dyDescent="0.25">
      <c r="A77" s="8" t="s">
        <v>34</v>
      </c>
      <c r="B77" s="14" t="s">
        <v>37</v>
      </c>
      <c r="C77" s="10"/>
      <c r="D77" s="10"/>
    </row>
    <row r="78" spans="1:4" s="2" customFormat="1" ht="15" customHeight="1" x14ac:dyDescent="0.25">
      <c r="A78" s="12"/>
      <c r="B78" s="13" t="s">
        <v>68</v>
      </c>
      <c r="C78" s="10"/>
      <c r="D78" s="10">
        <v>55000</v>
      </c>
    </row>
    <row r="79" spans="1:4" s="2" customFormat="1" ht="6" customHeight="1" x14ac:dyDescent="0.25">
      <c r="A79" s="16"/>
      <c r="C79" s="10"/>
      <c r="D79" s="10"/>
    </row>
    <row r="80" spans="1:4" s="2" customFormat="1" x14ac:dyDescent="0.25">
      <c r="A80" s="8" t="s">
        <v>41</v>
      </c>
      <c r="B80" s="14" t="s">
        <v>42</v>
      </c>
      <c r="C80" s="10"/>
      <c r="D80" s="33">
        <v>30000</v>
      </c>
    </row>
    <row r="81" spans="1:4" s="2" customFormat="1" x14ac:dyDescent="0.25">
      <c r="A81" s="8"/>
      <c r="B81" s="14"/>
      <c r="C81" s="10"/>
      <c r="D81" s="10">
        <f>SUM(D72:D80)</f>
        <v>150000</v>
      </c>
    </row>
    <row r="82" spans="1:4" s="20" customFormat="1" x14ac:dyDescent="0.25">
      <c r="A82" s="17" t="s">
        <v>50</v>
      </c>
      <c r="B82" s="26" t="s">
        <v>51</v>
      </c>
      <c r="C82" s="18"/>
      <c r="D82" s="18"/>
    </row>
    <row r="83" spans="1:4" s="2" customFormat="1" ht="11.25" customHeight="1" x14ac:dyDescent="0.25">
      <c r="A83" s="23"/>
      <c r="B83" s="22"/>
      <c r="C83" s="10"/>
      <c r="D83" s="10"/>
    </row>
    <row r="84" spans="1:4" s="2" customFormat="1" ht="15.75" customHeight="1" x14ac:dyDescent="0.25">
      <c r="A84" s="17" t="s">
        <v>52</v>
      </c>
      <c r="B84" s="26" t="s">
        <v>53</v>
      </c>
      <c r="C84" s="18"/>
      <c r="D84" s="25"/>
    </row>
    <row r="85" spans="1:4" s="2" customFormat="1" x14ac:dyDescent="0.25">
      <c r="A85" s="23"/>
      <c r="B85" s="22"/>
      <c r="C85" s="10"/>
      <c r="D85" s="10">
        <f>SUM(D83:D84)</f>
        <v>0</v>
      </c>
    </row>
    <row r="86" spans="1:4" s="29" customFormat="1" x14ac:dyDescent="0.25">
      <c r="A86" s="27" t="s">
        <v>54</v>
      </c>
      <c r="B86" s="27"/>
      <c r="C86" s="28"/>
      <c r="D86" s="28">
        <f>D81+D84</f>
        <v>150000</v>
      </c>
    </row>
    <row r="87" spans="1:4" s="2" customFormat="1" ht="14.1" customHeight="1" x14ac:dyDescent="0.25">
      <c r="A87" s="14"/>
      <c r="B87" s="20"/>
      <c r="C87" s="10"/>
      <c r="D87" s="10"/>
    </row>
    <row r="88" spans="1:4" s="2" customFormat="1" x14ac:dyDescent="0.25">
      <c r="A88" s="5" t="s">
        <v>69</v>
      </c>
      <c r="B88" s="5"/>
      <c r="C88" s="5"/>
      <c r="D88" s="5"/>
    </row>
    <row r="89" spans="1:4" s="2" customFormat="1" ht="12" customHeight="1" x14ac:dyDescent="0.25">
      <c r="A89" s="6"/>
      <c r="C89" s="7"/>
      <c r="D89" s="7"/>
    </row>
    <row r="90" spans="1:4" s="2" customFormat="1" ht="17.25" customHeight="1" x14ac:dyDescent="0.25">
      <c r="A90" s="26" t="s">
        <v>30</v>
      </c>
      <c r="B90" s="11" t="s">
        <v>31</v>
      </c>
      <c r="C90" s="7"/>
      <c r="D90" s="7"/>
    </row>
    <row r="91" spans="1:4" s="2" customFormat="1" ht="17.25" customHeight="1" x14ac:dyDescent="0.25">
      <c r="A91" s="26"/>
      <c r="B91" s="20" t="s">
        <v>70</v>
      </c>
      <c r="C91" s="7"/>
      <c r="D91" s="7">
        <v>50000</v>
      </c>
    </row>
    <row r="92" spans="1:4" s="2" customFormat="1" ht="12" customHeight="1" x14ac:dyDescent="0.25">
      <c r="A92" s="6"/>
      <c r="C92" s="7"/>
      <c r="D92" s="7"/>
    </row>
    <row r="93" spans="1:4" s="2" customFormat="1" ht="17.25" customHeight="1" x14ac:dyDescent="0.25">
      <c r="A93" s="26" t="s">
        <v>32</v>
      </c>
      <c r="B93" s="14" t="s">
        <v>71</v>
      </c>
      <c r="C93" s="7"/>
      <c r="D93" s="7"/>
    </row>
    <row r="94" spans="1:4" s="2" customFormat="1" ht="17.25" customHeight="1" x14ac:dyDescent="0.25">
      <c r="A94" s="26"/>
      <c r="B94" s="20" t="s">
        <v>72</v>
      </c>
      <c r="C94" s="7"/>
      <c r="D94" s="7">
        <v>150000</v>
      </c>
    </row>
    <row r="95" spans="1:4" s="2" customFormat="1" ht="6" customHeight="1" x14ac:dyDescent="0.25">
      <c r="A95" s="6"/>
      <c r="C95" s="7"/>
      <c r="D95" s="7"/>
    </row>
    <row r="96" spans="1:4" s="2" customFormat="1" x14ac:dyDescent="0.25">
      <c r="A96" s="8" t="s">
        <v>41</v>
      </c>
      <c r="B96" s="14" t="s">
        <v>42</v>
      </c>
      <c r="C96" s="10"/>
      <c r="D96" s="10">
        <v>13500</v>
      </c>
    </row>
    <row r="97" spans="1:4" s="29" customFormat="1" x14ac:dyDescent="0.25">
      <c r="A97" s="27" t="s">
        <v>54</v>
      </c>
      <c r="B97" s="27"/>
      <c r="C97" s="28"/>
      <c r="D97" s="28">
        <f>SUM(D91:D96)</f>
        <v>213500</v>
      </c>
    </row>
    <row r="98" spans="1:4" s="2" customFormat="1" ht="12" customHeight="1" x14ac:dyDescent="0.25">
      <c r="A98" s="14"/>
      <c r="B98" s="20"/>
      <c r="C98" s="10"/>
      <c r="D98" s="10"/>
    </row>
    <row r="99" spans="1:4" s="2" customFormat="1" ht="15.75" customHeight="1" x14ac:dyDescent="0.25">
      <c r="A99" s="14" t="s">
        <v>73</v>
      </c>
      <c r="B99" s="14" t="s">
        <v>74</v>
      </c>
      <c r="C99" s="10"/>
      <c r="D99" s="10"/>
    </row>
    <row r="100" spans="1:4" s="2" customFormat="1" ht="15.75" customHeight="1" x14ac:dyDescent="0.25">
      <c r="A100" s="14"/>
      <c r="B100" s="13" t="s">
        <v>75</v>
      </c>
      <c r="C100" s="10">
        <v>42000</v>
      </c>
      <c r="D100" s="10"/>
    </row>
    <row r="101" spans="1:4" s="2" customFormat="1" ht="15" customHeight="1" x14ac:dyDescent="0.25">
      <c r="A101" s="14"/>
      <c r="B101" s="20" t="s">
        <v>76</v>
      </c>
      <c r="C101" s="10">
        <v>158000</v>
      </c>
      <c r="D101" s="10">
        <f>C100+C101</f>
        <v>200000</v>
      </c>
    </row>
    <row r="102" spans="1:4" s="2" customFormat="1" ht="6" customHeight="1" x14ac:dyDescent="0.25">
      <c r="A102" s="16"/>
      <c r="C102" s="10"/>
      <c r="D102" s="10"/>
    </row>
    <row r="103" spans="1:4" s="29" customFormat="1" x14ac:dyDescent="0.25">
      <c r="A103" s="27" t="s">
        <v>64</v>
      </c>
      <c r="B103" s="27"/>
      <c r="C103" s="28"/>
      <c r="D103" s="28">
        <f>SUM(D99:D102)</f>
        <v>200000</v>
      </c>
    </row>
    <row r="104" spans="1:4" s="2" customFormat="1" ht="14.1" customHeight="1" x14ac:dyDescent="0.25">
      <c r="A104" s="14"/>
      <c r="B104" s="20"/>
      <c r="C104" s="10"/>
      <c r="D104" s="10"/>
    </row>
    <row r="105" spans="1:4" s="2" customFormat="1" x14ac:dyDescent="0.25">
      <c r="A105" s="5" t="s">
        <v>77</v>
      </c>
      <c r="B105" s="5"/>
      <c r="C105" s="5"/>
      <c r="D105" s="5"/>
    </row>
    <row r="106" spans="1:4" s="2" customFormat="1" x14ac:dyDescent="0.25">
      <c r="A106" s="34"/>
      <c r="B106" s="34"/>
      <c r="C106" s="34"/>
      <c r="D106" s="34"/>
    </row>
    <row r="107" spans="1:4" s="2" customFormat="1" ht="15" customHeight="1" x14ac:dyDescent="0.25">
      <c r="A107" s="8" t="s">
        <v>78</v>
      </c>
      <c r="B107" s="14" t="s">
        <v>79</v>
      </c>
      <c r="C107" s="18"/>
      <c r="D107" s="10">
        <v>1358</v>
      </c>
    </row>
    <row r="108" spans="1:4" s="2" customFormat="1" ht="12" customHeight="1" x14ac:dyDescent="0.25">
      <c r="A108" s="6"/>
      <c r="C108" s="7"/>
      <c r="D108" s="7"/>
    </row>
    <row r="109" spans="1:4" s="20" customFormat="1" ht="15.75" customHeight="1" x14ac:dyDescent="0.25">
      <c r="A109" s="14" t="s">
        <v>80</v>
      </c>
      <c r="B109" s="14" t="s">
        <v>81</v>
      </c>
      <c r="C109" s="7"/>
      <c r="D109" s="7"/>
    </row>
    <row r="110" spans="1:4" s="20" customFormat="1" ht="12.75" customHeight="1" x14ac:dyDescent="0.25">
      <c r="A110" s="6"/>
      <c r="B110" s="20" t="s">
        <v>82</v>
      </c>
      <c r="C110" s="7"/>
      <c r="D110" s="7">
        <v>1820796</v>
      </c>
    </row>
    <row r="111" spans="1:4" s="29" customFormat="1" ht="15.75" customHeight="1" x14ac:dyDescent="0.25">
      <c r="A111" s="27" t="s">
        <v>54</v>
      </c>
      <c r="B111" s="27"/>
      <c r="C111" s="28"/>
      <c r="D111" s="28">
        <f>SUM(D104:D110)</f>
        <v>1822154</v>
      </c>
    </row>
    <row r="112" spans="1:4" s="2" customFormat="1" ht="12" customHeight="1" x14ac:dyDescent="0.25">
      <c r="A112" s="14"/>
      <c r="B112" s="20"/>
      <c r="C112" s="10"/>
      <c r="D112" s="10"/>
    </row>
    <row r="113" spans="1:4" s="2" customFormat="1" ht="15" customHeight="1" x14ac:dyDescent="0.25">
      <c r="A113" s="14" t="s">
        <v>83</v>
      </c>
      <c r="B113" s="14" t="s">
        <v>84</v>
      </c>
      <c r="C113" s="10"/>
      <c r="D113" s="10"/>
    </row>
    <row r="114" spans="1:4" s="2" customFormat="1" ht="14.1" customHeight="1" x14ac:dyDescent="0.25">
      <c r="A114" s="14"/>
      <c r="B114" s="20" t="s">
        <v>85</v>
      </c>
      <c r="C114" s="10"/>
      <c r="D114" s="10"/>
    </row>
    <row r="115" spans="1:4" s="2" customFormat="1" ht="14.1" customHeight="1" x14ac:dyDescent="0.25">
      <c r="A115" s="14"/>
      <c r="B115" s="20" t="s">
        <v>86</v>
      </c>
      <c r="C115" s="10">
        <v>1907504</v>
      </c>
      <c r="D115" s="10"/>
    </row>
    <row r="116" spans="1:4" s="2" customFormat="1" ht="14.1" customHeight="1" x14ac:dyDescent="0.25">
      <c r="A116" s="14"/>
      <c r="B116" s="20" t="s">
        <v>87</v>
      </c>
      <c r="C116" s="10">
        <v>1262551</v>
      </c>
      <c r="D116" s="10"/>
    </row>
    <row r="117" spans="1:4" s="2" customFormat="1" ht="14.1" customHeight="1" x14ac:dyDescent="0.25">
      <c r="A117" s="14"/>
      <c r="B117" s="20" t="s">
        <v>88</v>
      </c>
      <c r="C117" s="10">
        <v>146129</v>
      </c>
      <c r="D117" s="10"/>
    </row>
    <row r="118" spans="1:4" s="2" customFormat="1" ht="14.1" customHeight="1" x14ac:dyDescent="0.25">
      <c r="A118" s="14"/>
      <c r="B118" s="20" t="s">
        <v>89</v>
      </c>
      <c r="C118" s="25">
        <v>1165851</v>
      </c>
      <c r="D118" s="10"/>
    </row>
    <row r="119" spans="1:4" s="2" customFormat="1" ht="15" customHeight="1" x14ac:dyDescent="0.25">
      <c r="A119" s="14"/>
      <c r="B119" s="20"/>
      <c r="C119" s="10">
        <f>SUM(C115:C118)</f>
        <v>4482035</v>
      </c>
      <c r="D119" s="10"/>
    </row>
    <row r="120" spans="1:4" s="2" customFormat="1" ht="6" customHeight="1" x14ac:dyDescent="0.25">
      <c r="A120" s="16"/>
      <c r="C120" s="10"/>
      <c r="D120" s="10"/>
    </row>
    <row r="121" spans="1:4" s="2" customFormat="1" ht="15" customHeight="1" x14ac:dyDescent="0.25">
      <c r="A121" s="16"/>
      <c r="B121" s="20" t="s">
        <v>90</v>
      </c>
      <c r="C121" s="10">
        <v>8767717</v>
      </c>
      <c r="D121" s="10"/>
    </row>
    <row r="122" spans="1:4" s="2" customFormat="1" ht="6" customHeight="1" x14ac:dyDescent="0.25">
      <c r="A122" s="16"/>
      <c r="C122" s="10"/>
      <c r="D122" s="10"/>
    </row>
    <row r="123" spans="1:4" s="2" customFormat="1" ht="15" customHeight="1" x14ac:dyDescent="0.25">
      <c r="A123" s="14"/>
      <c r="B123" s="20" t="s">
        <v>91</v>
      </c>
      <c r="C123" s="10">
        <v>0</v>
      </c>
      <c r="D123" s="10"/>
    </row>
    <row r="124" spans="1:4" s="2" customFormat="1" ht="6" customHeight="1" x14ac:dyDescent="0.25">
      <c r="A124" s="16"/>
      <c r="C124" s="10"/>
      <c r="D124" s="10"/>
    </row>
    <row r="125" spans="1:4" s="2" customFormat="1" ht="15" customHeight="1" x14ac:dyDescent="0.25">
      <c r="A125" s="14"/>
      <c r="B125" s="20" t="s">
        <v>92</v>
      </c>
      <c r="C125" s="10">
        <v>0</v>
      </c>
      <c r="D125" s="10"/>
    </row>
    <row r="126" spans="1:4" s="2" customFormat="1" ht="13.5" customHeight="1" x14ac:dyDescent="0.25">
      <c r="A126" s="16"/>
      <c r="B126" s="2" t="s">
        <v>93</v>
      </c>
      <c r="C126" s="10">
        <v>0</v>
      </c>
      <c r="D126" s="10">
        <f>SUM(C119:C126)</f>
        <v>13249752</v>
      </c>
    </row>
    <row r="127" spans="1:4" s="2" customFormat="1" ht="6" customHeight="1" x14ac:dyDescent="0.25">
      <c r="A127" s="16"/>
      <c r="C127" s="10"/>
      <c r="D127" s="10"/>
    </row>
    <row r="128" spans="1:4" s="2" customFormat="1" ht="6" customHeight="1" x14ac:dyDescent="0.25">
      <c r="A128" s="16"/>
      <c r="C128" s="10"/>
      <c r="D128" s="10"/>
    </row>
    <row r="129" spans="1:4" s="2" customFormat="1" ht="29.1" customHeight="1" x14ac:dyDescent="0.25">
      <c r="A129" s="35" t="s">
        <v>94</v>
      </c>
      <c r="B129" s="36" t="s">
        <v>95</v>
      </c>
      <c r="C129" s="10"/>
      <c r="D129" s="10"/>
    </row>
    <row r="130" spans="1:4" s="2" customFormat="1" ht="17.100000000000001" customHeight="1" x14ac:dyDescent="0.25">
      <c r="A130" s="14"/>
      <c r="B130" s="13" t="s">
        <v>96</v>
      </c>
      <c r="C130" s="10">
        <v>4586000</v>
      </c>
      <c r="D130" s="10"/>
    </row>
    <row r="131" spans="1:4" s="2" customFormat="1" ht="17.100000000000001" customHeight="1" x14ac:dyDescent="0.25">
      <c r="A131" s="14"/>
      <c r="B131" s="20" t="s">
        <v>97</v>
      </c>
      <c r="C131" s="10">
        <v>608130</v>
      </c>
      <c r="D131" s="10"/>
    </row>
    <row r="132" spans="1:4" s="2" customFormat="1" ht="15" customHeight="1" x14ac:dyDescent="0.25">
      <c r="A132" s="14"/>
      <c r="B132" s="20" t="s">
        <v>98</v>
      </c>
      <c r="C132" s="10">
        <v>4572000</v>
      </c>
      <c r="D132" s="10"/>
    </row>
    <row r="133" spans="1:4" s="2" customFormat="1" ht="15" customHeight="1" x14ac:dyDescent="0.25">
      <c r="A133" s="14"/>
      <c r="B133" s="20" t="s">
        <v>99</v>
      </c>
      <c r="C133" s="10">
        <v>311220</v>
      </c>
      <c r="D133" s="10">
        <f>SUM(C130:C134)</f>
        <v>10200061</v>
      </c>
    </row>
    <row r="134" spans="1:4" s="2" customFormat="1" ht="15" customHeight="1" x14ac:dyDescent="0.25">
      <c r="A134" s="14"/>
      <c r="B134" s="20" t="s">
        <v>100</v>
      </c>
      <c r="C134" s="10">
        <v>122711</v>
      </c>
      <c r="D134" s="10"/>
    </row>
    <row r="135" spans="1:4" s="2" customFormat="1" ht="5.0999999999999996" customHeight="1" x14ac:dyDescent="0.25">
      <c r="A135" s="16"/>
      <c r="C135" s="10"/>
      <c r="D135" s="10"/>
    </row>
    <row r="136" spans="1:4" s="2" customFormat="1" ht="15" customHeight="1" x14ac:dyDescent="0.25">
      <c r="A136" s="14" t="s">
        <v>101</v>
      </c>
      <c r="B136" s="14" t="s">
        <v>102</v>
      </c>
      <c r="C136" s="10"/>
      <c r="D136" s="10"/>
    </row>
    <row r="137" spans="1:4" s="2" customFormat="1" ht="15" customHeight="1" x14ac:dyDescent="0.25">
      <c r="A137" s="14"/>
      <c r="B137" s="20" t="s">
        <v>103</v>
      </c>
      <c r="C137" s="10"/>
      <c r="D137" s="10"/>
    </row>
    <row r="138" spans="1:4" s="2" customFormat="1" ht="15" customHeight="1" x14ac:dyDescent="0.25">
      <c r="A138" s="14"/>
      <c r="B138" s="20" t="s">
        <v>104</v>
      </c>
      <c r="C138" s="10"/>
      <c r="D138" s="10">
        <v>2270000</v>
      </c>
    </row>
    <row r="139" spans="1:4" s="2" customFormat="1" ht="15" customHeight="1" x14ac:dyDescent="0.25">
      <c r="A139" s="14"/>
      <c r="B139" s="20"/>
      <c r="C139" s="10"/>
      <c r="D139" s="10"/>
    </row>
    <row r="140" spans="1:4" s="2" customFormat="1" ht="15" customHeight="1" x14ac:dyDescent="0.25">
      <c r="A140" s="14" t="s">
        <v>105</v>
      </c>
      <c r="B140" s="37" t="s">
        <v>106</v>
      </c>
      <c r="C140" s="10"/>
      <c r="D140" s="10"/>
    </row>
    <row r="141" spans="1:4" s="2" customFormat="1" ht="15" customHeight="1" x14ac:dyDescent="0.25">
      <c r="A141" s="14"/>
      <c r="B141" s="20" t="s">
        <v>107</v>
      </c>
      <c r="C141" s="10"/>
      <c r="D141" s="10">
        <v>117444</v>
      </c>
    </row>
    <row r="142" spans="1:4" s="2" customFormat="1" ht="9" customHeight="1" x14ac:dyDescent="0.25">
      <c r="A142" s="14"/>
      <c r="B142" s="20"/>
      <c r="C142" s="10"/>
      <c r="D142" s="10"/>
    </row>
    <row r="143" spans="1:4" s="2" customFormat="1" ht="15" customHeight="1" x14ac:dyDescent="0.25">
      <c r="A143" s="14" t="s">
        <v>108</v>
      </c>
      <c r="B143" s="14" t="s">
        <v>109</v>
      </c>
      <c r="C143" s="10"/>
      <c r="D143" s="10"/>
    </row>
    <row r="144" spans="1:4" s="2" customFormat="1" ht="15" customHeight="1" x14ac:dyDescent="0.25">
      <c r="A144" s="14"/>
      <c r="B144" s="38" t="s">
        <v>110</v>
      </c>
      <c r="C144" s="10"/>
      <c r="D144" s="10">
        <v>89972</v>
      </c>
    </row>
    <row r="145" spans="1:5" s="29" customFormat="1" x14ac:dyDescent="0.25">
      <c r="A145" s="27" t="s">
        <v>64</v>
      </c>
      <c r="B145" s="27"/>
      <c r="C145" s="28"/>
      <c r="D145" s="28">
        <f>SUM(D126,D133,D138,D141,D144)</f>
        <v>25927229</v>
      </c>
    </row>
    <row r="146" spans="1:5" s="2" customFormat="1" ht="14.1" customHeight="1" x14ac:dyDescent="0.25">
      <c r="A146" s="14"/>
      <c r="B146" s="20"/>
      <c r="C146" s="10"/>
      <c r="D146" s="10"/>
    </row>
    <row r="147" spans="1:5" s="2" customFormat="1" x14ac:dyDescent="0.25">
      <c r="A147" s="39" t="s">
        <v>111</v>
      </c>
      <c r="B147" s="39"/>
      <c r="C147" s="39"/>
      <c r="D147" s="39"/>
    </row>
    <row r="148" spans="1:5" s="2" customFormat="1" ht="12" customHeight="1" x14ac:dyDescent="0.25">
      <c r="A148" s="6"/>
      <c r="C148" s="7"/>
      <c r="D148" s="7"/>
    </row>
    <row r="149" spans="1:5" s="2" customFormat="1" ht="6.75" customHeight="1" x14ac:dyDescent="0.25">
      <c r="A149" s="12"/>
      <c r="B149" s="13"/>
      <c r="C149" s="10"/>
      <c r="D149" s="10"/>
    </row>
    <row r="150" spans="1:5" s="2" customFormat="1" ht="15" customHeight="1" x14ac:dyDescent="0.25">
      <c r="A150" s="8" t="s">
        <v>112</v>
      </c>
      <c r="B150" s="14" t="s">
        <v>113</v>
      </c>
      <c r="C150" s="18"/>
      <c r="D150" s="18"/>
    </row>
    <row r="151" spans="1:5" s="2" customFormat="1" ht="15" customHeight="1" x14ac:dyDescent="0.25">
      <c r="A151" s="8"/>
      <c r="B151" s="13" t="s">
        <v>114</v>
      </c>
      <c r="C151" s="10">
        <v>500000</v>
      </c>
      <c r="D151" s="18"/>
    </row>
    <row r="152" spans="1:5" s="2" customFormat="1" ht="15" customHeight="1" x14ac:dyDescent="0.25">
      <c r="A152" s="19"/>
      <c r="B152" s="13" t="s">
        <v>115</v>
      </c>
      <c r="C152" s="10">
        <v>250000</v>
      </c>
      <c r="D152" s="10">
        <f>SUM(C151:C153)</f>
        <v>1648642</v>
      </c>
    </row>
    <row r="153" spans="1:5" s="2" customFormat="1" ht="15" customHeight="1" x14ac:dyDescent="0.25">
      <c r="A153" s="19"/>
      <c r="B153" s="13" t="s">
        <v>116</v>
      </c>
      <c r="C153" s="10">
        <v>898642</v>
      </c>
      <c r="D153" s="10"/>
    </row>
    <row r="154" spans="1:5" s="2" customFormat="1" ht="15" customHeight="1" x14ac:dyDescent="0.25">
      <c r="A154" s="8" t="s">
        <v>117</v>
      </c>
      <c r="B154" s="14" t="s">
        <v>118</v>
      </c>
      <c r="C154" s="18"/>
      <c r="D154" s="18"/>
    </row>
    <row r="155" spans="1:5" s="2" customFormat="1" ht="15" customHeight="1" x14ac:dyDescent="0.25">
      <c r="A155" s="19"/>
      <c r="B155" s="13" t="s">
        <v>119</v>
      </c>
      <c r="C155" s="10"/>
      <c r="D155" s="10">
        <v>23000</v>
      </c>
    </row>
    <row r="156" spans="1:5" s="29" customFormat="1" x14ac:dyDescent="0.25">
      <c r="A156" s="27" t="s">
        <v>54</v>
      </c>
      <c r="B156" s="27"/>
      <c r="C156" s="28"/>
      <c r="D156" s="28">
        <f>SUM(D149:D155)</f>
        <v>1671642</v>
      </c>
    </row>
    <row r="157" spans="1:5" s="2" customFormat="1" ht="12.95" customHeight="1" x14ac:dyDescent="0.25">
      <c r="A157" s="14"/>
      <c r="B157" s="20"/>
      <c r="C157" s="10"/>
      <c r="D157" s="10"/>
    </row>
    <row r="158" spans="1:5" s="2" customFormat="1" x14ac:dyDescent="0.25">
      <c r="A158" s="14" t="s">
        <v>120</v>
      </c>
      <c r="B158" s="11" t="s">
        <v>121</v>
      </c>
      <c r="C158" s="10"/>
      <c r="D158" s="10">
        <v>8680319</v>
      </c>
    </row>
    <row r="159" spans="1:5" s="2" customFormat="1" ht="8.25" customHeight="1" x14ac:dyDescent="0.25">
      <c r="A159" s="14"/>
      <c r="B159" s="11"/>
      <c r="C159" s="10"/>
      <c r="D159" s="10"/>
    </row>
    <row r="160" spans="1:5" x14ac:dyDescent="0.25">
      <c r="A160" s="14" t="s">
        <v>122</v>
      </c>
      <c r="B160" s="11" t="s">
        <v>123</v>
      </c>
      <c r="D160" s="10">
        <v>1300000</v>
      </c>
      <c r="E160" s="10"/>
    </row>
    <row r="161" spans="1:7" ht="5.25" customHeight="1" x14ac:dyDescent="0.25">
      <c r="A161" s="14"/>
      <c r="B161" s="11"/>
      <c r="E161" s="10"/>
    </row>
    <row r="162" spans="1:7" x14ac:dyDescent="0.25">
      <c r="A162" s="14" t="s">
        <v>124</v>
      </c>
      <c r="B162" s="14" t="s">
        <v>125</v>
      </c>
      <c r="D162" s="10">
        <v>800000</v>
      </c>
      <c r="E162" s="10"/>
    </row>
    <row r="163" spans="1:7" s="29" customFormat="1" x14ac:dyDescent="0.25">
      <c r="A163" s="27" t="s">
        <v>64</v>
      </c>
      <c r="B163" s="27"/>
      <c r="C163" s="28"/>
      <c r="D163" s="28">
        <f>D158+D160+D162</f>
        <v>10780319</v>
      </c>
    </row>
    <row r="164" spans="1:7" s="29" customFormat="1" x14ac:dyDescent="0.25">
      <c r="A164" s="26"/>
      <c r="B164" s="26"/>
      <c r="C164" s="32"/>
      <c r="D164" s="32"/>
    </row>
    <row r="165" spans="1:7" s="29" customFormat="1" x14ac:dyDescent="0.25">
      <c r="A165" s="26"/>
      <c r="B165" s="26"/>
      <c r="C165" s="32"/>
      <c r="D165" s="32"/>
    </row>
    <row r="166" spans="1:7" s="2" customFormat="1" ht="12.95" customHeight="1" x14ac:dyDescent="0.25">
      <c r="A166" s="14"/>
      <c r="B166" s="20"/>
      <c r="C166" s="10"/>
      <c r="D166" s="10"/>
    </row>
    <row r="167" spans="1:7" s="2" customFormat="1" x14ac:dyDescent="0.25">
      <c r="A167" s="5" t="s">
        <v>126</v>
      </c>
      <c r="B167" s="5"/>
      <c r="C167" s="5"/>
      <c r="D167" s="5"/>
    </row>
    <row r="168" spans="1:7" s="2" customFormat="1" ht="12" customHeight="1" x14ac:dyDescent="0.25">
      <c r="A168" s="6"/>
      <c r="C168" s="7"/>
      <c r="D168" s="7"/>
    </row>
    <row r="169" spans="1:7" s="2" customFormat="1" ht="15.95" customHeight="1" x14ac:dyDescent="0.25">
      <c r="A169" s="8" t="s">
        <v>4</v>
      </c>
      <c r="B169" s="9" t="s">
        <v>5</v>
      </c>
      <c r="C169" s="9"/>
      <c r="D169" s="10"/>
      <c r="F169" s="11"/>
      <c r="G169" s="11"/>
    </row>
    <row r="170" spans="1:7" s="2" customFormat="1" ht="15" customHeight="1" x14ac:dyDescent="0.25">
      <c r="A170" s="12"/>
      <c r="B170" s="13" t="s">
        <v>127</v>
      </c>
      <c r="C170" s="10"/>
      <c r="D170" s="10">
        <v>2935080</v>
      </c>
    </row>
    <row r="171" spans="1:7" s="2" customFormat="1" ht="5.0999999999999996" customHeight="1" x14ac:dyDescent="0.25">
      <c r="A171" s="16"/>
      <c r="C171" s="10"/>
      <c r="D171" s="10"/>
    </row>
    <row r="172" spans="1:7" s="2" customFormat="1" ht="15.95" customHeight="1" x14ac:dyDescent="0.25">
      <c r="A172" s="8" t="s">
        <v>128</v>
      </c>
      <c r="B172" s="9" t="s">
        <v>129</v>
      </c>
      <c r="C172" s="9"/>
      <c r="D172" s="10"/>
      <c r="F172" s="11"/>
      <c r="G172" s="11"/>
    </row>
    <row r="173" spans="1:7" s="2" customFormat="1" ht="15" customHeight="1" x14ac:dyDescent="0.25">
      <c r="A173" s="12"/>
      <c r="B173" s="13" t="s">
        <v>130</v>
      </c>
      <c r="C173" s="10"/>
      <c r="D173" s="25">
        <v>45000</v>
      </c>
    </row>
    <row r="174" spans="1:7" s="2" customFormat="1" ht="15" customHeight="1" x14ac:dyDescent="0.25">
      <c r="A174" s="12"/>
      <c r="B174" s="13"/>
      <c r="C174" s="10"/>
      <c r="D174" s="18">
        <f>SUM(D170:D173)</f>
        <v>2980080</v>
      </c>
    </row>
    <row r="175" spans="1:7" s="2" customFormat="1" ht="5.0999999999999996" customHeight="1" x14ac:dyDescent="0.25">
      <c r="A175" s="16"/>
      <c r="C175" s="10"/>
      <c r="D175" s="10"/>
    </row>
    <row r="176" spans="1:7" s="2" customFormat="1" ht="17.100000000000001" customHeight="1" x14ac:dyDescent="0.25">
      <c r="A176" s="14" t="s">
        <v>10</v>
      </c>
      <c r="B176" s="14" t="s">
        <v>11</v>
      </c>
      <c r="C176" s="7"/>
      <c r="D176" s="7"/>
    </row>
    <row r="177" spans="1:7" s="2" customFormat="1" ht="17.100000000000001" customHeight="1" x14ac:dyDescent="0.25">
      <c r="A177" s="14"/>
      <c r="B177" s="40">
        <v>8.7499999999999994E-2</v>
      </c>
      <c r="C177" s="10"/>
      <c r="D177" s="10">
        <v>227469</v>
      </c>
    </row>
    <row r="178" spans="1:7" s="2" customFormat="1" ht="5.0999999999999996" customHeight="1" x14ac:dyDescent="0.25">
      <c r="A178" s="16"/>
      <c r="C178" s="10"/>
      <c r="D178" s="10"/>
    </row>
    <row r="179" spans="1:7" s="2" customFormat="1" ht="17.100000000000001" customHeight="1" x14ac:dyDescent="0.25">
      <c r="A179" s="14" t="s">
        <v>131</v>
      </c>
      <c r="B179" s="14" t="s">
        <v>132</v>
      </c>
      <c r="C179" s="7"/>
      <c r="D179" s="15">
        <v>30000</v>
      </c>
      <c r="G179" s="41"/>
    </row>
    <row r="180" spans="1:7" s="2" customFormat="1" ht="15.75" customHeight="1" x14ac:dyDescent="0.25">
      <c r="A180" s="8"/>
      <c r="B180" s="13"/>
      <c r="C180" s="10"/>
      <c r="D180" s="18">
        <f>SUM(D177:D179)</f>
        <v>257469</v>
      </c>
    </row>
    <row r="181" spans="1:7" s="2" customFormat="1" x14ac:dyDescent="0.25">
      <c r="A181" s="14" t="s">
        <v>17</v>
      </c>
      <c r="B181" s="14" t="s">
        <v>18</v>
      </c>
      <c r="C181" s="7"/>
      <c r="D181" s="7"/>
    </row>
    <row r="182" spans="1:7" s="2" customFormat="1" ht="15" customHeight="1" x14ac:dyDescent="0.25">
      <c r="A182" s="8"/>
      <c r="B182" s="13" t="s">
        <v>133</v>
      </c>
      <c r="C182" s="10"/>
      <c r="D182" s="10">
        <v>0</v>
      </c>
    </row>
    <row r="183" spans="1:7" s="2" customFormat="1" ht="7.5" customHeight="1" x14ac:dyDescent="0.25">
      <c r="A183" s="8"/>
      <c r="B183" s="13"/>
      <c r="C183" s="10"/>
      <c r="D183" s="18"/>
    </row>
    <row r="184" spans="1:7" s="2" customFormat="1" x14ac:dyDescent="0.25">
      <c r="A184" s="8" t="s">
        <v>30</v>
      </c>
      <c r="B184" s="14" t="s">
        <v>31</v>
      </c>
      <c r="C184" s="10"/>
      <c r="D184" s="10">
        <v>0</v>
      </c>
    </row>
    <row r="185" spans="1:7" s="2" customFormat="1" ht="7.5" customHeight="1" x14ac:dyDescent="0.25">
      <c r="A185" s="8"/>
      <c r="B185" s="14"/>
      <c r="C185" s="10"/>
      <c r="D185" s="10"/>
    </row>
    <row r="186" spans="1:7" s="2" customFormat="1" x14ac:dyDescent="0.25">
      <c r="A186" s="8" t="s">
        <v>41</v>
      </c>
      <c r="B186" s="14" t="s">
        <v>42</v>
      </c>
      <c r="C186" s="10"/>
      <c r="D186" s="25">
        <v>0</v>
      </c>
    </row>
    <row r="187" spans="1:7" s="2" customFormat="1" ht="12.75" customHeight="1" x14ac:dyDescent="0.25">
      <c r="A187" s="8"/>
      <c r="B187" s="14"/>
      <c r="C187" s="10"/>
      <c r="D187" s="10">
        <v>0</v>
      </c>
    </row>
    <row r="188" spans="1:7" s="2" customFormat="1" x14ac:dyDescent="0.25">
      <c r="A188" s="27" t="s">
        <v>54</v>
      </c>
      <c r="B188" s="27"/>
      <c r="C188" s="28"/>
      <c r="D188" s="28">
        <f>SUM(D174+D180+D182+D184+D186)</f>
        <v>3237549</v>
      </c>
    </row>
    <row r="189" spans="1:7" s="2" customFormat="1" x14ac:dyDescent="0.25">
      <c r="A189" s="30" t="s">
        <v>55</v>
      </c>
      <c r="B189" s="30"/>
      <c r="C189" s="31"/>
      <c r="D189" s="31" t="s">
        <v>134</v>
      </c>
    </row>
    <row r="190" spans="1:7" s="2" customFormat="1" ht="12" customHeight="1" x14ac:dyDescent="0.25">
      <c r="A190" s="14"/>
      <c r="B190" s="20"/>
      <c r="C190" s="10"/>
      <c r="D190" s="10"/>
    </row>
    <row r="191" spans="1:7" s="2" customFormat="1" ht="15" customHeight="1" x14ac:dyDescent="0.25">
      <c r="A191" s="8" t="s">
        <v>135</v>
      </c>
      <c r="B191" s="14" t="s">
        <v>58</v>
      </c>
      <c r="C191" s="10"/>
      <c r="D191" s="10"/>
    </row>
    <row r="192" spans="1:7" s="2" customFormat="1" ht="15" customHeight="1" x14ac:dyDescent="0.25">
      <c r="A192" s="14"/>
      <c r="B192" s="20" t="s">
        <v>59</v>
      </c>
      <c r="C192" s="10"/>
      <c r="D192" s="10">
        <f>D174+D180</f>
        <v>3237549</v>
      </c>
    </row>
    <row r="193" spans="1:5" s="29" customFormat="1" x14ac:dyDescent="0.25">
      <c r="A193" s="27" t="s">
        <v>64</v>
      </c>
      <c r="B193" s="27"/>
      <c r="C193" s="28"/>
      <c r="D193" s="28">
        <f>D192</f>
        <v>3237549</v>
      </c>
    </row>
    <row r="194" spans="1:5" s="2" customFormat="1" ht="12.95" customHeight="1" x14ac:dyDescent="0.25">
      <c r="A194" s="14"/>
      <c r="B194" s="20"/>
      <c r="C194" s="10"/>
      <c r="D194" s="10"/>
    </row>
    <row r="195" spans="1:5" x14ac:dyDescent="0.25">
      <c r="A195" s="5" t="s">
        <v>136</v>
      </c>
      <c r="B195" s="5"/>
      <c r="C195" s="5"/>
      <c r="D195" s="5"/>
      <c r="E195" s="42"/>
    </row>
    <row r="197" spans="1:5" s="2" customFormat="1" x14ac:dyDescent="0.25">
      <c r="A197" s="14" t="s">
        <v>17</v>
      </c>
      <c r="B197" s="14" t="s">
        <v>18</v>
      </c>
      <c r="C197" s="7"/>
      <c r="D197" s="7"/>
    </row>
    <row r="198" spans="1:5" s="2" customFormat="1" ht="15" customHeight="1" x14ac:dyDescent="0.25">
      <c r="A198" s="19"/>
      <c r="B198" s="13" t="s">
        <v>137</v>
      </c>
      <c r="C198" s="10"/>
      <c r="D198" s="10">
        <v>15748</v>
      </c>
    </row>
    <row r="200" spans="1:5" s="2" customFormat="1" x14ac:dyDescent="0.25">
      <c r="A200" s="8" t="s">
        <v>30</v>
      </c>
      <c r="B200" s="14" t="s">
        <v>31</v>
      </c>
      <c r="C200" s="10"/>
      <c r="D200" s="10">
        <v>196850</v>
      </c>
    </row>
    <row r="201" spans="1:5" s="2" customFormat="1" x14ac:dyDescent="0.25">
      <c r="A201" s="8"/>
      <c r="B201" s="14"/>
      <c r="C201" s="10"/>
      <c r="D201" s="10"/>
    </row>
    <row r="202" spans="1:5" s="2" customFormat="1" x14ac:dyDescent="0.25">
      <c r="A202" s="8" t="s">
        <v>41</v>
      </c>
      <c r="B202" s="14" t="s">
        <v>42</v>
      </c>
      <c r="C202" s="10"/>
      <c r="D202" s="10">
        <v>57402</v>
      </c>
    </row>
    <row r="203" spans="1:5" s="29" customFormat="1" x14ac:dyDescent="0.25">
      <c r="A203" s="27" t="s">
        <v>64</v>
      </c>
      <c r="B203" s="27"/>
      <c r="C203" s="28"/>
      <c r="D203" s="28">
        <f>SUM(D198:D202)</f>
        <v>270000</v>
      </c>
    </row>
    <row r="204" spans="1:5" s="29" customFormat="1" x14ac:dyDescent="0.25">
      <c r="A204" s="26"/>
      <c r="B204" s="26"/>
      <c r="C204" s="32"/>
      <c r="D204" s="32"/>
    </row>
    <row r="205" spans="1:5" s="2" customFormat="1" x14ac:dyDescent="0.25">
      <c r="A205" s="5" t="s">
        <v>138</v>
      </c>
      <c r="B205" s="5"/>
      <c r="C205" s="5"/>
      <c r="D205" s="5"/>
    </row>
    <row r="206" spans="1:5" s="2" customFormat="1" ht="15.75" customHeight="1" x14ac:dyDescent="0.25">
      <c r="A206" s="8" t="s">
        <v>45</v>
      </c>
      <c r="B206" s="14" t="s">
        <v>46</v>
      </c>
      <c r="C206" s="18"/>
      <c r="D206" s="18"/>
    </row>
    <row r="207" spans="1:5" s="2" customFormat="1" ht="12" customHeight="1" x14ac:dyDescent="0.25">
      <c r="A207" s="19"/>
      <c r="B207" s="20"/>
      <c r="C207" s="10"/>
      <c r="D207" s="10"/>
    </row>
    <row r="208" spans="1:5" s="2" customFormat="1" ht="15.75" customHeight="1" x14ac:dyDescent="0.25">
      <c r="A208" s="8" t="s">
        <v>48</v>
      </c>
      <c r="B208" s="14" t="s">
        <v>49</v>
      </c>
      <c r="C208" s="18"/>
      <c r="D208" s="25">
        <f>SUM(C207:C208)</f>
        <v>0</v>
      </c>
    </row>
    <row r="209" spans="1:4" s="2" customFormat="1" ht="9" customHeight="1" x14ac:dyDescent="0.25">
      <c r="A209" s="8"/>
      <c r="B209" s="14"/>
      <c r="C209" s="18"/>
      <c r="D209" s="25"/>
    </row>
    <row r="210" spans="1:4" s="20" customFormat="1" x14ac:dyDescent="0.25">
      <c r="A210" s="17" t="s">
        <v>50</v>
      </c>
      <c r="B210" s="26" t="s">
        <v>51</v>
      </c>
      <c r="C210" s="18"/>
      <c r="D210" s="18"/>
    </row>
    <row r="211" spans="1:4" s="2" customFormat="1" x14ac:dyDescent="0.25">
      <c r="A211" s="8" t="s">
        <v>52</v>
      </c>
      <c r="B211" s="14" t="s">
        <v>139</v>
      </c>
      <c r="C211" s="10"/>
      <c r="D211" s="25">
        <v>0</v>
      </c>
    </row>
    <row r="212" spans="1:4" s="2" customFormat="1" x14ac:dyDescent="0.25">
      <c r="A212" s="8"/>
      <c r="B212" s="14"/>
      <c r="C212" s="10"/>
      <c r="D212" s="10">
        <f>SUM(D211:D211)</f>
        <v>0</v>
      </c>
    </row>
    <row r="213" spans="1:4" s="2" customFormat="1" x14ac:dyDescent="0.25">
      <c r="A213" s="27" t="s">
        <v>54</v>
      </c>
      <c r="B213" s="27"/>
      <c r="C213" s="28"/>
      <c r="D213" s="28">
        <f>D208+D212</f>
        <v>0</v>
      </c>
    </row>
    <row r="214" spans="1:4" s="2" customFormat="1" x14ac:dyDescent="0.25">
      <c r="A214" s="34"/>
      <c r="B214" s="34"/>
      <c r="C214" s="34"/>
      <c r="D214" s="34"/>
    </row>
    <row r="215" spans="1:4" s="2" customFormat="1" ht="15" customHeight="1" x14ac:dyDescent="0.25">
      <c r="A215" s="14" t="s">
        <v>57</v>
      </c>
      <c r="B215" s="43" t="s">
        <v>140</v>
      </c>
      <c r="C215" s="10"/>
      <c r="D215" s="10">
        <v>3035340</v>
      </c>
    </row>
    <row r="216" spans="1:4" s="2" customFormat="1" ht="15" customHeight="1" x14ac:dyDescent="0.25">
      <c r="A216" s="14"/>
      <c r="B216" s="20"/>
      <c r="C216" s="10"/>
      <c r="D216" s="10"/>
    </row>
    <row r="217" spans="1:4" s="29" customFormat="1" x14ac:dyDescent="0.25">
      <c r="A217" s="27" t="s">
        <v>64</v>
      </c>
      <c r="B217" s="27"/>
      <c r="C217" s="28"/>
      <c r="D217" s="28">
        <f>SUM(D215:D216)</f>
        <v>3035340</v>
      </c>
    </row>
    <row r="218" spans="1:4" s="29" customFormat="1" x14ac:dyDescent="0.25">
      <c r="A218" s="26"/>
      <c r="B218" s="26"/>
      <c r="C218" s="32"/>
      <c r="D218" s="32"/>
    </row>
    <row r="219" spans="1:4" s="2" customFormat="1" x14ac:dyDescent="0.25">
      <c r="A219" s="5" t="s">
        <v>141</v>
      </c>
      <c r="B219" s="5"/>
      <c r="C219" s="5"/>
      <c r="D219" s="5"/>
    </row>
    <row r="220" spans="1:4" s="2" customFormat="1" ht="12" customHeight="1" x14ac:dyDescent="0.25">
      <c r="A220" s="6"/>
      <c r="C220" s="7"/>
      <c r="D220" s="7"/>
    </row>
    <row r="221" spans="1:4" s="2" customFormat="1" x14ac:dyDescent="0.25">
      <c r="A221" s="14" t="s">
        <v>25</v>
      </c>
      <c r="B221" s="14" t="s">
        <v>26</v>
      </c>
      <c r="C221" s="7"/>
      <c r="D221" s="7"/>
    </row>
    <row r="222" spans="1:4" s="2" customFormat="1" ht="15" customHeight="1" x14ac:dyDescent="0.25">
      <c r="A222" s="8"/>
      <c r="B222" s="13" t="s">
        <v>142</v>
      </c>
      <c r="C222" s="10"/>
      <c r="D222" s="10">
        <v>500000</v>
      </c>
    </row>
    <row r="223" spans="1:4" s="2" customFormat="1" ht="6" customHeight="1" x14ac:dyDescent="0.25">
      <c r="A223" s="12"/>
      <c r="B223" s="13"/>
      <c r="C223" s="10"/>
      <c r="D223" s="10"/>
    </row>
    <row r="224" spans="1:4" s="2" customFormat="1" x14ac:dyDescent="0.25">
      <c r="A224" s="14" t="s">
        <v>30</v>
      </c>
      <c r="B224" s="14" t="s">
        <v>31</v>
      </c>
      <c r="C224" s="7"/>
      <c r="D224" s="7"/>
    </row>
    <row r="225" spans="1:4" s="2" customFormat="1" ht="15" customHeight="1" x14ac:dyDescent="0.25">
      <c r="A225" s="8"/>
      <c r="B225" s="13" t="s">
        <v>143</v>
      </c>
      <c r="C225" s="10"/>
      <c r="D225" s="10">
        <v>180000</v>
      </c>
    </row>
    <row r="226" spans="1:4" s="2" customFormat="1" ht="6" customHeight="1" x14ac:dyDescent="0.25">
      <c r="A226" s="12"/>
      <c r="B226" s="13"/>
      <c r="C226" s="10"/>
      <c r="D226" s="10"/>
    </row>
    <row r="227" spans="1:4" s="2" customFormat="1" ht="15.75" customHeight="1" x14ac:dyDescent="0.25">
      <c r="A227" s="8" t="s">
        <v>41</v>
      </c>
      <c r="B227" s="14" t="s">
        <v>42</v>
      </c>
      <c r="C227" s="10"/>
      <c r="D227" s="10">
        <v>200000</v>
      </c>
    </row>
    <row r="228" spans="1:4" s="29" customFormat="1" x14ac:dyDescent="0.25">
      <c r="A228" s="27" t="s">
        <v>54</v>
      </c>
      <c r="B228" s="27"/>
      <c r="C228" s="28"/>
      <c r="D228" s="28">
        <f>SUM(D222:D227)</f>
        <v>880000</v>
      </c>
    </row>
    <row r="229" spans="1:4" s="2" customFormat="1" ht="14.1" customHeight="1" x14ac:dyDescent="0.25">
      <c r="A229" s="14"/>
      <c r="B229" s="20"/>
      <c r="C229" s="10"/>
      <c r="D229" s="10"/>
    </row>
    <row r="230" spans="1:4" s="2" customFormat="1" x14ac:dyDescent="0.25">
      <c r="A230" s="5" t="s">
        <v>144</v>
      </c>
      <c r="B230" s="5"/>
      <c r="C230" s="5"/>
      <c r="D230" s="5"/>
    </row>
    <row r="231" spans="1:4" s="2" customFormat="1" ht="12" customHeight="1" x14ac:dyDescent="0.25">
      <c r="A231" s="6"/>
      <c r="C231" s="7"/>
      <c r="D231" s="7"/>
    </row>
    <row r="232" spans="1:4" s="2" customFormat="1" ht="15" customHeight="1" x14ac:dyDescent="0.25">
      <c r="A232" s="14" t="s">
        <v>145</v>
      </c>
      <c r="B232" s="9" t="s">
        <v>146</v>
      </c>
      <c r="C232" s="9"/>
      <c r="D232" s="15"/>
    </row>
    <row r="233" spans="1:4" s="2" customFormat="1" ht="15" customHeight="1" x14ac:dyDescent="0.25">
      <c r="A233"/>
      <c r="B233" s="13" t="s">
        <v>147</v>
      </c>
      <c r="C233" s="10"/>
      <c r="D233" s="15">
        <v>142600</v>
      </c>
    </row>
    <row r="234" spans="1:4" s="2" customFormat="1" x14ac:dyDescent="0.25">
      <c r="A234" s="44"/>
      <c r="B234"/>
      <c r="C234" s="10"/>
      <c r="D234" s="45">
        <f>SUM(D231:D233)</f>
        <v>142600</v>
      </c>
    </row>
    <row r="235" spans="1:4" s="2" customFormat="1" ht="6.95" customHeight="1" x14ac:dyDescent="0.25">
      <c r="A235" s="19"/>
      <c r="C235" s="10"/>
      <c r="D235" s="10"/>
    </row>
    <row r="236" spans="1:4" s="2" customFormat="1" ht="16.5" customHeight="1" x14ac:dyDescent="0.25">
      <c r="A236" s="14" t="s">
        <v>10</v>
      </c>
      <c r="B236" s="14" t="s">
        <v>11</v>
      </c>
      <c r="C236" s="7"/>
      <c r="D236" s="7"/>
    </row>
    <row r="237" spans="1:4" s="2" customFormat="1" ht="15" customHeight="1" x14ac:dyDescent="0.25">
      <c r="A237" s="8"/>
      <c r="B237" s="13" t="s">
        <v>148</v>
      </c>
      <c r="C237" s="10"/>
      <c r="D237" s="10">
        <v>19894</v>
      </c>
    </row>
    <row r="238" spans="1:4" s="2" customFormat="1" ht="12" customHeight="1" x14ac:dyDescent="0.25">
      <c r="A238" s="6"/>
      <c r="C238" s="7"/>
      <c r="D238" s="7"/>
    </row>
    <row r="239" spans="1:4" s="2" customFormat="1" x14ac:dyDescent="0.25">
      <c r="A239" s="14" t="s">
        <v>17</v>
      </c>
      <c r="B239" s="14" t="s">
        <v>18</v>
      </c>
      <c r="C239" s="7"/>
      <c r="D239" s="7"/>
    </row>
    <row r="240" spans="1:4" s="2" customFormat="1" ht="15" customHeight="1" x14ac:dyDescent="0.25">
      <c r="A240" s="8"/>
      <c r="B240" s="13" t="s">
        <v>133</v>
      </c>
      <c r="C240" s="10">
        <v>400000</v>
      </c>
      <c r="D240" s="10"/>
    </row>
    <row r="241" spans="1:4" s="2" customFormat="1" ht="15" customHeight="1" x14ac:dyDescent="0.25">
      <c r="A241" s="12"/>
      <c r="B241" s="13" t="s">
        <v>149</v>
      </c>
      <c r="C241" s="10">
        <v>100000</v>
      </c>
      <c r="D241" s="10"/>
    </row>
    <row r="242" spans="1:4" s="2" customFormat="1" ht="15" customHeight="1" x14ac:dyDescent="0.25">
      <c r="A242" s="12"/>
      <c r="B242" s="13" t="s">
        <v>150</v>
      </c>
      <c r="C242" s="10">
        <v>100000</v>
      </c>
      <c r="D242" s="10"/>
    </row>
    <row r="243" spans="1:4" s="2" customFormat="1" ht="15" customHeight="1" x14ac:dyDescent="0.25">
      <c r="A243" s="12"/>
      <c r="B243" s="13"/>
      <c r="C243" s="10"/>
      <c r="D243" s="10">
        <f>SUM(C240:C243)</f>
        <v>600000</v>
      </c>
    </row>
    <row r="244" spans="1:4" s="2" customFormat="1" ht="6" customHeight="1" x14ac:dyDescent="0.25">
      <c r="A244" s="12"/>
      <c r="B244" s="13"/>
      <c r="C244" s="10"/>
      <c r="D244" s="10"/>
    </row>
    <row r="245" spans="1:4" s="2" customFormat="1" x14ac:dyDescent="0.25">
      <c r="A245" s="8" t="s">
        <v>30</v>
      </c>
      <c r="B245" s="14" t="s">
        <v>31</v>
      </c>
      <c r="C245" s="10"/>
      <c r="D245" s="10">
        <v>300000</v>
      </c>
    </row>
    <row r="246" spans="1:4" s="2" customFormat="1" ht="6" customHeight="1" x14ac:dyDescent="0.25">
      <c r="A246" s="12"/>
      <c r="B246" s="13"/>
      <c r="C246" s="10"/>
      <c r="D246" s="10"/>
    </row>
    <row r="247" spans="1:4" s="2" customFormat="1" x14ac:dyDescent="0.25">
      <c r="A247" s="8" t="s">
        <v>34</v>
      </c>
      <c r="B247" s="14" t="s">
        <v>37</v>
      </c>
      <c r="C247" s="10"/>
      <c r="D247" s="10">
        <v>60000</v>
      </c>
    </row>
    <row r="248" spans="1:4" s="2" customFormat="1" ht="6" customHeight="1" x14ac:dyDescent="0.25">
      <c r="A248" s="12"/>
      <c r="B248" s="13"/>
      <c r="C248" s="10"/>
      <c r="D248" s="10"/>
    </row>
    <row r="249" spans="1:4" s="2" customFormat="1" x14ac:dyDescent="0.25">
      <c r="A249" s="8" t="s">
        <v>41</v>
      </c>
      <c r="B249" s="14" t="s">
        <v>42</v>
      </c>
      <c r="C249" s="10"/>
      <c r="D249" s="10">
        <v>140000</v>
      </c>
    </row>
    <row r="250" spans="1:4" s="29" customFormat="1" x14ac:dyDescent="0.25">
      <c r="A250" s="27" t="s">
        <v>54</v>
      </c>
      <c r="B250" s="27"/>
      <c r="C250" s="28"/>
      <c r="D250" s="28">
        <f>SUM(D234:D249)</f>
        <v>1262494</v>
      </c>
    </row>
    <row r="251" spans="1:4" s="2" customFormat="1" ht="14.1" customHeight="1" x14ac:dyDescent="0.25">
      <c r="A251" s="14"/>
      <c r="B251" s="20"/>
      <c r="C251" s="10"/>
      <c r="D251" s="10"/>
    </row>
    <row r="252" spans="1:4" s="2" customFormat="1" x14ac:dyDescent="0.25">
      <c r="A252" s="5" t="s">
        <v>151</v>
      </c>
      <c r="B252" s="5"/>
      <c r="C252" s="5"/>
      <c r="D252" s="5"/>
    </row>
    <row r="253" spans="1:4" s="2" customFormat="1" ht="12" customHeight="1" x14ac:dyDescent="0.25">
      <c r="A253" s="6"/>
      <c r="C253" s="7"/>
      <c r="D253" s="7"/>
    </row>
    <row r="254" spans="1:4" s="2" customFormat="1" x14ac:dyDescent="0.25">
      <c r="A254" s="8" t="s">
        <v>17</v>
      </c>
      <c r="B254" s="14" t="s">
        <v>18</v>
      </c>
      <c r="C254" s="10"/>
      <c r="D254" s="10">
        <v>360000</v>
      </c>
    </row>
    <row r="255" spans="1:4" s="2" customFormat="1" ht="6.75" customHeight="1" x14ac:dyDescent="0.25">
      <c r="A255" s="8"/>
      <c r="B255" s="14"/>
      <c r="C255" s="10"/>
      <c r="D255" s="10"/>
    </row>
    <row r="256" spans="1:4" s="2" customFormat="1" x14ac:dyDescent="0.25">
      <c r="A256" s="14" t="s">
        <v>25</v>
      </c>
      <c r="B256" s="14" t="s">
        <v>26</v>
      </c>
      <c r="C256" s="7"/>
      <c r="D256" s="7"/>
    </row>
    <row r="257" spans="1:4" s="2" customFormat="1" ht="15" customHeight="1" x14ac:dyDescent="0.25">
      <c r="A257" s="8"/>
      <c r="B257" s="13" t="s">
        <v>142</v>
      </c>
      <c r="C257" s="10"/>
      <c r="D257" s="10">
        <v>30000</v>
      </c>
    </row>
    <row r="258" spans="1:4" s="2" customFormat="1" ht="8.25" customHeight="1" x14ac:dyDescent="0.25">
      <c r="A258" s="8"/>
      <c r="B258" s="13"/>
      <c r="C258" s="10"/>
      <c r="D258" s="10"/>
    </row>
    <row r="259" spans="1:4" s="2" customFormat="1" x14ac:dyDescent="0.25">
      <c r="A259" s="14" t="s">
        <v>152</v>
      </c>
      <c r="B259" s="14" t="s">
        <v>153</v>
      </c>
      <c r="C259" s="7"/>
      <c r="D259" s="7"/>
    </row>
    <row r="260" spans="1:4" s="2" customFormat="1" ht="15" customHeight="1" x14ac:dyDescent="0.25">
      <c r="A260" s="8"/>
      <c r="B260" s="13" t="s">
        <v>154</v>
      </c>
      <c r="C260" s="10"/>
      <c r="D260" s="10">
        <v>15000</v>
      </c>
    </row>
    <row r="261" spans="1:4" s="2" customFormat="1" x14ac:dyDescent="0.25">
      <c r="A261" s="8" t="s">
        <v>30</v>
      </c>
      <c r="B261" s="14" t="s">
        <v>31</v>
      </c>
      <c r="C261" s="10"/>
      <c r="D261" s="10">
        <v>150000</v>
      </c>
    </row>
    <row r="262" spans="1:4" s="2" customFormat="1" ht="6" customHeight="1" x14ac:dyDescent="0.25">
      <c r="A262" s="12"/>
      <c r="B262" s="13"/>
      <c r="C262" s="10"/>
      <c r="D262" s="10"/>
    </row>
    <row r="263" spans="1:4" s="2" customFormat="1" x14ac:dyDescent="0.25">
      <c r="A263" s="8" t="s">
        <v>32</v>
      </c>
      <c r="B263" s="14" t="s">
        <v>33</v>
      </c>
      <c r="C263" s="10"/>
      <c r="D263" s="10">
        <v>100000</v>
      </c>
    </row>
    <row r="264" spans="1:4" s="2" customFormat="1" ht="5.0999999999999996" customHeight="1" x14ac:dyDescent="0.25">
      <c r="A264" s="12"/>
      <c r="B264" s="13"/>
      <c r="C264" s="10"/>
      <c r="D264" s="10"/>
    </row>
    <row r="265" spans="1:4" s="2" customFormat="1" x14ac:dyDescent="0.25">
      <c r="A265" s="8" t="s">
        <v>34</v>
      </c>
      <c r="B265" s="14" t="s">
        <v>37</v>
      </c>
      <c r="C265" s="10"/>
      <c r="D265" s="10">
        <v>300000</v>
      </c>
    </row>
    <row r="266" spans="1:4" s="2" customFormat="1" ht="15" customHeight="1" x14ac:dyDescent="0.25">
      <c r="A266" s="12"/>
      <c r="B266" s="13"/>
      <c r="C266" s="10"/>
      <c r="D266" s="10"/>
    </row>
    <row r="267" spans="1:4" s="2" customFormat="1" ht="6" customHeight="1" x14ac:dyDescent="0.25">
      <c r="A267" s="12"/>
      <c r="B267" s="13"/>
      <c r="C267" s="10"/>
      <c r="D267" s="10"/>
    </row>
    <row r="268" spans="1:4" s="2" customFormat="1" x14ac:dyDescent="0.25">
      <c r="A268" s="8" t="s">
        <v>41</v>
      </c>
      <c r="B268" s="14" t="s">
        <v>42</v>
      </c>
      <c r="C268" s="25"/>
      <c r="D268" s="10">
        <v>200000</v>
      </c>
    </row>
    <row r="269" spans="1:4" s="2" customFormat="1" ht="6" customHeight="1" x14ac:dyDescent="0.25">
      <c r="A269" s="12"/>
      <c r="B269" s="13"/>
      <c r="C269" s="10"/>
      <c r="D269" s="10"/>
    </row>
    <row r="270" spans="1:4" s="2" customFormat="1" ht="6" customHeight="1" x14ac:dyDescent="0.25">
      <c r="A270" s="12"/>
      <c r="B270" s="13"/>
      <c r="C270" s="10"/>
      <c r="D270" s="10"/>
    </row>
    <row r="271" spans="1:4" s="2" customFormat="1" ht="15.75" customHeight="1" x14ac:dyDescent="0.25">
      <c r="A271" s="8" t="s">
        <v>43</v>
      </c>
      <c r="B271" s="14" t="s">
        <v>44</v>
      </c>
      <c r="C271" s="10"/>
      <c r="D271" s="25">
        <v>50000</v>
      </c>
    </row>
    <row r="272" spans="1:4" s="2" customFormat="1" ht="15" customHeight="1" x14ac:dyDescent="0.25">
      <c r="A272" s="8"/>
      <c r="B272" s="13"/>
      <c r="C272" s="10"/>
      <c r="D272" s="18">
        <f>SUM(D254:D271)</f>
        <v>1205000</v>
      </c>
    </row>
    <row r="273" spans="1:4" s="2" customFormat="1" ht="8.1" customHeight="1" x14ac:dyDescent="0.25">
      <c r="A273" s="12"/>
      <c r="B273" s="13"/>
      <c r="C273" s="10"/>
      <c r="D273" s="10"/>
    </row>
    <row r="274" spans="1:4" s="2" customFormat="1" ht="15" customHeight="1" x14ac:dyDescent="0.25">
      <c r="A274" s="8" t="s">
        <v>155</v>
      </c>
      <c r="B274" s="14" t="s">
        <v>156</v>
      </c>
      <c r="C274" s="10"/>
      <c r="D274" s="10"/>
    </row>
    <row r="275" spans="1:4" s="2" customFormat="1" ht="15" customHeight="1" x14ac:dyDescent="0.25">
      <c r="A275" s="8"/>
      <c r="B275" s="13" t="s">
        <v>157</v>
      </c>
      <c r="C275" s="10"/>
      <c r="D275" s="10">
        <v>6198792</v>
      </c>
    </row>
    <row r="276" spans="1:4" s="2" customFormat="1" ht="12" customHeight="1" x14ac:dyDescent="0.25">
      <c r="A276" s="8"/>
      <c r="B276" s="13"/>
      <c r="C276" s="10"/>
      <c r="D276" s="10"/>
    </row>
    <row r="277" spans="1:4" s="2" customFormat="1" ht="16.5" customHeight="1" x14ac:dyDescent="0.25">
      <c r="A277" s="8" t="s">
        <v>158</v>
      </c>
      <c r="B277" s="14" t="s">
        <v>159</v>
      </c>
      <c r="C277" s="10"/>
      <c r="D277" s="10"/>
    </row>
    <row r="278" spans="1:4" s="2" customFormat="1" ht="15.75" customHeight="1" x14ac:dyDescent="0.25">
      <c r="A278" s="8"/>
      <c r="B278" s="13" t="s">
        <v>160</v>
      </c>
      <c r="C278" s="10"/>
      <c r="D278" s="10">
        <v>800000</v>
      </c>
    </row>
    <row r="279" spans="1:4" s="2" customFormat="1" ht="16.5" customHeight="1" x14ac:dyDescent="0.25">
      <c r="A279" s="8" t="s">
        <v>161</v>
      </c>
      <c r="B279" s="13" t="s">
        <v>162</v>
      </c>
      <c r="C279" s="10"/>
      <c r="D279" s="10">
        <v>314960</v>
      </c>
    </row>
    <row r="280" spans="1:4" s="2" customFormat="1" ht="15" customHeight="1" x14ac:dyDescent="0.25">
      <c r="A280" s="8"/>
      <c r="B280" s="13"/>
      <c r="C280" s="10"/>
      <c r="D280" s="10"/>
    </row>
    <row r="281" spans="1:4" s="2" customFormat="1" ht="15" customHeight="1" x14ac:dyDescent="0.25">
      <c r="A281" s="8" t="s">
        <v>48</v>
      </c>
      <c r="B281" s="14" t="s">
        <v>139</v>
      </c>
      <c r="C281" s="10"/>
      <c r="D281" s="25">
        <v>301040</v>
      </c>
    </row>
    <row r="282" spans="1:4" s="2" customFormat="1" ht="15.75" customHeight="1" x14ac:dyDescent="0.25">
      <c r="A282" s="8"/>
      <c r="B282" s="13"/>
      <c r="C282" s="10"/>
      <c r="D282" s="10">
        <f>SUM(D278:D281)</f>
        <v>1416000</v>
      </c>
    </row>
    <row r="283" spans="1:4" s="2" customFormat="1" ht="15.75" customHeight="1" x14ac:dyDescent="0.25">
      <c r="A283" s="8"/>
      <c r="B283" s="13"/>
      <c r="C283" s="10"/>
      <c r="D283" s="46"/>
    </row>
    <row r="284" spans="1:4" s="20" customFormat="1" x14ac:dyDescent="0.25">
      <c r="A284" s="17" t="s">
        <v>50</v>
      </c>
      <c r="B284" s="14" t="s">
        <v>163</v>
      </c>
      <c r="C284" s="18"/>
      <c r="D284" s="10"/>
    </row>
    <row r="285" spans="1:4" s="2" customFormat="1" ht="6" customHeight="1" x14ac:dyDescent="0.25">
      <c r="A285" s="16"/>
      <c r="C285" s="10"/>
      <c r="D285" s="10"/>
    </row>
    <row r="286" spans="1:4" s="2" customFormat="1" x14ac:dyDescent="0.25">
      <c r="A286" s="8" t="s">
        <v>52</v>
      </c>
      <c r="B286" s="14" t="s">
        <v>139</v>
      </c>
      <c r="C286" s="10"/>
      <c r="D286" s="25"/>
    </row>
    <row r="287" spans="1:4" s="2" customFormat="1" ht="6.75" customHeight="1" x14ac:dyDescent="0.25">
      <c r="A287" s="8"/>
      <c r="B287" s="14"/>
      <c r="C287" s="10"/>
      <c r="D287" s="25"/>
    </row>
    <row r="288" spans="1:4" s="29" customFormat="1" x14ac:dyDescent="0.25">
      <c r="A288" s="27" t="s">
        <v>54</v>
      </c>
      <c r="B288" s="27"/>
      <c r="C288" s="28"/>
      <c r="D288" s="28">
        <f>SUM(D272,D275,D282)</f>
        <v>8819792</v>
      </c>
    </row>
    <row r="289" spans="1:6" s="29" customFormat="1" x14ac:dyDescent="0.25">
      <c r="A289" s="26"/>
      <c r="B289" s="26"/>
      <c r="C289" s="32"/>
      <c r="D289" s="32"/>
    </row>
    <row r="290" spans="1:6" x14ac:dyDescent="0.25">
      <c r="A290" s="26"/>
      <c r="B290" s="34" t="s">
        <v>164</v>
      </c>
      <c r="C290" s="32"/>
      <c r="D290" s="32"/>
      <c r="E290" s="32"/>
      <c r="F290" s="32"/>
    </row>
    <row r="291" spans="1:6" x14ac:dyDescent="0.25">
      <c r="A291" s="26"/>
      <c r="B291" s="26"/>
      <c r="C291" s="32"/>
      <c r="D291" s="32"/>
      <c r="E291" s="32"/>
      <c r="F291" s="32"/>
    </row>
    <row r="292" spans="1:6" x14ac:dyDescent="0.25">
      <c r="A292" s="8" t="s">
        <v>25</v>
      </c>
      <c r="B292" s="11" t="s">
        <v>26</v>
      </c>
      <c r="C292" s="32"/>
      <c r="D292" s="10">
        <v>10000</v>
      </c>
      <c r="E292" s="32"/>
      <c r="F292" s="32"/>
    </row>
    <row r="293" spans="1:6" x14ac:dyDescent="0.25">
      <c r="A293" s="8"/>
      <c r="B293" s="20" t="s">
        <v>165</v>
      </c>
      <c r="C293" s="32"/>
      <c r="E293" s="32"/>
      <c r="F293" s="32"/>
    </row>
    <row r="294" spans="1:6" x14ac:dyDescent="0.25">
      <c r="A294" s="8"/>
      <c r="B294" s="13" t="s">
        <v>166</v>
      </c>
      <c r="C294" s="32"/>
      <c r="E294" s="32"/>
      <c r="F294" s="32"/>
    </row>
    <row r="295" spans="1:6" ht="7.5" customHeight="1" x14ac:dyDescent="0.25">
      <c r="A295" s="8"/>
      <c r="B295" s="13"/>
      <c r="C295" s="32"/>
      <c r="E295" s="32"/>
      <c r="F295" s="32"/>
    </row>
    <row r="296" spans="1:6" x14ac:dyDescent="0.25">
      <c r="A296" s="8" t="s">
        <v>34</v>
      </c>
      <c r="B296" s="14" t="s">
        <v>167</v>
      </c>
      <c r="C296" s="32"/>
      <c r="D296" s="10">
        <v>20000</v>
      </c>
      <c r="E296" s="32"/>
      <c r="F296" s="32"/>
    </row>
    <row r="297" spans="1:6" ht="6.75" customHeight="1" x14ac:dyDescent="0.25">
      <c r="A297" s="26"/>
      <c r="B297" s="26"/>
      <c r="C297" s="32"/>
      <c r="E297" s="32"/>
      <c r="F297" s="32"/>
    </row>
    <row r="298" spans="1:6" x14ac:dyDescent="0.25">
      <c r="A298" s="8" t="s">
        <v>41</v>
      </c>
      <c r="B298" s="14" t="s">
        <v>42</v>
      </c>
      <c r="C298" s="32"/>
      <c r="D298" s="10">
        <v>8000</v>
      </c>
      <c r="E298" s="32"/>
      <c r="F298" s="32"/>
    </row>
    <row r="299" spans="1:6" ht="7.5" customHeight="1" x14ac:dyDescent="0.25">
      <c r="A299" s="8"/>
      <c r="B299" s="14"/>
      <c r="C299" s="32"/>
      <c r="D299" s="32"/>
      <c r="E299" s="32"/>
      <c r="F299" s="32"/>
    </row>
    <row r="300" spans="1:6" x14ac:dyDescent="0.25">
      <c r="A300" s="47" t="s">
        <v>54</v>
      </c>
      <c r="B300" s="47"/>
      <c r="C300" s="28"/>
      <c r="D300" s="28">
        <f>SUM(D292:D298)</f>
        <v>38000</v>
      </c>
      <c r="E300" s="32"/>
      <c r="F300" s="32"/>
    </row>
    <row r="301" spans="1:6" s="29" customFormat="1" x14ac:dyDescent="0.25">
      <c r="A301" s="26"/>
      <c r="B301" s="26"/>
      <c r="C301" s="32"/>
      <c r="D301" s="32"/>
    </row>
    <row r="302" spans="1:6" s="2" customFormat="1" ht="14.1" customHeight="1" x14ac:dyDescent="0.25">
      <c r="A302" s="14"/>
      <c r="B302" s="20"/>
      <c r="C302" s="10"/>
      <c r="D302" s="10"/>
    </row>
    <row r="303" spans="1:6" s="2" customFormat="1" x14ac:dyDescent="0.25">
      <c r="A303" s="5" t="s">
        <v>168</v>
      </c>
      <c r="B303" s="5"/>
      <c r="C303" s="5"/>
      <c r="D303" s="5"/>
    </row>
    <row r="304" spans="1:6" s="2" customFormat="1" ht="12" customHeight="1" x14ac:dyDescent="0.25">
      <c r="A304" s="6"/>
      <c r="C304" s="7"/>
      <c r="D304" s="7"/>
    </row>
    <row r="305" spans="1:4" s="2" customFormat="1" ht="6" customHeight="1" x14ac:dyDescent="0.25">
      <c r="A305" s="16"/>
      <c r="C305" s="10"/>
      <c r="D305" s="10"/>
    </row>
    <row r="306" spans="1:4" s="2" customFormat="1" ht="15" customHeight="1" x14ac:dyDescent="0.25">
      <c r="A306" s="14" t="s">
        <v>145</v>
      </c>
      <c r="B306" s="9" t="s">
        <v>146</v>
      </c>
      <c r="C306" s="9"/>
      <c r="D306" s="15"/>
    </row>
    <row r="307" spans="1:4" s="2" customFormat="1" ht="15" customHeight="1" x14ac:dyDescent="0.25">
      <c r="A307"/>
      <c r="B307" s="13" t="s">
        <v>169</v>
      </c>
      <c r="C307" s="10"/>
      <c r="D307" s="15">
        <v>960000</v>
      </c>
    </row>
    <row r="308" spans="1:4" s="2" customFormat="1" x14ac:dyDescent="0.25">
      <c r="A308" s="44"/>
      <c r="B308"/>
      <c r="C308" s="10"/>
      <c r="D308" s="45">
        <f>SUM(D305:D307)</f>
        <v>960000</v>
      </c>
    </row>
    <row r="309" spans="1:4" s="2" customFormat="1" ht="6.95" customHeight="1" x14ac:dyDescent="0.25">
      <c r="A309" s="19"/>
      <c r="C309" s="10"/>
      <c r="D309" s="10"/>
    </row>
    <row r="310" spans="1:4" s="2" customFormat="1" ht="16.5" customHeight="1" x14ac:dyDescent="0.25">
      <c r="A310" s="14" t="s">
        <v>10</v>
      </c>
      <c r="B310" s="14" t="s">
        <v>11</v>
      </c>
      <c r="C310" s="7"/>
      <c r="D310" s="7"/>
    </row>
    <row r="311" spans="1:4" s="2" customFormat="1" ht="15" customHeight="1" x14ac:dyDescent="0.25">
      <c r="A311" s="8"/>
      <c r="B311" s="13" t="s">
        <v>148</v>
      </c>
      <c r="C311" s="10"/>
      <c r="D311" s="10">
        <v>133920</v>
      </c>
    </row>
    <row r="312" spans="1:4" s="2" customFormat="1" ht="6" customHeight="1" x14ac:dyDescent="0.25">
      <c r="A312" s="16"/>
      <c r="C312" s="10"/>
      <c r="D312" s="10"/>
    </row>
    <row r="313" spans="1:4" s="2" customFormat="1" ht="6" customHeight="1" x14ac:dyDescent="0.25">
      <c r="A313" s="16"/>
      <c r="C313" s="10"/>
      <c r="D313" s="10"/>
    </row>
    <row r="314" spans="1:4" s="2" customFormat="1" x14ac:dyDescent="0.25">
      <c r="A314" s="8" t="s">
        <v>30</v>
      </c>
      <c r="B314" s="14" t="s">
        <v>31</v>
      </c>
      <c r="C314" s="10"/>
      <c r="D314" s="10">
        <v>40000</v>
      </c>
    </row>
    <row r="315" spans="1:4" s="2" customFormat="1" ht="6" customHeight="1" x14ac:dyDescent="0.25">
      <c r="A315" s="16"/>
      <c r="C315" s="10"/>
      <c r="D315" s="10"/>
    </row>
    <row r="316" spans="1:4" s="2" customFormat="1" x14ac:dyDescent="0.25">
      <c r="A316" s="8" t="s">
        <v>41</v>
      </c>
      <c r="B316" s="14" t="s">
        <v>42</v>
      </c>
      <c r="C316" s="10"/>
      <c r="D316" s="25">
        <v>25000</v>
      </c>
    </row>
    <row r="317" spans="1:4" s="2" customFormat="1" ht="15" customHeight="1" x14ac:dyDescent="0.25">
      <c r="A317" s="12"/>
      <c r="C317" s="18"/>
      <c r="D317" s="18">
        <f>SUM(D313:D316)</f>
        <v>65000</v>
      </c>
    </row>
    <row r="318" spans="1:4" s="2" customFormat="1" ht="6" customHeight="1" x14ac:dyDescent="0.25">
      <c r="A318" s="12"/>
      <c r="C318" s="18"/>
      <c r="D318" s="18"/>
    </row>
    <row r="319" spans="1:4" s="20" customFormat="1" x14ac:dyDescent="0.25">
      <c r="A319" s="17" t="s">
        <v>170</v>
      </c>
      <c r="B319" s="14" t="s">
        <v>171</v>
      </c>
      <c r="C319" s="18"/>
      <c r="D319" s="10"/>
    </row>
    <row r="320" spans="1:4" s="20" customFormat="1" x14ac:dyDescent="0.25">
      <c r="A320" s="17"/>
      <c r="B320" s="13" t="s">
        <v>172</v>
      </c>
      <c r="C320" s="18"/>
      <c r="D320" s="10">
        <v>268110</v>
      </c>
    </row>
    <row r="321" spans="1:4" s="2" customFormat="1" x14ac:dyDescent="0.25">
      <c r="A321" s="8" t="s">
        <v>48</v>
      </c>
      <c r="B321" s="14" t="s">
        <v>49</v>
      </c>
      <c r="C321" s="10"/>
      <c r="D321" s="25">
        <v>72390</v>
      </c>
    </row>
    <row r="322" spans="1:4" s="20" customFormat="1" x14ac:dyDescent="0.25">
      <c r="A322" s="17"/>
      <c r="B322" s="13"/>
      <c r="C322" s="18"/>
      <c r="D322" s="10">
        <f>SUM(D320:D321)</f>
        <v>340500</v>
      </c>
    </row>
    <row r="323" spans="1:4" s="2" customFormat="1" ht="6" customHeight="1" x14ac:dyDescent="0.25">
      <c r="A323" s="19"/>
      <c r="B323" s="20"/>
      <c r="C323" s="10"/>
      <c r="D323" s="10"/>
    </row>
    <row r="324" spans="1:4" s="2" customFormat="1" x14ac:dyDescent="0.25">
      <c r="A324" s="27" t="s">
        <v>54</v>
      </c>
      <c r="B324" s="27"/>
      <c r="C324" s="28"/>
      <c r="D324" s="28">
        <f>SUM(D308+D311+D317+D322)</f>
        <v>1499420</v>
      </c>
    </row>
    <row r="325" spans="1:4" s="2" customFormat="1" x14ac:dyDescent="0.25">
      <c r="A325" s="30"/>
      <c r="B325" s="30"/>
      <c r="C325" s="31"/>
      <c r="D325" s="31"/>
    </row>
    <row r="326" spans="1:4" s="2" customFormat="1" ht="15" customHeight="1" x14ac:dyDescent="0.25">
      <c r="A326" s="14"/>
      <c r="B326" s="20"/>
      <c r="C326" s="10"/>
      <c r="D326" s="10"/>
    </row>
    <row r="327" spans="1:4" s="2" customFormat="1" x14ac:dyDescent="0.25">
      <c r="A327" s="5" t="s">
        <v>173</v>
      </c>
      <c r="B327" s="5"/>
      <c r="C327" s="5"/>
      <c r="D327" s="5"/>
    </row>
    <row r="328" spans="1:4" s="2" customFormat="1" ht="12.75" customHeight="1" x14ac:dyDescent="0.25">
      <c r="A328" s="6"/>
      <c r="C328" s="7"/>
      <c r="D328" s="7"/>
    </row>
    <row r="329" spans="1:4" s="2" customFormat="1" x14ac:dyDescent="0.25">
      <c r="A329" s="14" t="s">
        <v>4</v>
      </c>
      <c r="B329" s="9" t="s">
        <v>5</v>
      </c>
      <c r="C329" s="9"/>
      <c r="D329" s="7"/>
    </row>
    <row r="330" spans="1:4" s="2" customFormat="1" ht="15" customHeight="1" x14ac:dyDescent="0.25">
      <c r="A330" s="12"/>
      <c r="B330" s="13" t="s">
        <v>174</v>
      </c>
      <c r="C330" s="10"/>
      <c r="D330" s="45">
        <v>19146</v>
      </c>
    </row>
    <row r="331" spans="1:4" s="2" customFormat="1" ht="15" customHeight="1" x14ac:dyDescent="0.25">
      <c r="A331" s="12"/>
      <c r="B331" s="13" t="s">
        <v>175</v>
      </c>
      <c r="C331" s="10"/>
      <c r="D331" s="45">
        <v>2628000</v>
      </c>
    </row>
    <row r="332" spans="1:4" s="2" customFormat="1" ht="15" customHeight="1" x14ac:dyDescent="0.25">
      <c r="A332" s="12"/>
      <c r="B332" s="13"/>
      <c r="C332" s="10"/>
      <c r="D332" s="45"/>
    </row>
    <row r="333" spans="1:4" s="2" customFormat="1" ht="16.5" customHeight="1" x14ac:dyDescent="0.25">
      <c r="A333" s="14" t="s">
        <v>10</v>
      </c>
      <c r="B333" s="14" t="s">
        <v>11</v>
      </c>
      <c r="C333" s="7"/>
      <c r="D333" s="7"/>
    </row>
    <row r="334" spans="1:4" s="2" customFormat="1" ht="15" customHeight="1" x14ac:dyDescent="0.25">
      <c r="A334" s="8"/>
      <c r="B334" s="13" t="s">
        <v>148</v>
      </c>
      <c r="C334" s="10"/>
      <c r="D334" s="10">
        <v>410323</v>
      </c>
    </row>
    <row r="335" spans="1:4" s="2" customFormat="1" ht="15" customHeight="1" x14ac:dyDescent="0.25">
      <c r="A335" s="19"/>
      <c r="C335" s="10"/>
      <c r="D335" s="18"/>
    </row>
    <row r="336" spans="1:4" s="2" customFormat="1" ht="8.1" customHeight="1" x14ac:dyDescent="0.25">
      <c r="A336" s="19"/>
      <c r="C336" s="10"/>
      <c r="D336" s="18"/>
    </row>
    <row r="337" spans="1:4" s="2" customFormat="1" x14ac:dyDescent="0.25">
      <c r="A337" s="14" t="s">
        <v>17</v>
      </c>
      <c r="B337" s="14" t="s">
        <v>18</v>
      </c>
      <c r="C337" s="7"/>
      <c r="D337" s="7">
        <v>400000</v>
      </c>
    </row>
    <row r="338" spans="1:4" s="2" customFormat="1" ht="4.5" customHeight="1" x14ac:dyDescent="0.25">
      <c r="A338" s="14"/>
      <c r="B338" s="14"/>
      <c r="C338" s="7"/>
      <c r="D338" s="7"/>
    </row>
    <row r="339" spans="1:4" s="2" customFormat="1" x14ac:dyDescent="0.25">
      <c r="A339" s="8" t="s">
        <v>19</v>
      </c>
      <c r="B339" s="14" t="s">
        <v>20</v>
      </c>
      <c r="C339" s="10"/>
      <c r="D339" s="10">
        <v>10000</v>
      </c>
    </row>
    <row r="340" spans="1:4" s="2" customFormat="1" ht="6" customHeight="1" x14ac:dyDescent="0.25">
      <c r="A340" s="16"/>
      <c r="C340" s="10"/>
      <c r="D340" s="10"/>
    </row>
    <row r="341" spans="1:4" s="2" customFormat="1" x14ac:dyDescent="0.25">
      <c r="A341" s="14" t="s">
        <v>22</v>
      </c>
      <c r="B341" s="14" t="s">
        <v>23</v>
      </c>
      <c r="C341" s="7"/>
      <c r="D341" s="7"/>
    </row>
    <row r="342" spans="1:4" s="2" customFormat="1" x14ac:dyDescent="0.25">
      <c r="A342" s="13"/>
      <c r="B342" s="13" t="s">
        <v>176</v>
      </c>
      <c r="C342" s="7"/>
      <c r="D342" s="7">
        <v>25000</v>
      </c>
    </row>
    <row r="343" spans="1:4" s="2" customFormat="1" ht="6.75" customHeight="1" x14ac:dyDescent="0.25">
      <c r="A343" s="16"/>
      <c r="C343" s="10"/>
      <c r="D343" s="10"/>
    </row>
    <row r="344" spans="1:4" s="2" customFormat="1" ht="7.5" customHeight="1" x14ac:dyDescent="0.25">
      <c r="A344" s="8"/>
      <c r="B344" s="14"/>
      <c r="C344" s="10"/>
      <c r="D344" s="10"/>
    </row>
    <row r="345" spans="1:4" s="2" customFormat="1" x14ac:dyDescent="0.25">
      <c r="A345" s="8" t="s">
        <v>177</v>
      </c>
      <c r="B345" s="14" t="s">
        <v>178</v>
      </c>
      <c r="C345" s="10"/>
      <c r="D345" s="10"/>
    </row>
    <row r="346" spans="1:4" s="2" customFormat="1" ht="15" customHeight="1" x14ac:dyDescent="0.25">
      <c r="A346" s="8"/>
      <c r="B346" s="13" t="s">
        <v>179</v>
      </c>
      <c r="C346" s="10"/>
      <c r="D346" s="10">
        <v>150000</v>
      </c>
    </row>
    <row r="347" spans="1:4" s="2" customFormat="1" ht="8.25" customHeight="1" x14ac:dyDescent="0.25">
      <c r="A347" s="8"/>
      <c r="B347" s="13"/>
      <c r="C347" s="10"/>
      <c r="D347" s="10"/>
    </row>
    <row r="348" spans="1:4" s="2" customFormat="1" x14ac:dyDescent="0.25">
      <c r="A348" s="8" t="s">
        <v>30</v>
      </c>
      <c r="B348" s="14" t="s">
        <v>31</v>
      </c>
      <c r="C348" s="10"/>
      <c r="D348" s="10">
        <v>80000</v>
      </c>
    </row>
    <row r="349" spans="1:4" s="2" customFormat="1" ht="15" customHeight="1" x14ac:dyDescent="0.25">
      <c r="A349" s="19"/>
      <c r="B349" s="13"/>
      <c r="C349" s="10"/>
      <c r="D349" s="10"/>
    </row>
    <row r="350" spans="1:4" s="2" customFormat="1" ht="6.75" customHeight="1" x14ac:dyDescent="0.25">
      <c r="A350" s="16"/>
      <c r="C350" s="10"/>
      <c r="D350" s="10"/>
    </row>
    <row r="351" spans="1:4" s="2" customFormat="1" x14ac:dyDescent="0.25">
      <c r="A351" s="8" t="s">
        <v>32</v>
      </c>
      <c r="B351" s="14" t="s">
        <v>33</v>
      </c>
      <c r="C351" s="10"/>
      <c r="D351" s="10">
        <v>120000</v>
      </c>
    </row>
    <row r="352" spans="1:4" s="2" customFormat="1" ht="15" customHeight="1" x14ac:dyDescent="0.25">
      <c r="A352" s="19"/>
      <c r="C352" s="10"/>
      <c r="D352" s="10"/>
    </row>
    <row r="353" spans="1:4" s="2" customFormat="1" ht="5.0999999999999996" customHeight="1" x14ac:dyDescent="0.25">
      <c r="A353" s="12"/>
      <c r="B353" s="13"/>
      <c r="C353" s="10"/>
      <c r="D353" s="10"/>
    </row>
    <row r="354" spans="1:4" s="2" customFormat="1" x14ac:dyDescent="0.25">
      <c r="A354" s="8" t="s">
        <v>34</v>
      </c>
      <c r="B354" s="14" t="s">
        <v>37</v>
      </c>
      <c r="C354" s="10"/>
      <c r="D354" s="10"/>
    </row>
    <row r="355" spans="1:4" s="2" customFormat="1" x14ac:dyDescent="0.25">
      <c r="A355" s="8"/>
      <c r="B355" s="13" t="s">
        <v>180</v>
      </c>
      <c r="C355" s="10"/>
      <c r="D355" s="10">
        <v>900000</v>
      </c>
    </row>
    <row r="356" spans="1:4" s="2" customFormat="1" x14ac:dyDescent="0.25">
      <c r="A356" s="8"/>
      <c r="B356" s="13" t="s">
        <v>181</v>
      </c>
      <c r="C356" s="10"/>
      <c r="D356" s="10">
        <v>240000</v>
      </c>
    </row>
    <row r="357" spans="1:4" s="2" customFormat="1" ht="6" customHeight="1" x14ac:dyDescent="0.25">
      <c r="A357" s="16"/>
      <c r="C357" s="10"/>
      <c r="D357" s="10"/>
    </row>
    <row r="358" spans="1:4" s="2" customFormat="1" ht="15.75" customHeight="1" x14ac:dyDescent="0.25">
      <c r="A358" s="8" t="s">
        <v>41</v>
      </c>
      <c r="B358" s="14" t="s">
        <v>42</v>
      </c>
      <c r="C358" s="10"/>
      <c r="D358" s="25">
        <v>20000</v>
      </c>
    </row>
    <row r="359" spans="1:4" s="2" customFormat="1" ht="5.25" customHeight="1" x14ac:dyDescent="0.25">
      <c r="A359" s="8"/>
      <c r="B359" s="14"/>
      <c r="C359" s="10"/>
      <c r="D359" s="25"/>
    </row>
    <row r="360" spans="1:4" s="2" customFormat="1" ht="15" customHeight="1" x14ac:dyDescent="0.25">
      <c r="A360" s="8"/>
      <c r="B360" s="14"/>
      <c r="C360" s="10"/>
      <c r="D360" s="18">
        <f>SUM(D337:D358)</f>
        <v>1945000</v>
      </c>
    </row>
    <row r="361" spans="1:4" s="2" customFormat="1" ht="8.1" customHeight="1" x14ac:dyDescent="0.25">
      <c r="A361" s="8"/>
      <c r="B361" s="14"/>
      <c r="C361" s="10"/>
      <c r="D361" s="18"/>
    </row>
    <row r="362" spans="1:4" s="20" customFormat="1" x14ac:dyDescent="0.25">
      <c r="A362" s="17" t="s">
        <v>45</v>
      </c>
      <c r="B362" s="14" t="s">
        <v>46</v>
      </c>
      <c r="C362" s="18"/>
      <c r="D362" s="10"/>
    </row>
    <row r="363" spans="1:4" s="20" customFormat="1" x14ac:dyDescent="0.25">
      <c r="A363" s="17"/>
      <c r="B363" s="13"/>
      <c r="C363" s="18"/>
      <c r="D363" s="10">
        <v>0</v>
      </c>
    </row>
    <row r="364" spans="1:4" s="2" customFormat="1" ht="6" customHeight="1" x14ac:dyDescent="0.25">
      <c r="A364" s="16"/>
      <c r="C364" s="10"/>
      <c r="D364" s="10"/>
    </row>
    <row r="365" spans="1:4" s="2" customFormat="1" x14ac:dyDescent="0.25">
      <c r="A365" s="8" t="s">
        <v>48</v>
      </c>
      <c r="B365" s="14" t="s">
        <v>49</v>
      </c>
      <c r="C365" s="10"/>
      <c r="D365" s="25">
        <v>0</v>
      </c>
    </row>
    <row r="366" spans="1:4" s="2" customFormat="1" ht="7.5" customHeight="1" x14ac:dyDescent="0.25">
      <c r="A366" s="8"/>
      <c r="B366" s="14"/>
      <c r="C366" s="10"/>
      <c r="D366" s="18"/>
    </row>
    <row r="367" spans="1:4" s="2" customFormat="1" ht="21.75" customHeight="1" x14ac:dyDescent="0.25">
      <c r="A367" s="8" t="s">
        <v>50</v>
      </c>
      <c r="B367" s="14" t="s">
        <v>182</v>
      </c>
      <c r="C367" s="10"/>
      <c r="D367" s="18"/>
    </row>
    <row r="368" spans="1:4" s="2" customFormat="1" ht="15" customHeight="1" x14ac:dyDescent="0.25">
      <c r="A368" s="8"/>
      <c r="B368" s="13" t="s">
        <v>183</v>
      </c>
      <c r="C368" s="10"/>
      <c r="D368" s="18">
        <v>1542520</v>
      </c>
    </row>
    <row r="369" spans="1:4" s="2" customFormat="1" ht="18.75" customHeight="1" x14ac:dyDescent="0.25">
      <c r="A369" s="8" t="s">
        <v>52</v>
      </c>
      <c r="B369" s="14" t="s">
        <v>139</v>
      </c>
      <c r="C369" s="10"/>
      <c r="D369" s="48">
        <v>416480</v>
      </c>
    </row>
    <row r="370" spans="1:4" s="2" customFormat="1" x14ac:dyDescent="0.25">
      <c r="A370" s="8"/>
      <c r="B370" s="14"/>
      <c r="C370" s="10"/>
      <c r="D370" s="18">
        <f>SUM(D367:D369)</f>
        <v>1959000</v>
      </c>
    </row>
    <row r="371" spans="1:4" s="2" customFormat="1" x14ac:dyDescent="0.25">
      <c r="A371" s="27" t="s">
        <v>54</v>
      </c>
      <c r="B371" s="27"/>
      <c r="C371" s="28"/>
      <c r="D371" s="28">
        <f>SUM(D330+D334+D360++D370+D331)</f>
        <v>6961469</v>
      </c>
    </row>
    <row r="373" spans="1:4" s="2" customFormat="1" ht="15" customHeight="1" x14ac:dyDescent="0.25">
      <c r="A373" s="8" t="s">
        <v>135</v>
      </c>
      <c r="B373" s="14" t="s">
        <v>184</v>
      </c>
      <c r="C373" s="10"/>
      <c r="D373" s="10"/>
    </row>
    <row r="374" spans="1:4" s="2" customFormat="1" ht="15" customHeight="1" x14ac:dyDescent="0.25">
      <c r="A374" s="14"/>
      <c r="B374" s="20" t="s">
        <v>185</v>
      </c>
      <c r="C374" s="10"/>
      <c r="D374" s="10">
        <v>500000</v>
      </c>
    </row>
    <row r="375" spans="1:4" s="29" customFormat="1" x14ac:dyDescent="0.25">
      <c r="A375" s="27" t="s">
        <v>64</v>
      </c>
      <c r="B375" s="27"/>
      <c r="C375" s="28"/>
      <c r="D375" s="28">
        <f>D374</f>
        <v>500000</v>
      </c>
    </row>
    <row r="378" spans="1:4" s="2" customFormat="1" x14ac:dyDescent="0.25">
      <c r="A378" s="5" t="s">
        <v>186</v>
      </c>
      <c r="B378" s="5"/>
      <c r="C378" s="5"/>
      <c r="D378" s="5"/>
    </row>
    <row r="379" spans="1:4" s="2" customFormat="1" ht="12" customHeight="1" x14ac:dyDescent="0.25">
      <c r="A379" s="6"/>
      <c r="C379" s="7"/>
      <c r="D379" s="7"/>
    </row>
    <row r="380" spans="1:4" x14ac:dyDescent="0.25">
      <c r="A380" s="8" t="s">
        <v>117</v>
      </c>
      <c r="B380" s="9" t="s">
        <v>187</v>
      </c>
      <c r="C380" s="9"/>
    </row>
    <row r="381" spans="1:4" ht="21" customHeight="1" x14ac:dyDescent="0.25">
      <c r="A381" s="8"/>
      <c r="B381" s="13" t="s">
        <v>188</v>
      </c>
      <c r="C381" s="10">
        <v>0</v>
      </c>
    </row>
    <row r="382" spans="1:4" x14ac:dyDescent="0.25">
      <c r="A382" s="27" t="s">
        <v>54</v>
      </c>
      <c r="B382" s="27"/>
      <c r="C382" s="28"/>
      <c r="D382" s="28">
        <f>SUM(C381:C381)</f>
        <v>0</v>
      </c>
    </row>
    <row r="385" spans="1:8" x14ac:dyDescent="0.25">
      <c r="A385" s="5" t="s">
        <v>189</v>
      </c>
      <c r="B385" s="5"/>
      <c r="C385" s="5"/>
      <c r="D385" s="5"/>
      <c r="H385" s="49"/>
    </row>
    <row r="386" spans="1:8" s="2" customFormat="1" ht="12.75" customHeight="1" x14ac:dyDescent="0.25">
      <c r="A386" s="6"/>
      <c r="C386" s="7"/>
      <c r="D386" s="7"/>
    </row>
    <row r="387" spans="1:8" ht="20.25" customHeight="1" x14ac:dyDescent="0.25">
      <c r="A387" s="8" t="s">
        <v>177</v>
      </c>
      <c r="B387" s="14" t="s">
        <v>178</v>
      </c>
      <c r="H387" s="49"/>
    </row>
    <row r="388" spans="1:8" x14ac:dyDescent="0.25">
      <c r="B388" s="13" t="s">
        <v>190</v>
      </c>
      <c r="D388" s="18">
        <v>256663</v>
      </c>
      <c r="H388" s="49"/>
    </row>
    <row r="389" spans="1:8" s="2" customFormat="1" x14ac:dyDescent="0.25">
      <c r="A389" s="8" t="s">
        <v>41</v>
      </c>
      <c r="B389" s="14" t="s">
        <v>42</v>
      </c>
      <c r="C389" s="10"/>
      <c r="D389" s="10">
        <v>69299</v>
      </c>
    </row>
    <row r="390" spans="1:8" x14ac:dyDescent="0.25">
      <c r="B390" s="13"/>
      <c r="D390" s="18"/>
      <c r="H390" s="49"/>
    </row>
    <row r="391" spans="1:8" s="2" customFormat="1" x14ac:dyDescent="0.25">
      <c r="A391" s="27" t="s">
        <v>54</v>
      </c>
      <c r="B391" s="27"/>
      <c r="C391" s="28"/>
      <c r="D391" s="28">
        <f>SUM(D388:D390)</f>
        <v>325962</v>
      </c>
    </row>
    <row r="393" spans="1:8" s="20" customFormat="1" ht="15.75" customHeight="1" x14ac:dyDescent="0.25">
      <c r="B393" s="13"/>
      <c r="C393" s="10"/>
      <c r="D393" s="10"/>
    </row>
    <row r="394" spans="1:8" s="2" customFormat="1" x14ac:dyDescent="0.25">
      <c r="A394" s="5" t="s">
        <v>191</v>
      </c>
      <c r="B394" s="5"/>
      <c r="C394" s="5"/>
      <c r="D394" s="5"/>
    </row>
    <row r="395" spans="1:8" s="2" customFormat="1" x14ac:dyDescent="0.25">
      <c r="A395" s="34"/>
      <c r="B395" s="34"/>
      <c r="C395" s="34"/>
      <c r="D395" s="34"/>
    </row>
    <row r="396" spans="1:8" ht="20.25" customHeight="1" x14ac:dyDescent="0.25">
      <c r="A396" s="8" t="s">
        <v>177</v>
      </c>
      <c r="B396" s="14" t="s">
        <v>178</v>
      </c>
      <c r="H396" s="49"/>
    </row>
    <row r="397" spans="1:8" x14ac:dyDescent="0.25">
      <c r="B397" s="13" t="s">
        <v>192</v>
      </c>
      <c r="D397" s="18">
        <v>1700000</v>
      </c>
      <c r="H397" s="49"/>
    </row>
    <row r="398" spans="1:8" s="2" customFormat="1" x14ac:dyDescent="0.25">
      <c r="A398" s="8" t="s">
        <v>41</v>
      </c>
      <c r="B398" s="14" t="s">
        <v>42</v>
      </c>
      <c r="C398" s="10"/>
      <c r="D398" s="10">
        <v>459000</v>
      </c>
    </row>
    <row r="399" spans="1:8" x14ac:dyDescent="0.25">
      <c r="B399" s="13"/>
      <c r="D399" s="18"/>
      <c r="H399" s="49"/>
    </row>
    <row r="400" spans="1:8" s="2" customFormat="1" x14ac:dyDescent="0.25">
      <c r="A400" s="27" t="s">
        <v>54</v>
      </c>
      <c r="B400" s="27"/>
      <c r="C400" s="28"/>
      <c r="D400" s="28">
        <f>SUM(D397:D399)</f>
        <v>2159000</v>
      </c>
    </row>
    <row r="401" spans="1:7" s="2" customFormat="1" ht="6.75" customHeight="1" x14ac:dyDescent="0.25">
      <c r="A401" s="19"/>
      <c r="B401" s="13"/>
      <c r="C401" s="10"/>
      <c r="D401" s="10"/>
    </row>
    <row r="402" spans="1:7" s="2" customFormat="1" ht="15.75" customHeight="1" x14ac:dyDescent="0.25">
      <c r="A402" s="14" t="s">
        <v>193</v>
      </c>
      <c r="B402" s="14" t="s">
        <v>194</v>
      </c>
      <c r="C402" s="10"/>
      <c r="D402" s="10"/>
    </row>
    <row r="403" spans="1:7" s="2" customFormat="1" ht="15.75" customHeight="1" x14ac:dyDescent="0.25">
      <c r="A403" s="14"/>
      <c r="B403" s="13" t="s">
        <v>195</v>
      </c>
      <c r="C403" s="10"/>
      <c r="D403" s="10">
        <v>1400000</v>
      </c>
    </row>
    <row r="404" spans="1:7" s="2" customFormat="1" ht="6" customHeight="1" x14ac:dyDescent="0.25">
      <c r="A404" s="16"/>
      <c r="C404" s="10"/>
      <c r="D404" s="10"/>
    </row>
    <row r="405" spans="1:7" s="29" customFormat="1" x14ac:dyDescent="0.25">
      <c r="A405" s="27" t="s">
        <v>64</v>
      </c>
      <c r="B405" s="27"/>
      <c r="C405" s="28"/>
      <c r="D405" s="28">
        <f>SUM(D402:D404)</f>
        <v>1400000</v>
      </c>
    </row>
    <row r="406" spans="1:7" s="2" customFormat="1" ht="14.1" customHeight="1" x14ac:dyDescent="0.25">
      <c r="A406" s="13"/>
      <c r="C406" s="10"/>
      <c r="D406" s="10"/>
    </row>
    <row r="407" spans="1:7" s="2" customFormat="1" x14ac:dyDescent="0.25">
      <c r="A407" s="5" t="s">
        <v>196</v>
      </c>
      <c r="B407" s="5"/>
      <c r="C407" s="5"/>
      <c r="D407" s="5"/>
    </row>
    <row r="408" spans="1:7" s="2" customFormat="1" ht="14.1" customHeight="1" x14ac:dyDescent="0.25">
      <c r="A408" s="6"/>
      <c r="C408" s="10"/>
      <c r="D408" s="10"/>
    </row>
    <row r="409" spans="1:7" s="2" customFormat="1" ht="21" customHeight="1" x14ac:dyDescent="0.25">
      <c r="A409" s="8" t="s">
        <v>4</v>
      </c>
      <c r="B409" s="9" t="s">
        <v>5</v>
      </c>
      <c r="C409" s="9"/>
      <c r="D409" s="10">
        <v>2777053</v>
      </c>
      <c r="F409" s="11"/>
      <c r="G409" s="11"/>
    </row>
    <row r="410" spans="1:7" s="2" customFormat="1" ht="6.75" customHeight="1" x14ac:dyDescent="0.25">
      <c r="A410" s="8"/>
      <c r="B410" s="26"/>
      <c r="C410" s="26"/>
      <c r="D410" s="10"/>
      <c r="F410" s="11"/>
      <c r="G410" s="11"/>
    </row>
    <row r="411" spans="1:7" s="2" customFormat="1" ht="15.95" customHeight="1" x14ac:dyDescent="0.25">
      <c r="A411" s="8" t="s">
        <v>128</v>
      </c>
      <c r="B411" s="9" t="s">
        <v>129</v>
      </c>
      <c r="C411" s="9"/>
      <c r="D411" s="10"/>
      <c r="F411" s="11"/>
      <c r="G411" s="11"/>
    </row>
    <row r="412" spans="1:7" s="2" customFormat="1" ht="15" customHeight="1" x14ac:dyDescent="0.25">
      <c r="A412" s="12"/>
      <c r="B412" s="13" t="s">
        <v>130</v>
      </c>
      <c r="C412" s="10"/>
      <c r="D412" s="10">
        <v>120375</v>
      </c>
    </row>
    <row r="413" spans="1:7" s="2" customFormat="1" ht="17.25" customHeight="1" x14ac:dyDescent="0.25">
      <c r="A413" s="16"/>
      <c r="C413" s="10"/>
      <c r="D413" s="10"/>
    </row>
    <row r="414" spans="1:7" s="2" customFormat="1" ht="15" customHeight="1" x14ac:dyDescent="0.25">
      <c r="A414" s="14" t="s">
        <v>145</v>
      </c>
      <c r="B414" s="9" t="s">
        <v>146</v>
      </c>
      <c r="C414" s="9"/>
      <c r="D414" s="15"/>
    </row>
    <row r="415" spans="1:7" s="2" customFormat="1" ht="15" customHeight="1" x14ac:dyDescent="0.25">
      <c r="A415"/>
      <c r="B415" s="13" t="s">
        <v>197</v>
      </c>
      <c r="C415" s="10"/>
      <c r="D415" s="15">
        <v>111500</v>
      </c>
    </row>
    <row r="416" spans="1:7" s="2" customFormat="1" ht="14.25" customHeight="1" x14ac:dyDescent="0.25">
      <c r="A416" s="16"/>
      <c r="C416" s="10"/>
      <c r="D416" s="10">
        <f>SUM(D409:D415)</f>
        <v>3008928</v>
      </c>
    </row>
    <row r="417" spans="1:4" s="2" customFormat="1" ht="17.25" customHeight="1" x14ac:dyDescent="0.25">
      <c r="A417" s="14" t="s">
        <v>10</v>
      </c>
      <c r="B417" s="14" t="s">
        <v>11</v>
      </c>
      <c r="C417" s="7"/>
      <c r="D417" s="7"/>
    </row>
    <row r="418" spans="1:4" s="2" customFormat="1" ht="15" customHeight="1" x14ac:dyDescent="0.25">
      <c r="A418" s="8"/>
      <c r="B418" s="13" t="s">
        <v>148</v>
      </c>
      <c r="C418" s="10"/>
      <c r="D418" s="10">
        <v>450633</v>
      </c>
    </row>
    <row r="419" spans="1:4" s="2" customFormat="1" ht="9.9499999999999993" customHeight="1" x14ac:dyDescent="0.25">
      <c r="A419" s="19"/>
      <c r="C419" s="10"/>
      <c r="D419" s="10"/>
    </row>
    <row r="420" spans="1:4" s="2" customFormat="1" x14ac:dyDescent="0.25">
      <c r="A420" s="14" t="s">
        <v>17</v>
      </c>
      <c r="B420" s="14" t="s">
        <v>18</v>
      </c>
      <c r="C420" s="7"/>
      <c r="D420" s="7"/>
    </row>
    <row r="421" spans="1:4" s="2" customFormat="1" ht="15" customHeight="1" x14ac:dyDescent="0.25">
      <c r="A421" s="19"/>
      <c r="B421" s="13" t="s">
        <v>198</v>
      </c>
      <c r="C421" s="10"/>
      <c r="D421" s="10"/>
    </row>
    <row r="422" spans="1:4" s="2" customFormat="1" ht="15" customHeight="1" x14ac:dyDescent="0.25">
      <c r="A422" s="19"/>
      <c r="B422" s="13" t="s">
        <v>199</v>
      </c>
      <c r="C422" s="10"/>
      <c r="D422" s="10"/>
    </row>
    <row r="423" spans="1:4" s="2" customFormat="1" ht="15" customHeight="1" x14ac:dyDescent="0.25">
      <c r="A423" s="19"/>
      <c r="B423" s="13" t="s">
        <v>200</v>
      </c>
      <c r="C423" s="10"/>
      <c r="D423" s="10"/>
    </row>
    <row r="424" spans="1:4" s="2" customFormat="1" ht="15" customHeight="1" x14ac:dyDescent="0.25">
      <c r="A424" s="19"/>
      <c r="B424" s="13" t="s">
        <v>201</v>
      </c>
      <c r="C424" s="10"/>
      <c r="D424" s="10">
        <v>825000</v>
      </c>
    </row>
    <row r="425" spans="1:4" s="2" customFormat="1" ht="6" customHeight="1" x14ac:dyDescent="0.25">
      <c r="A425" s="16"/>
      <c r="C425" s="10"/>
      <c r="D425" s="10"/>
    </row>
    <row r="426" spans="1:4" s="2" customFormat="1" x14ac:dyDescent="0.25">
      <c r="A426" s="8" t="s">
        <v>22</v>
      </c>
      <c r="B426" s="14" t="s">
        <v>23</v>
      </c>
      <c r="C426" s="10"/>
      <c r="D426" s="10"/>
    </row>
    <row r="427" spans="1:4" s="2" customFormat="1" ht="15" customHeight="1" x14ac:dyDescent="0.25">
      <c r="A427" s="12"/>
      <c r="B427" s="20" t="s">
        <v>24</v>
      </c>
      <c r="C427" s="20"/>
      <c r="D427" s="10">
        <v>20000</v>
      </c>
    </row>
    <row r="428" spans="1:4" s="2" customFormat="1" ht="6" customHeight="1" x14ac:dyDescent="0.25">
      <c r="A428" s="16"/>
      <c r="C428" s="10"/>
      <c r="D428" s="10"/>
    </row>
    <row r="429" spans="1:4" s="2" customFormat="1" x14ac:dyDescent="0.25">
      <c r="A429" s="8" t="s">
        <v>30</v>
      </c>
      <c r="B429" s="14" t="s">
        <v>31</v>
      </c>
      <c r="C429" s="10"/>
      <c r="D429" s="10">
        <v>300000</v>
      </c>
    </row>
    <row r="430" spans="1:4" s="2" customFormat="1" ht="6" customHeight="1" x14ac:dyDescent="0.25">
      <c r="A430" s="16"/>
      <c r="C430" s="10"/>
      <c r="D430" s="10"/>
    </row>
    <row r="431" spans="1:4" s="2" customFormat="1" ht="6" customHeight="1" x14ac:dyDescent="0.25">
      <c r="A431" s="16"/>
      <c r="C431" s="10"/>
      <c r="D431" s="10"/>
    </row>
    <row r="432" spans="1:4" s="2" customFormat="1" ht="15.75" customHeight="1" x14ac:dyDescent="0.25">
      <c r="A432" s="8" t="s">
        <v>34</v>
      </c>
      <c r="B432" s="14" t="s">
        <v>35</v>
      </c>
      <c r="C432" s="10"/>
      <c r="D432" s="10"/>
    </row>
    <row r="433" spans="1:4" s="2" customFormat="1" ht="15" customHeight="1" x14ac:dyDescent="0.25">
      <c r="A433" s="12"/>
      <c r="B433" s="22" t="s">
        <v>202</v>
      </c>
      <c r="C433" s="10"/>
      <c r="D433" s="10">
        <v>150000</v>
      </c>
    </row>
    <row r="434" spans="1:4" s="2" customFormat="1" ht="6" customHeight="1" x14ac:dyDescent="0.25">
      <c r="A434" s="16"/>
      <c r="C434" s="10"/>
      <c r="D434" s="10"/>
    </row>
    <row r="435" spans="1:4" s="2" customFormat="1" x14ac:dyDescent="0.25">
      <c r="A435" s="8" t="s">
        <v>41</v>
      </c>
      <c r="B435" s="14" t="s">
        <v>42</v>
      </c>
      <c r="C435" s="10"/>
      <c r="D435" s="25">
        <v>266000</v>
      </c>
    </row>
    <row r="436" spans="1:4" s="2" customFormat="1" ht="6" customHeight="1" x14ac:dyDescent="0.25">
      <c r="A436" s="16"/>
      <c r="C436" s="10"/>
      <c r="D436" s="10"/>
    </row>
    <row r="437" spans="1:4" s="2" customFormat="1" x14ac:dyDescent="0.25">
      <c r="A437" s="12"/>
      <c r="C437" s="18"/>
      <c r="D437" s="18">
        <f>SUM(D420:D436)</f>
        <v>1561000</v>
      </c>
    </row>
    <row r="438" spans="1:4" s="2" customFormat="1" ht="9.9499999999999993" customHeight="1" x14ac:dyDescent="0.25">
      <c r="A438" s="19"/>
      <c r="C438" s="10"/>
      <c r="D438" s="10"/>
    </row>
    <row r="439" spans="1:4" s="2" customFormat="1" x14ac:dyDescent="0.25">
      <c r="A439" s="27" t="s">
        <v>54</v>
      </c>
      <c r="B439" s="27"/>
      <c r="C439" s="28"/>
      <c r="D439" s="28">
        <f>SUM(D416+D437+D418)</f>
        <v>5020561</v>
      </c>
    </row>
    <row r="440" spans="1:4" s="2" customFormat="1" x14ac:dyDescent="0.25">
      <c r="A440" s="30" t="s">
        <v>55</v>
      </c>
      <c r="B440" s="30"/>
      <c r="C440" s="31"/>
      <c r="D440" s="31" t="s">
        <v>56</v>
      </c>
    </row>
    <row r="441" spans="1:4" s="29" customFormat="1" ht="13.5" customHeight="1" x14ac:dyDescent="0.25">
      <c r="A441" s="26"/>
      <c r="B441" s="26"/>
      <c r="C441" s="32"/>
      <c r="D441" s="32"/>
    </row>
    <row r="442" spans="1:4" s="2" customFormat="1" x14ac:dyDescent="0.25">
      <c r="A442" s="5" t="s">
        <v>203</v>
      </c>
      <c r="B442" s="5"/>
      <c r="C442" s="5"/>
      <c r="D442" s="5"/>
    </row>
    <row r="443" spans="1:4" s="2" customFormat="1" x14ac:dyDescent="0.25">
      <c r="A443" s="34"/>
      <c r="B443" s="34"/>
      <c r="C443" s="34"/>
      <c r="D443" s="34"/>
    </row>
    <row r="444" spans="1:4" s="2" customFormat="1" x14ac:dyDescent="0.25">
      <c r="A444" s="14" t="s">
        <v>17</v>
      </c>
      <c r="B444" s="14" t="s">
        <v>18</v>
      </c>
      <c r="C444" s="7"/>
      <c r="D444" s="7">
        <v>80000</v>
      </c>
    </row>
    <row r="445" spans="1:4" s="2" customFormat="1" ht="6" customHeight="1" x14ac:dyDescent="0.25">
      <c r="A445" s="19"/>
      <c r="B445" s="13"/>
      <c r="C445" s="10"/>
      <c r="D445" s="10"/>
    </row>
    <row r="446" spans="1:4" s="2" customFormat="1" x14ac:dyDescent="0.25">
      <c r="A446" s="8" t="s">
        <v>34</v>
      </c>
      <c r="B446" s="14" t="s">
        <v>37</v>
      </c>
      <c r="C446" s="10"/>
      <c r="D446" s="10">
        <v>85000</v>
      </c>
    </row>
    <row r="447" spans="1:4" s="2" customFormat="1" ht="6.75" customHeight="1" x14ac:dyDescent="0.25">
      <c r="A447" s="19"/>
      <c r="B447" s="13"/>
      <c r="C447" s="10"/>
      <c r="D447" s="10"/>
    </row>
    <row r="448" spans="1:4" s="2" customFormat="1" x14ac:dyDescent="0.25">
      <c r="A448" s="8" t="s">
        <v>41</v>
      </c>
      <c r="B448" s="14" t="s">
        <v>42</v>
      </c>
      <c r="C448" s="10"/>
      <c r="D448" s="25">
        <v>44550</v>
      </c>
    </row>
    <row r="449" spans="1:4" s="2" customFormat="1" x14ac:dyDescent="0.25">
      <c r="A449" s="8"/>
      <c r="B449" s="14"/>
      <c r="C449" s="10"/>
      <c r="D449" s="10">
        <f>SUM(D444:D448)</f>
        <v>209550</v>
      </c>
    </row>
    <row r="450" spans="1:4" s="2" customFormat="1" ht="6" customHeight="1" x14ac:dyDescent="0.25">
      <c r="A450" s="16"/>
      <c r="C450" s="10"/>
      <c r="D450" s="10"/>
    </row>
    <row r="451" spans="1:4" s="2" customFormat="1" ht="15" customHeight="1" x14ac:dyDescent="0.25">
      <c r="A451" s="8" t="s">
        <v>204</v>
      </c>
      <c r="B451" s="14" t="s">
        <v>205</v>
      </c>
      <c r="C451" s="10"/>
      <c r="D451" s="10">
        <v>200000</v>
      </c>
    </row>
    <row r="452" spans="1:4" s="2" customFormat="1" ht="7.5" customHeight="1" x14ac:dyDescent="0.25">
      <c r="A452" s="19"/>
      <c r="C452" s="10"/>
      <c r="D452" s="10"/>
    </row>
    <row r="453" spans="1:4" s="2" customFormat="1" x14ac:dyDescent="0.25">
      <c r="A453" s="8" t="s">
        <v>204</v>
      </c>
      <c r="B453" s="14" t="s">
        <v>206</v>
      </c>
      <c r="C453" s="10"/>
      <c r="D453" s="10">
        <v>1376450</v>
      </c>
    </row>
    <row r="454" spans="1:4" s="2" customFormat="1" x14ac:dyDescent="0.25">
      <c r="A454" s="8"/>
      <c r="B454" s="13" t="s">
        <v>207</v>
      </c>
      <c r="C454" s="10"/>
      <c r="D454" s="10"/>
    </row>
    <row r="455" spans="1:4" s="2" customFormat="1" x14ac:dyDescent="0.25">
      <c r="A455" s="8"/>
      <c r="B455" s="13" t="s">
        <v>208</v>
      </c>
      <c r="C455" s="10"/>
      <c r="D455" s="10"/>
    </row>
    <row r="456" spans="1:4" s="2" customFormat="1" ht="15" customHeight="1" x14ac:dyDescent="0.25">
      <c r="A456" s="8"/>
      <c r="B456" s="13" t="s">
        <v>209</v>
      </c>
      <c r="C456" s="10"/>
      <c r="D456" s="10"/>
    </row>
    <row r="457" spans="1:4" s="2" customFormat="1" ht="15" customHeight="1" x14ac:dyDescent="0.25">
      <c r="A457" s="8"/>
      <c r="B457" s="13" t="s">
        <v>210</v>
      </c>
      <c r="C457" s="10"/>
      <c r="D457" s="10"/>
    </row>
    <row r="458" spans="1:4" s="2" customFormat="1" ht="15" customHeight="1" x14ac:dyDescent="0.25">
      <c r="A458" s="8"/>
      <c r="B458" s="13" t="s">
        <v>211</v>
      </c>
      <c r="C458" s="10"/>
      <c r="D458" s="10"/>
    </row>
    <row r="459" spans="1:4" s="2" customFormat="1" ht="6" customHeight="1" x14ac:dyDescent="0.25">
      <c r="A459" s="16"/>
      <c r="C459" s="10"/>
      <c r="D459" s="10"/>
    </row>
    <row r="460" spans="1:4" s="2" customFormat="1" ht="15" customHeight="1" x14ac:dyDescent="0.25">
      <c r="A460" s="8" t="s">
        <v>204</v>
      </c>
      <c r="B460" s="14" t="s">
        <v>212</v>
      </c>
      <c r="C460" s="10"/>
      <c r="D460" s="10">
        <v>2800000</v>
      </c>
    </row>
    <row r="461" spans="1:4" s="2" customFormat="1" ht="15" customHeight="1" x14ac:dyDescent="0.25">
      <c r="A461" s="8"/>
      <c r="B461" s="13" t="s">
        <v>213</v>
      </c>
      <c r="C461" s="10"/>
      <c r="D461" s="10"/>
    </row>
    <row r="462" spans="1:4" s="2" customFormat="1" ht="15" customHeight="1" x14ac:dyDescent="0.25">
      <c r="A462" s="8"/>
      <c r="B462" s="13" t="s">
        <v>214</v>
      </c>
      <c r="C462" s="10"/>
      <c r="D462" s="25"/>
    </row>
    <row r="463" spans="1:4" s="2" customFormat="1" ht="15" customHeight="1" x14ac:dyDescent="0.25">
      <c r="A463" s="8"/>
      <c r="B463" s="13"/>
      <c r="C463" s="10"/>
      <c r="D463" s="25"/>
    </row>
    <row r="464" spans="1:4" s="2" customFormat="1" ht="15" customHeight="1" x14ac:dyDescent="0.25">
      <c r="A464" s="8" t="s">
        <v>112</v>
      </c>
      <c r="B464" s="14" t="s">
        <v>215</v>
      </c>
      <c r="C464" s="10"/>
      <c r="D464" s="25"/>
    </row>
    <row r="465" spans="1:4" s="2" customFormat="1" ht="15" customHeight="1" x14ac:dyDescent="0.25">
      <c r="A465" s="8"/>
      <c r="B465" s="13" t="s">
        <v>216</v>
      </c>
      <c r="C465" s="10"/>
      <c r="D465" s="25">
        <v>0</v>
      </c>
    </row>
    <row r="466" spans="1:4" s="2" customFormat="1" x14ac:dyDescent="0.25">
      <c r="A466" s="8"/>
      <c r="B466" s="13"/>
      <c r="C466" s="10"/>
      <c r="D466" s="18">
        <f>D451+D453+D460+D465</f>
        <v>4376450</v>
      </c>
    </row>
    <row r="467" spans="1:4" s="2" customFormat="1" x14ac:dyDescent="0.25">
      <c r="A467" s="27" t="s">
        <v>54</v>
      </c>
      <c r="B467" s="27"/>
      <c r="C467" s="28"/>
      <c r="D467" s="28">
        <f>D449+D466</f>
        <v>4586000</v>
      </c>
    </row>
    <row r="469" spans="1:4" s="2" customFormat="1" x14ac:dyDescent="0.25">
      <c r="A469" s="5" t="s">
        <v>217</v>
      </c>
      <c r="B469" s="5"/>
      <c r="C469" s="5"/>
      <c r="D469" s="5"/>
    </row>
    <row r="470" spans="1:4" s="2" customFormat="1" ht="12" customHeight="1" x14ac:dyDescent="0.25">
      <c r="A470" s="6"/>
      <c r="C470" s="7"/>
      <c r="D470" s="7"/>
    </row>
    <row r="471" spans="1:4" s="2" customFormat="1" ht="15.75" customHeight="1" x14ac:dyDescent="0.25">
      <c r="A471" s="14" t="s">
        <v>218</v>
      </c>
      <c r="B471" s="14" t="s">
        <v>219</v>
      </c>
      <c r="C471" s="7"/>
      <c r="D471" s="10">
        <v>1500000</v>
      </c>
    </row>
    <row r="472" spans="1:4" s="2" customFormat="1" ht="6" customHeight="1" x14ac:dyDescent="0.25">
      <c r="A472" s="16"/>
      <c r="C472" s="10"/>
      <c r="D472" s="10"/>
    </row>
    <row r="473" spans="1:4" s="2" customFormat="1" ht="15.75" customHeight="1" x14ac:dyDescent="0.25">
      <c r="A473" s="14" t="s">
        <v>220</v>
      </c>
      <c r="B473" s="14" t="s">
        <v>221</v>
      </c>
      <c r="C473" s="7"/>
      <c r="D473" s="10">
        <v>1000000</v>
      </c>
    </row>
    <row r="474" spans="1:4" s="2" customFormat="1" ht="6" customHeight="1" x14ac:dyDescent="0.25">
      <c r="A474" s="16"/>
      <c r="C474" s="10"/>
      <c r="D474" s="10"/>
    </row>
    <row r="475" spans="1:4" s="29" customFormat="1" x14ac:dyDescent="0.25">
      <c r="A475" s="50" t="s">
        <v>64</v>
      </c>
      <c r="B475" s="50"/>
      <c r="C475" s="51"/>
      <c r="D475" s="28">
        <f>SUM(D471:D474)</f>
        <v>2500000</v>
      </c>
    </row>
    <row r="476" spans="1:4" ht="32.25" customHeight="1" x14ac:dyDescent="0.25"/>
    <row r="477" spans="1:4" ht="32.25" customHeight="1" x14ac:dyDescent="0.25"/>
    <row r="478" spans="1:4" ht="84" customHeight="1" x14ac:dyDescent="0.25"/>
    <row r="479" spans="1:4" ht="84" customHeight="1" x14ac:dyDescent="0.25"/>
    <row r="480" spans="1:4" ht="84" customHeight="1" x14ac:dyDescent="0.25"/>
    <row r="481" spans="1:4" ht="84" customHeight="1" x14ac:dyDescent="0.25"/>
    <row r="482" spans="1:4" ht="84" customHeight="1" x14ac:dyDescent="0.25"/>
    <row r="483" spans="1:4" ht="84" customHeight="1" x14ac:dyDescent="0.25"/>
    <row r="484" spans="1:4" ht="84" customHeight="1" x14ac:dyDescent="0.25"/>
    <row r="485" spans="1:4" ht="84" customHeight="1" x14ac:dyDescent="0.25"/>
    <row r="486" spans="1:4" ht="79.5" customHeight="1" x14ac:dyDescent="0.25"/>
    <row r="487" spans="1:4" s="2" customFormat="1" ht="15.95" customHeight="1" x14ac:dyDescent="0.25">
      <c r="A487" s="14"/>
      <c r="B487" s="20"/>
      <c r="C487" s="10"/>
      <c r="D487" s="10"/>
    </row>
  </sheetData>
  <mergeCells count="66">
    <mergeCell ref="A439:B439"/>
    <mergeCell ref="A440:B440"/>
    <mergeCell ref="A442:D442"/>
    <mergeCell ref="A467:B467"/>
    <mergeCell ref="A469:D469"/>
    <mergeCell ref="A475:B475"/>
    <mergeCell ref="A400:B400"/>
    <mergeCell ref="A405:B405"/>
    <mergeCell ref="A407:D407"/>
    <mergeCell ref="B409:C409"/>
    <mergeCell ref="B411:C411"/>
    <mergeCell ref="B414:C414"/>
    <mergeCell ref="A378:D378"/>
    <mergeCell ref="B380:C380"/>
    <mergeCell ref="A382:B382"/>
    <mergeCell ref="A385:D385"/>
    <mergeCell ref="A391:B391"/>
    <mergeCell ref="A394:D394"/>
    <mergeCell ref="A324:B324"/>
    <mergeCell ref="A325:B325"/>
    <mergeCell ref="A327:D327"/>
    <mergeCell ref="B329:C329"/>
    <mergeCell ref="A371:B371"/>
    <mergeCell ref="A375:B375"/>
    <mergeCell ref="A250:B250"/>
    <mergeCell ref="A252:D252"/>
    <mergeCell ref="A288:B288"/>
    <mergeCell ref="A300:B300"/>
    <mergeCell ref="A303:D303"/>
    <mergeCell ref="B306:C306"/>
    <mergeCell ref="A213:B213"/>
    <mergeCell ref="A217:B217"/>
    <mergeCell ref="A219:D219"/>
    <mergeCell ref="A228:B228"/>
    <mergeCell ref="A230:D230"/>
    <mergeCell ref="B232:C232"/>
    <mergeCell ref="A188:B188"/>
    <mergeCell ref="A189:B189"/>
    <mergeCell ref="A193:B193"/>
    <mergeCell ref="A195:D195"/>
    <mergeCell ref="A203:B203"/>
    <mergeCell ref="A205:D205"/>
    <mergeCell ref="A147:D147"/>
    <mergeCell ref="A156:B156"/>
    <mergeCell ref="A163:B163"/>
    <mergeCell ref="A167:D167"/>
    <mergeCell ref="B169:C169"/>
    <mergeCell ref="B172:C172"/>
    <mergeCell ref="A88:D88"/>
    <mergeCell ref="A97:B97"/>
    <mergeCell ref="A103:B103"/>
    <mergeCell ref="A105:D105"/>
    <mergeCell ref="A111:B111"/>
    <mergeCell ref="A145:B145"/>
    <mergeCell ref="C41:C43"/>
    <mergeCell ref="A58:B58"/>
    <mergeCell ref="A59:B59"/>
    <mergeCell ref="A66:B66"/>
    <mergeCell ref="A69:D69"/>
    <mergeCell ref="A86:B86"/>
    <mergeCell ref="A1:D1"/>
    <mergeCell ref="A2:D2"/>
    <mergeCell ref="A3:D3"/>
    <mergeCell ref="A5:D5"/>
    <mergeCell ref="B7:C7"/>
    <mergeCell ref="B25:C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acer04</dc:creator>
  <cp:lastModifiedBy>acer04</cp:lastModifiedBy>
  <dcterms:created xsi:type="dcterms:W3CDTF">2021-08-11T11:23:11Z</dcterms:created>
  <dcterms:modified xsi:type="dcterms:W3CDTF">2021-08-11T11:23:32Z</dcterms:modified>
</cp:coreProperties>
</file>