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05" windowWidth="20115" windowHeight="9285" activeTab="1"/>
  </bookViews>
  <sheets>
    <sheet name="Kötelező feladatok" sheetId="1" r:id="rId1"/>
    <sheet name="Önként vállalt feladatok" sheetId="2" r:id="rId2"/>
    <sheet name="Munka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C121" i="2"/>
  <c r="C78"/>
  <c r="C63"/>
  <c r="C120" i="1"/>
  <c r="E116"/>
  <c r="E120" s="1"/>
  <c r="D116"/>
  <c r="D120" s="1"/>
  <c r="C116"/>
  <c r="D108"/>
  <c r="D109" s="1"/>
  <c r="E105"/>
  <c r="E108" s="1"/>
  <c r="E109" s="1"/>
  <c r="D105"/>
  <c r="C105"/>
  <c r="E103"/>
  <c r="E102"/>
  <c r="E104" s="1"/>
  <c r="D102"/>
  <c r="C102"/>
  <c r="C103" s="1"/>
  <c r="E97"/>
  <c r="D97"/>
  <c r="C97"/>
  <c r="E96"/>
  <c r="D96"/>
  <c r="C96"/>
  <c r="E91"/>
  <c r="D91"/>
  <c r="C91"/>
  <c r="E90"/>
  <c r="E98" s="1"/>
  <c r="D90"/>
  <c r="D98" s="1"/>
  <c r="C90"/>
  <c r="C98" s="1"/>
  <c r="E85"/>
  <c r="E89" s="1"/>
  <c r="D85"/>
  <c r="D89" s="1"/>
  <c r="C85"/>
  <c r="C89" s="1"/>
  <c r="E80"/>
  <c r="D80"/>
  <c r="C80"/>
  <c r="E79"/>
  <c r="D79"/>
  <c r="C79"/>
  <c r="E78"/>
  <c r="D78"/>
  <c r="C78"/>
  <c r="D76"/>
  <c r="E73"/>
  <c r="D73"/>
  <c r="C73"/>
  <c r="E72"/>
  <c r="E76" s="1"/>
  <c r="D72"/>
  <c r="C72"/>
  <c r="C76" s="1"/>
  <c r="E69"/>
  <c r="D69"/>
  <c r="C69"/>
  <c r="D64"/>
  <c r="E63"/>
  <c r="E64" s="1"/>
  <c r="D63"/>
  <c r="C63"/>
  <c r="C64" s="1"/>
  <c r="E61"/>
  <c r="D61"/>
  <c r="C61"/>
  <c r="E56"/>
  <c r="D56"/>
  <c r="C56"/>
  <c r="E53"/>
  <c r="D53"/>
  <c r="C53"/>
  <c r="E44"/>
  <c r="D44"/>
  <c r="C44"/>
  <c r="E40"/>
  <c r="D40"/>
  <c r="C40"/>
  <c r="C62" s="1"/>
  <c r="E39"/>
  <c r="E62" s="1"/>
  <c r="D39"/>
  <c r="D62" s="1"/>
  <c r="E34"/>
  <c r="D34"/>
  <c r="C34"/>
  <c r="E31"/>
  <c r="D31"/>
  <c r="C31"/>
  <c r="E29"/>
  <c r="E38" s="1"/>
  <c r="D29"/>
  <c r="D38" s="1"/>
  <c r="C29"/>
  <c r="C38" s="1"/>
  <c r="E26"/>
  <c r="D26"/>
  <c r="C26"/>
  <c r="E24"/>
  <c r="D24"/>
  <c r="C24"/>
  <c r="E21"/>
  <c r="D21"/>
  <c r="C21"/>
  <c r="E15"/>
  <c r="D15"/>
  <c r="C15"/>
  <c r="E13"/>
  <c r="D13"/>
  <c r="C13"/>
  <c r="E12"/>
  <c r="D12"/>
  <c r="C12"/>
  <c r="E11"/>
  <c r="D11"/>
  <c r="C11"/>
  <c r="E10"/>
  <c r="D10"/>
  <c r="C10"/>
  <c r="E9"/>
  <c r="D9"/>
  <c r="C9"/>
  <c r="E8"/>
  <c r="E20" s="1"/>
  <c r="E77" s="1"/>
  <c r="D8"/>
  <c r="D20" s="1"/>
  <c r="D77" s="1"/>
  <c r="C8"/>
  <c r="C20" s="1"/>
  <c r="C77" s="1"/>
  <c r="E121" l="1"/>
  <c r="D104"/>
  <c r="D121" s="1"/>
  <c r="C104"/>
  <c r="D103"/>
  <c r="C108"/>
  <c r="C109" s="1"/>
  <c r="C121" l="1"/>
</calcChain>
</file>

<file path=xl/sharedStrings.xml><?xml version="1.0" encoding="utf-8"?>
<sst xmlns="http://schemas.openxmlformats.org/spreadsheetml/2006/main" count="243" uniqueCount="127">
  <si>
    <t>2/2021. (II.16.) önkormányzati rendelethez</t>
  </si>
  <si>
    <t xml:space="preserve"> Kerta Község Önkormányzata 2021. évi költségvetéséről szóló</t>
  </si>
  <si>
    <t>Kötelező feladatok</t>
  </si>
  <si>
    <t>Sor-
szám</t>
  </si>
  <si>
    <t>Rovat megnevezése</t>
  </si>
  <si>
    <t>Eredeti előirányzat</t>
  </si>
  <si>
    <t>Előirányzat módosított</t>
  </si>
  <si>
    <t>Előirányzat módosítás</t>
  </si>
  <si>
    <t>Helyi önkormányzatok működésének általános támogatása (B1111)</t>
  </si>
  <si>
    <t>Települési önkormányzatok egyes köznevelési feladatainak támogatása (B1121)</t>
  </si>
  <si>
    <t>Települési önkormányzatok szociális, gyermekjóléti  és gyermekétkeztetési feladatainak támogatása (B1131)</t>
  </si>
  <si>
    <t>Települési önkormányzatok kulturális feladatainak támogatása (B1141)</t>
  </si>
  <si>
    <t>Működési célú költségvetési támogatások és kiegészítő támogatások (B1151)</t>
  </si>
  <si>
    <t>Elszámolásból származó bevételek (B116)</t>
  </si>
  <si>
    <t>Önkormányzatok működési támogatásai (B11)</t>
  </si>
  <si>
    <t>Egyéb működési célú támogatások bevételei államháztartáson belülről (B16)</t>
  </si>
  <si>
    <t>ebből: egyéb fejezeti kezelésű előirányzatok (B16132)</t>
  </si>
  <si>
    <t>ebből: társadalombiztosítás pénzügyi alapjai (B1614)</t>
  </si>
  <si>
    <t>ebből: elkülönített állami pénzal (B1615)</t>
  </si>
  <si>
    <t>ebből: önkormányzat és kv-i szerveik (B 1616)</t>
  </si>
  <si>
    <t>Működési célú támogatások államháztartáson belülről (B1)</t>
  </si>
  <si>
    <t>Felhalmozási célú önkormányzati támogatások (B21)</t>
  </si>
  <si>
    <t>ebből egyéb központi fc tám (B2119)</t>
  </si>
  <si>
    <t>ebből: egyéb fejezeti kezelésű előirányzatok fc (B2513)</t>
  </si>
  <si>
    <t>ebből: elkülönített állami pénzal fc (B2515)</t>
  </si>
  <si>
    <t>ebből: önkorm és kv-i szervek fc tám (B2516)</t>
  </si>
  <si>
    <t>Felhalmozási célú támogatások államháztartáson belülről (B25)</t>
  </si>
  <si>
    <t>Vagyoni tipusú adók (B34)</t>
  </si>
  <si>
    <t>ebből: építményadó  (B34111)</t>
  </si>
  <si>
    <t>ebből: magánszemélyek kommunális adója (B34114)</t>
  </si>
  <si>
    <t>Értékesítési és forgalmi adók iparűzési adó (B351121)</t>
  </si>
  <si>
    <t>Gépjárműadó (B354121)</t>
  </si>
  <si>
    <t>Egyéb áruhasználati és szolgáltatási adók, környezetterh díj (B355122)</t>
  </si>
  <si>
    <t>Termékek és szolgáltatások adói  (B35)</t>
  </si>
  <si>
    <t>Egyéb közhatalmi bevételek (B36)</t>
  </si>
  <si>
    <t>ebből: szabálysértési pénz- és helyszíni bírság és a közlekedési szabályszegések után kiszabott közigazgatási bírság helyi önkormányzatot megillető része (B361225)</t>
  </si>
  <si>
    <t>ebből: egyéb bírság (B361229)</t>
  </si>
  <si>
    <t>ebből: egyéb települési adók (B36128)</t>
  </si>
  <si>
    <t>Közhatalmi bevételek (B3)</t>
  </si>
  <si>
    <t>Áru- és készletértékesítés ellenértéke (B401)</t>
  </si>
  <si>
    <t>Szolgáltatások (B4021)</t>
  </si>
  <si>
    <t>ebből: alkalmazottak térítési díj (B40211)</t>
  </si>
  <si>
    <t>ebből: bérleti díj bev (B40212)</t>
  </si>
  <si>
    <t>ebből: egyéb szolgáltatás (40214)</t>
  </si>
  <si>
    <t>Közvetített szolgáltatások ellenértéke  (B403)</t>
  </si>
  <si>
    <t>ebből: államháztartáson belül (B40311)</t>
  </si>
  <si>
    <t>ebből: államháztartáson kívül (B40312)</t>
  </si>
  <si>
    <t>Tulajdonosi bevételek (B404)</t>
  </si>
  <si>
    <t>ebből: önkormányzati vagyon üzemeltetéséből, koncesszióból származó bevétel (B404131)</t>
  </si>
  <si>
    <t>ebből: önkormányzati vagyon vagyonkezelésbe adásából származó bevétel (B404133)</t>
  </si>
  <si>
    <t>ebből: egy önk-i vagyon bérbeadásából (404134)</t>
  </si>
  <si>
    <t>ebből egyéb önkorm vagyon haszonbérbeadásából (B404135)</t>
  </si>
  <si>
    <t>ebből: egy önk tulajdonosi bevétel (B404139)</t>
  </si>
  <si>
    <t>Ellátási díjak (B40511)</t>
  </si>
  <si>
    <t>Kiszámlázott általános forgalmi adó (B40611)</t>
  </si>
  <si>
    <t>Általános forgalmi adó visszatérítése (B4071)</t>
  </si>
  <si>
    <t>Egyéb kapott (járó) kamatok és kamatjellegű bevételek ÁHK(B408129)</t>
  </si>
  <si>
    <t>Más egyéb pénzügyi műveletek bevételei (B4092)</t>
  </si>
  <si>
    <t>ebből: valuta és deviza eszközök realizált árfolyamnyeresége (B4092)</t>
  </si>
  <si>
    <t>Egyéb pénzügyi műveletek bevételei B409199)</t>
  </si>
  <si>
    <t>Biztosító által fizetett kártérítés (B4101)</t>
  </si>
  <si>
    <t>Egyéb működési bevételek (B411199)</t>
  </si>
  <si>
    <t>Működési bevételek (B4)</t>
  </si>
  <si>
    <t>Ingatlanok értékesítése (B52)</t>
  </si>
  <si>
    <t>Felhalmozási bevételek (B5)</t>
  </si>
  <si>
    <t>Egyéb működési célú átvett pénzeszközök (65)</t>
  </si>
  <si>
    <t>Működési célú átvett pénzeszközök (B6)</t>
  </si>
  <si>
    <t>Felhalmozási célú visszatérítendő támogatások, kölcsönök visszatérülése államháztartáson kívülről (B74)</t>
  </si>
  <si>
    <t>ebből: háztartások (B74)</t>
  </si>
  <si>
    <t>Egyéb felhalmozási célú átvett pénzeszközök (B75)</t>
  </si>
  <si>
    <t>Felhalmozási célú átvett pénzeszközök (B7)</t>
  </si>
  <si>
    <t>Költségvetési bevételek (B1-B7)</t>
  </si>
  <si>
    <t>Előző év költségvetési maradványának igénybevétele (B8131)</t>
  </si>
  <si>
    <t>Államháztartáson belüli megelőlegezések (B814)</t>
  </si>
  <si>
    <t>Irányító szervi támogatás B816</t>
  </si>
  <si>
    <t>Belföldi finanszírozás bevételei (B81)</t>
  </si>
  <si>
    <t>Finanszírozási bevételek  (B8)</t>
  </si>
  <si>
    <t>BEVÉTELEK MINDÖSSZESEN:</t>
  </si>
  <si>
    <t>Személyi juttatások (K1)</t>
  </si>
  <si>
    <t>Munkaadókat terhelő járulékok és szociális hozzájárulási adó (K2)</t>
  </si>
  <si>
    <t>Dologi kiadások (K3)</t>
  </si>
  <si>
    <t>Családi támogatások (K42)</t>
  </si>
  <si>
    <t>ebből:  az egyéb pénzbeli és természetbeni gyermekvédelmi támogatások  (K42132)</t>
  </si>
  <si>
    <t>Intézményi ellátottak pénzbeli juttatásai (K47)</t>
  </si>
  <si>
    <t>ebből: oktatásban résztvevők pénzbeli juttatásai (K471)</t>
  </si>
  <si>
    <t>Egyéb nem intézményi ellátások (K48)</t>
  </si>
  <si>
    <t>ebből: köztemetés [Szoctv. 48.§] (K48123)</t>
  </si>
  <si>
    <t>ebből: települési támogatás [Szoctv. 45. §], (K48122)</t>
  </si>
  <si>
    <t>ebből: önkorm. Saját hatáskörben adott (K48139)</t>
  </si>
  <si>
    <t>Ellátottak pénzbeli juttatásai (K4)</t>
  </si>
  <si>
    <t>Elvonások és befizetések  (K5023)</t>
  </si>
  <si>
    <t>Egyéb működési célú támogatások államháztartáson belülre (K506)</t>
  </si>
  <si>
    <t>ebből: egyéb fejezeti kezelésű előirányzatok (K506132)</t>
  </si>
  <si>
    <t>ebből: elkülönített állami pénzalap   (K50615)</t>
  </si>
  <si>
    <t>ebből: önkormányzatok és költségv-i szerveik K50616)</t>
  </si>
  <si>
    <t>ebből: társulások és költségvetési szerveik (K50617)</t>
  </si>
  <si>
    <t>Egyéb működési célú támogatások államháztartáson kívülre non-profit szervezet (K512142)</t>
  </si>
  <si>
    <t>Tartalékok (K51311)</t>
  </si>
  <si>
    <t>Egyéb működési célú kiadások (K5)</t>
  </si>
  <si>
    <t>Immateriális javak beszerzése, lét (K611)</t>
  </si>
  <si>
    <t>Ingatlanok beszerzése, létesítése (K621)</t>
  </si>
  <si>
    <t>Informatikai eszközök beszerzése, létesítése (K631)</t>
  </si>
  <si>
    <t>Egyéb tárgyi eszközök beszerzése, létesítése (K641)</t>
  </si>
  <si>
    <t>Beruházási célú előzetesen felszámított általános forgalmi adó (K671)</t>
  </si>
  <si>
    <t>Beruházások (K6)</t>
  </si>
  <si>
    <t>Ingatlanok felújítása (K711)</t>
  </si>
  <si>
    <t>Informatikai eszköz felújítása (K7211)</t>
  </si>
  <si>
    <t>Egyéb tárgyi eszközök felújítása  (K731)</t>
  </si>
  <si>
    <t>Felújítási célú előzetesen felszámított általános forgalmi adó (K741)</t>
  </si>
  <si>
    <t>Felújítások (K7)</t>
  </si>
  <si>
    <t>Egyéb felhalmozási célú támogatások államháztartáson kívülre (K89)</t>
  </si>
  <si>
    <t>ebből: egyházi jogi személyek (K89)</t>
  </si>
  <si>
    <t>ebből: nonprofit gazdasági társaságok (K89)</t>
  </si>
  <si>
    <t>ebből:önkormányzati többségi tulajdonú nem pénzügyi vállalkozások (K89)</t>
  </si>
  <si>
    <t>Egyéb felhalmozási célú kiadások (K8)</t>
  </si>
  <si>
    <t>Költségvetési kiadások (K1-K8)</t>
  </si>
  <si>
    <t>Államháztartáson belüli megelőlegezések visszafizetése (K914)</t>
  </si>
  <si>
    <t>Befektetési célú értékpapírok, kötvények vásárlása</t>
  </si>
  <si>
    <t>Központi, irányító szervi támogatások folyósítása (K915)</t>
  </si>
  <si>
    <t>Belföldi finanszírozás kiadásai (K91)</t>
  </si>
  <si>
    <t>Finanszírozási kiadások (K9)</t>
  </si>
  <si>
    <t>KIADÁSOK MINDÖSSZESEN:</t>
  </si>
  <si>
    <t>Kerta Község Önkormányzata 2021. évi költségvetéséről szóló</t>
  </si>
  <si>
    <t>Önként vállalt feladatok</t>
  </si>
  <si>
    <t>Felhalmozási célú támogatások államháztartáson belülről (B2)</t>
  </si>
  <si>
    <t>3.a Melléklet</t>
  </si>
  <si>
    <t>3.b melléklet</t>
  </si>
</sst>
</file>

<file path=xl/styles.xml><?xml version="1.0" encoding="utf-8"?>
<styleSheet xmlns="http://schemas.openxmlformats.org/spreadsheetml/2006/main">
  <numFmts count="1">
    <numFmt numFmtId="164" formatCode="00"/>
  </numFmts>
  <fonts count="10">
    <font>
      <sz val="11"/>
      <color theme="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b/>
      <u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u/>
      <sz val="12"/>
      <name val="Times New Roman"/>
      <family val="1"/>
      <charset val="1"/>
    </font>
    <font>
      <b/>
      <sz val="12"/>
      <name val="Times New Roman"/>
      <family val="1"/>
      <charset val="1"/>
    </font>
    <font>
      <sz val="12"/>
      <name val="Times New Roman"/>
      <family val="1"/>
      <charset val="1"/>
    </font>
    <font>
      <b/>
      <sz val="12"/>
      <color indexed="8"/>
      <name val="Times New Roman"/>
      <family val="1"/>
      <charset val="1"/>
    </font>
    <font>
      <sz val="11"/>
      <color indexed="8"/>
      <name val="Calibri"/>
      <family val="2"/>
      <charset val="238"/>
    </font>
    <font>
      <b/>
      <sz val="12"/>
      <color indexed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24">
    <border>
      <left/>
      <right/>
      <top/>
      <bottom/>
      <diagonal/>
    </border>
    <border>
      <left/>
      <right/>
      <top/>
      <bottom style="double">
        <color indexed="8"/>
      </bottom>
      <diagonal/>
    </border>
    <border>
      <left style="double">
        <color indexed="8"/>
      </left>
      <right style="hair">
        <color indexed="8"/>
      </right>
      <top style="double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double">
        <color indexed="8"/>
      </top>
      <bottom style="thin">
        <color indexed="8"/>
      </bottom>
      <diagonal/>
    </border>
    <border>
      <left style="hair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double">
        <color indexed="8"/>
      </right>
      <top/>
      <bottom style="hair">
        <color indexed="8"/>
      </bottom>
      <diagonal/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8"/>
      </left>
      <right style="hair">
        <color indexed="8"/>
      </right>
      <top style="double">
        <color indexed="8"/>
      </top>
      <bottom style="double">
        <color indexed="8"/>
      </bottom>
      <diagonal/>
    </border>
    <border>
      <left style="hair">
        <color indexed="8"/>
      </left>
      <right style="hair">
        <color indexed="8"/>
      </right>
      <top style="double">
        <color indexed="8"/>
      </top>
      <bottom style="double">
        <color indexed="8"/>
      </bottom>
      <diagonal/>
    </border>
    <border>
      <left style="hair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8" fillId="0" borderId="0"/>
  </cellStyleXfs>
  <cellXfs count="47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6" fillId="0" borderId="0" xfId="0" applyFont="1"/>
    <xf numFmtId="164" fontId="7" fillId="0" borderId="2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3" fontId="5" fillId="0" borderId="4" xfId="0" applyNumberFormat="1" applyFont="1" applyBorder="1" applyAlignment="1">
      <alignment horizontal="right" vertical="top" wrapText="1"/>
    </xf>
    <xf numFmtId="3" fontId="5" fillId="0" borderId="4" xfId="0" applyNumberFormat="1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left" vertical="top" wrapText="1"/>
    </xf>
    <xf numFmtId="3" fontId="6" fillId="2" borderId="7" xfId="0" applyNumberFormat="1" applyFont="1" applyFill="1" applyBorder="1" applyAlignment="1">
      <alignment horizontal="right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left" vertical="top" wrapText="1"/>
    </xf>
    <xf numFmtId="3" fontId="6" fillId="2" borderId="10" xfId="0" applyNumberFormat="1" applyFont="1" applyFill="1" applyBorder="1" applyAlignment="1">
      <alignment horizontal="right" vertical="top" wrapText="1"/>
    </xf>
    <xf numFmtId="3" fontId="5" fillId="2" borderId="10" xfId="0" applyNumberFormat="1" applyFont="1" applyFill="1" applyBorder="1" applyAlignment="1">
      <alignment horizontal="right" vertical="top" wrapText="1"/>
    </xf>
    <xf numFmtId="3" fontId="3" fillId="2" borderId="10" xfId="0" applyNumberFormat="1" applyFont="1" applyFill="1" applyBorder="1" applyAlignment="1">
      <alignment horizontal="right" vertical="top" wrapText="1"/>
    </xf>
    <xf numFmtId="0" fontId="5" fillId="0" borderId="9" xfId="0" applyFont="1" applyBorder="1" applyAlignment="1">
      <alignment horizontal="left" vertical="top" wrapText="1"/>
    </xf>
    <xf numFmtId="0" fontId="6" fillId="0" borderId="9" xfId="1" applyFont="1" applyBorder="1" applyAlignment="1">
      <alignment horizontal="left" vertical="center" wrapText="1"/>
    </xf>
    <xf numFmtId="0" fontId="7" fillId="0" borderId="9" xfId="1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top" wrapText="1"/>
    </xf>
    <xf numFmtId="0" fontId="5" fillId="0" borderId="12" xfId="0" applyFont="1" applyBorder="1"/>
    <xf numFmtId="3" fontId="5" fillId="0" borderId="13" xfId="0" applyNumberFormat="1" applyFont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/>
    <xf numFmtId="0" fontId="1" fillId="0" borderId="0" xfId="0" applyFont="1" applyAlignment="1">
      <alignment horizontal="left"/>
    </xf>
    <xf numFmtId="0" fontId="1" fillId="0" borderId="0" xfId="0" applyFont="1"/>
    <xf numFmtId="0" fontId="3" fillId="0" borderId="0" xfId="0" applyFont="1" applyAlignment="1">
      <alignment horizontal="right"/>
    </xf>
    <xf numFmtId="164" fontId="9" fillId="0" borderId="14" xfId="0" applyNumberFormat="1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3" fontId="1" fillId="0" borderId="16" xfId="0" applyNumberFormat="1" applyFont="1" applyBorder="1" applyAlignment="1">
      <alignment horizontal="right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left" vertical="top" wrapText="1"/>
    </xf>
    <xf numFmtId="3" fontId="1" fillId="0" borderId="19" xfId="0" applyNumberFormat="1" applyFont="1" applyBorder="1" applyAlignment="1">
      <alignment horizontal="right" vertical="top" wrapText="1"/>
    </xf>
    <xf numFmtId="0" fontId="1" fillId="0" borderId="18" xfId="0" applyFont="1" applyBorder="1" applyAlignment="1">
      <alignment horizontal="left" vertical="top" wrapText="1"/>
    </xf>
    <xf numFmtId="3" fontId="3" fillId="0" borderId="19" xfId="0" applyNumberFormat="1" applyFont="1" applyBorder="1" applyAlignment="1">
      <alignment horizontal="right" vertical="top" wrapText="1"/>
    </xf>
    <xf numFmtId="0" fontId="3" fillId="0" borderId="18" xfId="1" applyFont="1" applyBorder="1" applyAlignment="1">
      <alignment horizontal="left" vertical="center" wrapText="1"/>
    </xf>
    <xf numFmtId="0" fontId="3" fillId="2" borderId="18" xfId="0" applyFont="1" applyFill="1" applyBorder="1" applyAlignment="1">
      <alignment horizontal="left" vertical="top" wrapText="1"/>
    </xf>
    <xf numFmtId="0" fontId="9" fillId="0" borderId="18" xfId="1" applyFont="1" applyBorder="1" applyAlignment="1">
      <alignment horizontal="left" vertical="center" wrapText="1"/>
    </xf>
    <xf numFmtId="0" fontId="3" fillId="0" borderId="20" xfId="0" applyFont="1" applyBorder="1" applyAlignment="1">
      <alignment horizontal="center" vertical="top" wrapText="1"/>
    </xf>
    <xf numFmtId="0" fontId="1" fillId="0" borderId="21" xfId="0" applyFont="1" applyBorder="1"/>
    <xf numFmtId="3" fontId="1" fillId="0" borderId="22" xfId="0" applyNumberFormat="1" applyFont="1" applyBorder="1" applyAlignment="1">
      <alignment horizontal="right" vertical="top" wrapText="1"/>
    </xf>
    <xf numFmtId="0" fontId="3" fillId="0" borderId="23" xfId="0" applyFont="1" applyBorder="1" applyAlignment="1">
      <alignment horizontal="center" vertical="top" wrapText="1"/>
    </xf>
  </cellXfs>
  <cellStyles count="2">
    <cellStyle name="Normál" xfId="0" builtinId="0"/>
    <cellStyle name="Normál 5 3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&#246;nt&#233;s/El&#337;terjeszt&#233;sek/Kerta/2021/J&#250;l-aug/Kerta%202021.%20&#233;vi%20k&#246;lts&#233;gvet&#233;s%20m&#243;dos&#237;t&#225;s%202021.%20I.%20f&#233;l&#233;vi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bevétel"/>
      <sheetName val="2.kiadás"/>
      <sheetName val="3a.Kötelező feladatok"/>
      <sheetName val="3b. Önkéntválalt feladatok"/>
      <sheetName val="4.kvmérleg "/>
      <sheetName val="5.eifelh"/>
    </sheetNames>
    <sheetDataSet>
      <sheetData sheetId="0">
        <row r="16">
          <cell r="F16">
            <v>500000</v>
          </cell>
          <cell r="G16">
            <v>500000</v>
          </cell>
          <cell r="H16">
            <v>500000</v>
          </cell>
        </row>
        <row r="17">
          <cell r="F17">
            <v>200000</v>
          </cell>
          <cell r="G17">
            <v>200000</v>
          </cell>
          <cell r="H17">
            <v>200000</v>
          </cell>
        </row>
        <row r="18">
          <cell r="F18">
            <v>5000</v>
          </cell>
          <cell r="G18">
            <v>5000</v>
          </cell>
          <cell r="H18">
            <v>5000</v>
          </cell>
        </row>
        <row r="19">
          <cell r="F19">
            <v>100000</v>
          </cell>
          <cell r="G19">
            <v>100000</v>
          </cell>
          <cell r="H19">
            <v>100000</v>
          </cell>
        </row>
        <row r="21">
          <cell r="H21">
            <v>950000</v>
          </cell>
        </row>
        <row r="27">
          <cell r="F27">
            <v>8953051</v>
          </cell>
          <cell r="G27">
            <v>8953051</v>
          </cell>
          <cell r="H27">
            <v>8953051</v>
          </cell>
        </row>
        <row r="32">
          <cell r="F32">
            <v>36678350</v>
          </cell>
          <cell r="G32">
            <v>36678350</v>
          </cell>
          <cell r="H32">
            <v>36678350</v>
          </cell>
        </row>
        <row r="34">
          <cell r="F34">
            <v>5938920</v>
          </cell>
          <cell r="G34">
            <v>5938920</v>
          </cell>
          <cell r="H34">
            <v>5938920</v>
          </cell>
        </row>
        <row r="35">
          <cell r="F35">
            <v>18189008</v>
          </cell>
          <cell r="G35">
            <v>18189008</v>
          </cell>
          <cell r="H35">
            <v>18189008</v>
          </cell>
        </row>
        <row r="38">
          <cell r="F38">
            <v>2270000</v>
          </cell>
          <cell r="G38">
            <v>2270000</v>
          </cell>
          <cell r="H38">
            <v>2270000</v>
          </cell>
        </row>
        <row r="39">
          <cell r="H39">
            <v>5026317</v>
          </cell>
        </row>
        <row r="40">
          <cell r="H40">
            <v>933040</v>
          </cell>
        </row>
        <row r="46">
          <cell r="F46">
            <v>600000</v>
          </cell>
          <cell r="G46">
            <v>600000</v>
          </cell>
          <cell r="H46">
            <v>600000</v>
          </cell>
        </row>
        <row r="53">
          <cell r="F53">
            <v>3212540</v>
          </cell>
          <cell r="G53">
            <v>3212540</v>
          </cell>
          <cell r="H53">
            <v>3212540</v>
          </cell>
        </row>
        <row r="56">
          <cell r="H56">
            <v>1000</v>
          </cell>
        </row>
        <row r="60">
          <cell r="F60">
            <v>5000</v>
          </cell>
          <cell r="G60">
            <v>5000</v>
          </cell>
          <cell r="H60">
            <v>5000</v>
          </cell>
        </row>
        <row r="61">
          <cell r="F61">
            <v>800000</v>
          </cell>
          <cell r="G61">
            <v>800000</v>
          </cell>
          <cell r="H61">
            <v>800000</v>
          </cell>
        </row>
        <row r="67">
          <cell r="F67">
            <v>100000</v>
          </cell>
          <cell r="G67">
            <v>100000</v>
          </cell>
          <cell r="H67">
            <v>100000</v>
          </cell>
        </row>
        <row r="70">
          <cell r="F70">
            <v>16308000</v>
          </cell>
          <cell r="G70">
            <v>16308000</v>
          </cell>
          <cell r="H70">
            <v>16308000</v>
          </cell>
        </row>
        <row r="79">
          <cell r="F79">
            <v>7302000</v>
          </cell>
          <cell r="G79">
            <v>7302000</v>
          </cell>
          <cell r="H79">
            <v>7302000</v>
          </cell>
        </row>
        <row r="84">
          <cell r="F84">
            <v>2600000</v>
          </cell>
          <cell r="G84">
            <v>2600000</v>
          </cell>
          <cell r="H84">
            <v>2600000</v>
          </cell>
        </row>
        <row r="89">
          <cell r="F89">
            <v>15000000</v>
          </cell>
          <cell r="G89">
            <v>15000000</v>
          </cell>
          <cell r="H89">
            <v>24550000</v>
          </cell>
        </row>
        <row r="90">
          <cell r="F90">
            <v>0</v>
          </cell>
          <cell r="G90">
            <v>0</v>
          </cell>
          <cell r="H90">
            <v>0</v>
          </cell>
        </row>
        <row r="91">
          <cell r="F91">
            <v>30000</v>
          </cell>
          <cell r="G91">
            <v>30000</v>
          </cell>
          <cell r="H91">
            <v>30000</v>
          </cell>
        </row>
        <row r="99">
          <cell r="F99">
            <v>50839564</v>
          </cell>
          <cell r="G99">
            <v>50839564</v>
          </cell>
          <cell r="H99">
            <v>50839564</v>
          </cell>
        </row>
        <row r="101">
          <cell r="G101">
            <v>600000</v>
          </cell>
          <cell r="H101">
            <v>1300000</v>
          </cell>
        </row>
      </sheetData>
      <sheetData sheetId="1">
        <row r="15">
          <cell r="F15">
            <v>11860460</v>
          </cell>
          <cell r="G15">
            <v>11860460</v>
          </cell>
          <cell r="H15">
            <v>11956460</v>
          </cell>
        </row>
        <row r="16">
          <cell r="F16">
            <v>1823491</v>
          </cell>
          <cell r="G16">
            <v>1823491</v>
          </cell>
          <cell r="H16">
            <v>1823491</v>
          </cell>
        </row>
        <row r="17">
          <cell r="F17">
            <v>5588000</v>
          </cell>
          <cell r="G17">
            <v>4789000</v>
          </cell>
          <cell r="H17">
            <v>5344522</v>
          </cell>
        </row>
        <row r="18">
          <cell r="F18">
            <v>0</v>
          </cell>
          <cell r="G18">
            <v>36636</v>
          </cell>
          <cell r="H18">
            <v>36636</v>
          </cell>
        </row>
        <row r="19">
          <cell r="F19">
            <v>2654259</v>
          </cell>
          <cell r="G19">
            <v>385440</v>
          </cell>
          <cell r="H19">
            <v>7363045</v>
          </cell>
        </row>
        <row r="20">
          <cell r="F20">
            <v>127000</v>
          </cell>
          <cell r="G20">
            <v>127000</v>
          </cell>
          <cell r="H20">
            <v>127000</v>
          </cell>
        </row>
        <row r="21">
          <cell r="F21">
            <v>0</v>
          </cell>
          <cell r="G21">
            <v>0</v>
          </cell>
          <cell r="H21">
            <v>0</v>
          </cell>
        </row>
        <row r="25">
          <cell r="F25">
            <v>254000</v>
          </cell>
          <cell r="G25">
            <v>254000</v>
          </cell>
          <cell r="H25">
            <v>254000</v>
          </cell>
        </row>
        <row r="29">
          <cell r="F29">
            <v>2237832</v>
          </cell>
          <cell r="G29">
            <v>2237832</v>
          </cell>
          <cell r="H29">
            <v>2237832</v>
          </cell>
        </row>
        <row r="30">
          <cell r="F30">
            <v>346864</v>
          </cell>
          <cell r="G30">
            <v>346864</v>
          </cell>
          <cell r="H30">
            <v>346864</v>
          </cell>
        </row>
        <row r="31">
          <cell r="F31">
            <v>1894304</v>
          </cell>
          <cell r="G31">
            <v>1894304</v>
          </cell>
          <cell r="H31">
            <v>1953834</v>
          </cell>
        </row>
        <row r="35">
          <cell r="F35">
            <v>5689</v>
          </cell>
          <cell r="G35">
            <v>5689</v>
          </cell>
          <cell r="H35">
            <v>5689</v>
          </cell>
        </row>
        <row r="48">
          <cell r="F48">
            <v>0</v>
          </cell>
          <cell r="G48">
            <v>0</v>
          </cell>
          <cell r="H48">
            <v>0</v>
          </cell>
        </row>
        <row r="49">
          <cell r="F49">
            <v>58377799</v>
          </cell>
          <cell r="G49">
            <v>58377799</v>
          </cell>
          <cell r="H49">
            <v>58377799</v>
          </cell>
        </row>
        <row r="52">
          <cell r="F52">
            <v>2935080</v>
          </cell>
          <cell r="G52">
            <v>2935080</v>
          </cell>
          <cell r="H52">
            <v>2935080</v>
          </cell>
        </row>
        <row r="53">
          <cell r="F53">
            <v>227460</v>
          </cell>
          <cell r="G53">
            <v>227460</v>
          </cell>
          <cell r="H53">
            <v>227460</v>
          </cell>
        </row>
        <row r="54">
          <cell r="F54">
            <v>50000</v>
          </cell>
          <cell r="G54">
            <v>50000</v>
          </cell>
          <cell r="H54">
            <v>50000</v>
          </cell>
        </row>
        <row r="60">
          <cell r="F60">
            <v>3175000</v>
          </cell>
          <cell r="G60">
            <v>3475010</v>
          </cell>
          <cell r="H60">
            <v>3475010</v>
          </cell>
        </row>
        <row r="62">
          <cell r="F62">
            <v>620000</v>
          </cell>
          <cell r="G62">
            <v>620000</v>
          </cell>
          <cell r="H62">
            <v>680700</v>
          </cell>
        </row>
        <row r="71">
          <cell r="F71">
            <v>2730500</v>
          </cell>
          <cell r="G71">
            <v>2430500</v>
          </cell>
          <cell r="H71">
            <v>2430500</v>
          </cell>
        </row>
        <row r="74">
          <cell r="F74">
            <v>0</v>
          </cell>
          <cell r="G74">
            <v>0</v>
          </cell>
          <cell r="H74">
            <v>1000000</v>
          </cell>
        </row>
        <row r="76">
          <cell r="F76">
            <v>37888205</v>
          </cell>
          <cell r="G76">
            <v>37888205</v>
          </cell>
          <cell r="H76">
            <v>44888205</v>
          </cell>
        </row>
        <row r="79">
          <cell r="F79">
            <v>4762900</v>
          </cell>
          <cell r="G79">
            <v>4762900</v>
          </cell>
          <cell r="H79">
            <v>3038400</v>
          </cell>
        </row>
        <row r="80">
          <cell r="F80">
            <v>738250</v>
          </cell>
          <cell r="G80">
            <v>738250</v>
          </cell>
          <cell r="H80">
            <v>738250</v>
          </cell>
        </row>
        <row r="81">
          <cell r="F81">
            <v>14348000</v>
          </cell>
          <cell r="G81">
            <v>14328000</v>
          </cell>
          <cell r="H81">
            <v>15965802</v>
          </cell>
        </row>
        <row r="83">
          <cell r="F83">
            <v>1270000</v>
          </cell>
          <cell r="G83">
            <v>1270000</v>
          </cell>
          <cell r="H83">
            <v>1270000</v>
          </cell>
        </row>
        <row r="86">
          <cell r="F86">
            <v>6589040</v>
          </cell>
          <cell r="G86">
            <v>6589040</v>
          </cell>
          <cell r="H86">
            <v>6589040</v>
          </cell>
        </row>
        <row r="87">
          <cell r="F87">
            <v>1021300</v>
          </cell>
          <cell r="G87">
            <v>1021300</v>
          </cell>
          <cell r="H87">
            <v>1021300</v>
          </cell>
        </row>
        <row r="88">
          <cell r="F88">
            <v>890000</v>
          </cell>
          <cell r="G88">
            <v>910000</v>
          </cell>
          <cell r="H88">
            <v>930000</v>
          </cell>
        </row>
        <row r="89">
          <cell r="H89">
            <v>346698</v>
          </cell>
        </row>
        <row r="93">
          <cell r="F93">
            <v>140500</v>
          </cell>
          <cell r="G93">
            <v>140500</v>
          </cell>
          <cell r="H93">
            <v>140500</v>
          </cell>
        </row>
        <row r="94">
          <cell r="F94">
            <v>25000</v>
          </cell>
          <cell r="G94">
            <v>25000</v>
          </cell>
          <cell r="H94">
            <v>25000</v>
          </cell>
        </row>
        <row r="95">
          <cell r="F95">
            <v>0</v>
          </cell>
          <cell r="G95">
            <v>0</v>
          </cell>
          <cell r="H95">
            <v>0</v>
          </cell>
        </row>
        <row r="98">
          <cell r="F98">
            <v>0</v>
          </cell>
          <cell r="G98">
            <v>0</v>
          </cell>
          <cell r="H98">
            <v>0</v>
          </cell>
        </row>
        <row r="104">
          <cell r="F104">
            <v>250000</v>
          </cell>
          <cell r="G104">
            <v>250000</v>
          </cell>
          <cell r="H104">
            <v>250000</v>
          </cell>
        </row>
        <row r="105">
          <cell r="F105">
            <v>35000</v>
          </cell>
          <cell r="G105">
            <v>35000</v>
          </cell>
          <cell r="H105">
            <v>35000</v>
          </cell>
        </row>
        <row r="106">
          <cell r="F106">
            <v>1311500</v>
          </cell>
          <cell r="G106">
            <v>1461500</v>
          </cell>
          <cell r="H106">
            <v>1542500</v>
          </cell>
        </row>
        <row r="107">
          <cell r="F107">
            <v>508000</v>
          </cell>
          <cell r="G107">
            <v>508000</v>
          </cell>
          <cell r="H107">
            <v>508000</v>
          </cell>
        </row>
        <row r="114">
          <cell r="F114">
            <v>0</v>
          </cell>
          <cell r="G114">
            <v>0</v>
          </cell>
          <cell r="H114">
            <v>0</v>
          </cell>
        </row>
        <row r="117">
          <cell r="F117">
            <v>3556000</v>
          </cell>
          <cell r="G117">
            <v>3556000</v>
          </cell>
          <cell r="H117">
            <v>3556000</v>
          </cell>
        </row>
        <row r="120">
          <cell r="F120">
            <v>160000</v>
          </cell>
          <cell r="G120">
            <v>160000</v>
          </cell>
          <cell r="H120">
            <v>160000</v>
          </cell>
        </row>
        <row r="123">
          <cell r="F123">
            <v>0</v>
          </cell>
          <cell r="G123">
            <v>0</v>
          </cell>
          <cell r="H123">
            <v>0</v>
          </cell>
        </row>
        <row r="124">
          <cell r="F124">
            <v>250000</v>
          </cell>
          <cell r="G124">
            <v>250000</v>
          </cell>
          <cell r="H124">
            <v>250000</v>
          </cell>
        </row>
        <row r="125">
          <cell r="F125">
            <v>80000</v>
          </cell>
          <cell r="G125">
            <v>80000</v>
          </cell>
          <cell r="H125">
            <v>430000</v>
          </cell>
        </row>
        <row r="126">
          <cell r="F126">
            <v>900000</v>
          </cell>
          <cell r="G126">
            <v>900000</v>
          </cell>
          <cell r="H126">
            <v>900000</v>
          </cell>
        </row>
        <row r="133">
          <cell r="F133">
            <v>0</v>
          </cell>
          <cell r="G133">
            <v>3481173</v>
          </cell>
          <cell r="H133">
            <v>4181173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22"/>
  <sheetViews>
    <sheetView workbookViewId="0">
      <selection activeCell="A2" sqref="A2:E2"/>
    </sheetView>
  </sheetViews>
  <sheetFormatPr defaultColWidth="11.5703125" defaultRowHeight="15.75"/>
  <cols>
    <col min="1" max="1" width="11.5703125" style="4"/>
    <col min="2" max="2" width="88.7109375" style="4" bestFit="1" customWidth="1"/>
    <col min="3" max="4" width="19.28515625" style="4" bestFit="1" customWidth="1"/>
    <col min="5" max="5" width="21.28515625" style="4" customWidth="1"/>
    <col min="258" max="258" width="88.7109375" bestFit="1" customWidth="1"/>
    <col min="259" max="260" width="19.28515625" bestFit="1" customWidth="1"/>
    <col min="261" max="261" width="21.28515625" customWidth="1"/>
    <col min="514" max="514" width="88.7109375" bestFit="1" customWidth="1"/>
    <col min="515" max="516" width="19.28515625" bestFit="1" customWidth="1"/>
    <col min="517" max="517" width="21.28515625" customWidth="1"/>
    <col min="770" max="770" width="88.7109375" bestFit="1" customWidth="1"/>
    <col min="771" max="772" width="19.28515625" bestFit="1" customWidth="1"/>
    <col min="773" max="773" width="21.28515625" customWidth="1"/>
    <col min="1026" max="1026" width="88.7109375" bestFit="1" customWidth="1"/>
    <col min="1027" max="1028" width="19.28515625" bestFit="1" customWidth="1"/>
    <col min="1029" max="1029" width="21.28515625" customWidth="1"/>
    <col min="1282" max="1282" width="88.7109375" bestFit="1" customWidth="1"/>
    <col min="1283" max="1284" width="19.28515625" bestFit="1" customWidth="1"/>
    <col min="1285" max="1285" width="21.28515625" customWidth="1"/>
    <col min="1538" max="1538" width="88.7109375" bestFit="1" customWidth="1"/>
    <col min="1539" max="1540" width="19.28515625" bestFit="1" customWidth="1"/>
    <col min="1541" max="1541" width="21.28515625" customWidth="1"/>
    <col min="1794" max="1794" width="88.7109375" bestFit="1" customWidth="1"/>
    <col min="1795" max="1796" width="19.28515625" bestFit="1" customWidth="1"/>
    <col min="1797" max="1797" width="21.28515625" customWidth="1"/>
    <col min="2050" max="2050" width="88.7109375" bestFit="1" customWidth="1"/>
    <col min="2051" max="2052" width="19.28515625" bestFit="1" customWidth="1"/>
    <col min="2053" max="2053" width="21.28515625" customWidth="1"/>
    <col min="2306" max="2306" width="88.7109375" bestFit="1" customWidth="1"/>
    <col min="2307" max="2308" width="19.28515625" bestFit="1" customWidth="1"/>
    <col min="2309" max="2309" width="21.28515625" customWidth="1"/>
    <col min="2562" max="2562" width="88.7109375" bestFit="1" customWidth="1"/>
    <col min="2563" max="2564" width="19.28515625" bestFit="1" customWidth="1"/>
    <col min="2565" max="2565" width="21.28515625" customWidth="1"/>
    <col min="2818" max="2818" width="88.7109375" bestFit="1" customWidth="1"/>
    <col min="2819" max="2820" width="19.28515625" bestFit="1" customWidth="1"/>
    <col min="2821" max="2821" width="21.28515625" customWidth="1"/>
    <col min="3074" max="3074" width="88.7109375" bestFit="1" customWidth="1"/>
    <col min="3075" max="3076" width="19.28515625" bestFit="1" customWidth="1"/>
    <col min="3077" max="3077" width="21.28515625" customWidth="1"/>
    <col min="3330" max="3330" width="88.7109375" bestFit="1" customWidth="1"/>
    <col min="3331" max="3332" width="19.28515625" bestFit="1" customWidth="1"/>
    <col min="3333" max="3333" width="21.28515625" customWidth="1"/>
    <col min="3586" max="3586" width="88.7109375" bestFit="1" customWidth="1"/>
    <col min="3587" max="3588" width="19.28515625" bestFit="1" customWidth="1"/>
    <col min="3589" max="3589" width="21.28515625" customWidth="1"/>
    <col min="3842" max="3842" width="88.7109375" bestFit="1" customWidth="1"/>
    <col min="3843" max="3844" width="19.28515625" bestFit="1" customWidth="1"/>
    <col min="3845" max="3845" width="21.28515625" customWidth="1"/>
    <col min="4098" max="4098" width="88.7109375" bestFit="1" customWidth="1"/>
    <col min="4099" max="4100" width="19.28515625" bestFit="1" customWidth="1"/>
    <col min="4101" max="4101" width="21.28515625" customWidth="1"/>
    <col min="4354" max="4354" width="88.7109375" bestFit="1" customWidth="1"/>
    <col min="4355" max="4356" width="19.28515625" bestFit="1" customWidth="1"/>
    <col min="4357" max="4357" width="21.28515625" customWidth="1"/>
    <col min="4610" max="4610" width="88.7109375" bestFit="1" customWidth="1"/>
    <col min="4611" max="4612" width="19.28515625" bestFit="1" customWidth="1"/>
    <col min="4613" max="4613" width="21.28515625" customWidth="1"/>
    <col min="4866" max="4866" width="88.7109375" bestFit="1" customWidth="1"/>
    <col min="4867" max="4868" width="19.28515625" bestFit="1" customWidth="1"/>
    <col min="4869" max="4869" width="21.28515625" customWidth="1"/>
    <col min="5122" max="5122" width="88.7109375" bestFit="1" customWidth="1"/>
    <col min="5123" max="5124" width="19.28515625" bestFit="1" customWidth="1"/>
    <col min="5125" max="5125" width="21.28515625" customWidth="1"/>
    <col min="5378" max="5378" width="88.7109375" bestFit="1" customWidth="1"/>
    <col min="5379" max="5380" width="19.28515625" bestFit="1" customWidth="1"/>
    <col min="5381" max="5381" width="21.28515625" customWidth="1"/>
    <col min="5634" max="5634" width="88.7109375" bestFit="1" customWidth="1"/>
    <col min="5635" max="5636" width="19.28515625" bestFit="1" customWidth="1"/>
    <col min="5637" max="5637" width="21.28515625" customWidth="1"/>
    <col min="5890" max="5890" width="88.7109375" bestFit="1" customWidth="1"/>
    <col min="5891" max="5892" width="19.28515625" bestFit="1" customWidth="1"/>
    <col min="5893" max="5893" width="21.28515625" customWidth="1"/>
    <col min="6146" max="6146" width="88.7109375" bestFit="1" customWidth="1"/>
    <col min="6147" max="6148" width="19.28515625" bestFit="1" customWidth="1"/>
    <col min="6149" max="6149" width="21.28515625" customWidth="1"/>
    <col min="6402" max="6402" width="88.7109375" bestFit="1" customWidth="1"/>
    <col min="6403" max="6404" width="19.28515625" bestFit="1" customWidth="1"/>
    <col min="6405" max="6405" width="21.28515625" customWidth="1"/>
    <col min="6658" max="6658" width="88.7109375" bestFit="1" customWidth="1"/>
    <col min="6659" max="6660" width="19.28515625" bestFit="1" customWidth="1"/>
    <col min="6661" max="6661" width="21.28515625" customWidth="1"/>
    <col min="6914" max="6914" width="88.7109375" bestFit="1" customWidth="1"/>
    <col min="6915" max="6916" width="19.28515625" bestFit="1" customWidth="1"/>
    <col min="6917" max="6917" width="21.28515625" customWidth="1"/>
    <col min="7170" max="7170" width="88.7109375" bestFit="1" customWidth="1"/>
    <col min="7171" max="7172" width="19.28515625" bestFit="1" customWidth="1"/>
    <col min="7173" max="7173" width="21.28515625" customWidth="1"/>
    <col min="7426" max="7426" width="88.7109375" bestFit="1" customWidth="1"/>
    <col min="7427" max="7428" width="19.28515625" bestFit="1" customWidth="1"/>
    <col min="7429" max="7429" width="21.28515625" customWidth="1"/>
    <col min="7682" max="7682" width="88.7109375" bestFit="1" customWidth="1"/>
    <col min="7683" max="7684" width="19.28515625" bestFit="1" customWidth="1"/>
    <col min="7685" max="7685" width="21.28515625" customWidth="1"/>
    <col min="7938" max="7938" width="88.7109375" bestFit="1" customWidth="1"/>
    <col min="7939" max="7940" width="19.28515625" bestFit="1" customWidth="1"/>
    <col min="7941" max="7941" width="21.28515625" customWidth="1"/>
    <col min="8194" max="8194" width="88.7109375" bestFit="1" customWidth="1"/>
    <col min="8195" max="8196" width="19.28515625" bestFit="1" customWidth="1"/>
    <col min="8197" max="8197" width="21.28515625" customWidth="1"/>
    <col min="8450" max="8450" width="88.7109375" bestFit="1" customWidth="1"/>
    <col min="8451" max="8452" width="19.28515625" bestFit="1" customWidth="1"/>
    <col min="8453" max="8453" width="21.28515625" customWidth="1"/>
    <col min="8706" max="8706" width="88.7109375" bestFit="1" customWidth="1"/>
    <col min="8707" max="8708" width="19.28515625" bestFit="1" customWidth="1"/>
    <col min="8709" max="8709" width="21.28515625" customWidth="1"/>
    <col min="8962" max="8962" width="88.7109375" bestFit="1" customWidth="1"/>
    <col min="8963" max="8964" width="19.28515625" bestFit="1" customWidth="1"/>
    <col min="8965" max="8965" width="21.28515625" customWidth="1"/>
    <col min="9218" max="9218" width="88.7109375" bestFit="1" customWidth="1"/>
    <col min="9219" max="9220" width="19.28515625" bestFit="1" customWidth="1"/>
    <col min="9221" max="9221" width="21.28515625" customWidth="1"/>
    <col min="9474" max="9474" width="88.7109375" bestFit="1" customWidth="1"/>
    <col min="9475" max="9476" width="19.28515625" bestFit="1" customWidth="1"/>
    <col min="9477" max="9477" width="21.28515625" customWidth="1"/>
    <col min="9730" max="9730" width="88.7109375" bestFit="1" customWidth="1"/>
    <col min="9731" max="9732" width="19.28515625" bestFit="1" customWidth="1"/>
    <col min="9733" max="9733" width="21.28515625" customWidth="1"/>
    <col min="9986" max="9986" width="88.7109375" bestFit="1" customWidth="1"/>
    <col min="9987" max="9988" width="19.28515625" bestFit="1" customWidth="1"/>
    <col min="9989" max="9989" width="21.28515625" customWidth="1"/>
    <col min="10242" max="10242" width="88.7109375" bestFit="1" customWidth="1"/>
    <col min="10243" max="10244" width="19.28515625" bestFit="1" customWidth="1"/>
    <col min="10245" max="10245" width="21.28515625" customWidth="1"/>
    <col min="10498" max="10498" width="88.7109375" bestFit="1" customWidth="1"/>
    <col min="10499" max="10500" width="19.28515625" bestFit="1" customWidth="1"/>
    <col min="10501" max="10501" width="21.28515625" customWidth="1"/>
    <col min="10754" max="10754" width="88.7109375" bestFit="1" customWidth="1"/>
    <col min="10755" max="10756" width="19.28515625" bestFit="1" customWidth="1"/>
    <col min="10757" max="10757" width="21.28515625" customWidth="1"/>
    <col min="11010" max="11010" width="88.7109375" bestFit="1" customWidth="1"/>
    <col min="11011" max="11012" width="19.28515625" bestFit="1" customWidth="1"/>
    <col min="11013" max="11013" width="21.28515625" customWidth="1"/>
    <col min="11266" max="11266" width="88.7109375" bestFit="1" customWidth="1"/>
    <col min="11267" max="11268" width="19.28515625" bestFit="1" customWidth="1"/>
    <col min="11269" max="11269" width="21.28515625" customWidth="1"/>
    <col min="11522" max="11522" width="88.7109375" bestFit="1" customWidth="1"/>
    <col min="11523" max="11524" width="19.28515625" bestFit="1" customWidth="1"/>
    <col min="11525" max="11525" width="21.28515625" customWidth="1"/>
    <col min="11778" max="11778" width="88.7109375" bestFit="1" customWidth="1"/>
    <col min="11779" max="11780" width="19.28515625" bestFit="1" customWidth="1"/>
    <col min="11781" max="11781" width="21.28515625" customWidth="1"/>
    <col min="12034" max="12034" width="88.7109375" bestFit="1" customWidth="1"/>
    <col min="12035" max="12036" width="19.28515625" bestFit="1" customWidth="1"/>
    <col min="12037" max="12037" width="21.28515625" customWidth="1"/>
    <col min="12290" max="12290" width="88.7109375" bestFit="1" customWidth="1"/>
    <col min="12291" max="12292" width="19.28515625" bestFit="1" customWidth="1"/>
    <col min="12293" max="12293" width="21.28515625" customWidth="1"/>
    <col min="12546" max="12546" width="88.7109375" bestFit="1" customWidth="1"/>
    <col min="12547" max="12548" width="19.28515625" bestFit="1" customWidth="1"/>
    <col min="12549" max="12549" width="21.28515625" customWidth="1"/>
    <col min="12802" max="12802" width="88.7109375" bestFit="1" customWidth="1"/>
    <col min="12803" max="12804" width="19.28515625" bestFit="1" customWidth="1"/>
    <col min="12805" max="12805" width="21.28515625" customWidth="1"/>
    <col min="13058" max="13058" width="88.7109375" bestFit="1" customWidth="1"/>
    <col min="13059" max="13060" width="19.28515625" bestFit="1" customWidth="1"/>
    <col min="13061" max="13061" width="21.28515625" customWidth="1"/>
    <col min="13314" max="13314" width="88.7109375" bestFit="1" customWidth="1"/>
    <col min="13315" max="13316" width="19.28515625" bestFit="1" customWidth="1"/>
    <col min="13317" max="13317" width="21.28515625" customWidth="1"/>
    <col min="13570" max="13570" width="88.7109375" bestFit="1" customWidth="1"/>
    <col min="13571" max="13572" width="19.28515625" bestFit="1" customWidth="1"/>
    <col min="13573" max="13573" width="21.28515625" customWidth="1"/>
    <col min="13826" max="13826" width="88.7109375" bestFit="1" customWidth="1"/>
    <col min="13827" max="13828" width="19.28515625" bestFit="1" customWidth="1"/>
    <col min="13829" max="13829" width="21.28515625" customWidth="1"/>
    <col min="14082" max="14082" width="88.7109375" bestFit="1" customWidth="1"/>
    <col min="14083" max="14084" width="19.28515625" bestFit="1" customWidth="1"/>
    <col min="14085" max="14085" width="21.28515625" customWidth="1"/>
    <col min="14338" max="14338" width="88.7109375" bestFit="1" customWidth="1"/>
    <col min="14339" max="14340" width="19.28515625" bestFit="1" customWidth="1"/>
    <col min="14341" max="14341" width="21.28515625" customWidth="1"/>
    <col min="14594" max="14594" width="88.7109375" bestFit="1" customWidth="1"/>
    <col min="14595" max="14596" width="19.28515625" bestFit="1" customWidth="1"/>
    <col min="14597" max="14597" width="21.28515625" customWidth="1"/>
    <col min="14850" max="14850" width="88.7109375" bestFit="1" customWidth="1"/>
    <col min="14851" max="14852" width="19.28515625" bestFit="1" customWidth="1"/>
    <col min="14853" max="14853" width="21.28515625" customWidth="1"/>
    <col min="15106" max="15106" width="88.7109375" bestFit="1" customWidth="1"/>
    <col min="15107" max="15108" width="19.28515625" bestFit="1" customWidth="1"/>
    <col min="15109" max="15109" width="21.28515625" customWidth="1"/>
    <col min="15362" max="15362" width="88.7109375" bestFit="1" customWidth="1"/>
    <col min="15363" max="15364" width="19.28515625" bestFit="1" customWidth="1"/>
    <col min="15365" max="15365" width="21.28515625" customWidth="1"/>
    <col min="15618" max="15618" width="88.7109375" bestFit="1" customWidth="1"/>
    <col min="15619" max="15620" width="19.28515625" bestFit="1" customWidth="1"/>
    <col min="15621" max="15621" width="21.28515625" customWidth="1"/>
    <col min="15874" max="15874" width="88.7109375" bestFit="1" customWidth="1"/>
    <col min="15875" max="15876" width="19.28515625" bestFit="1" customWidth="1"/>
    <col min="15877" max="15877" width="21.28515625" customWidth="1"/>
    <col min="16130" max="16130" width="88.7109375" bestFit="1" customWidth="1"/>
    <col min="16131" max="16132" width="19.28515625" bestFit="1" customWidth="1"/>
    <col min="16133" max="16133" width="21.28515625" customWidth="1"/>
  </cols>
  <sheetData>
    <row r="1" spans="1:6">
      <c r="A1" s="23"/>
      <c r="B1" s="23"/>
      <c r="C1" s="23"/>
      <c r="D1" s="23"/>
      <c r="E1" s="23"/>
    </row>
    <row r="2" spans="1:6">
      <c r="A2" s="24" t="s">
        <v>125</v>
      </c>
      <c r="B2" s="24"/>
      <c r="C2" s="24"/>
      <c r="D2" s="24"/>
      <c r="E2" s="24"/>
      <c r="F2" s="2"/>
    </row>
    <row r="3" spans="1:6">
      <c r="A3" s="3"/>
    </row>
    <row r="4" spans="1:6">
      <c r="A4" s="25" t="s">
        <v>1</v>
      </c>
      <c r="B4" s="25"/>
      <c r="C4" s="25"/>
      <c r="D4" s="25"/>
      <c r="E4" s="25"/>
      <c r="F4" s="1"/>
    </row>
    <row r="5" spans="1:6">
      <c r="A5" s="25" t="s">
        <v>0</v>
      </c>
      <c r="B5" s="25"/>
      <c r="C5" s="25"/>
      <c r="D5" s="25"/>
      <c r="E5" s="25"/>
      <c r="F5" s="1"/>
    </row>
    <row r="6" spans="1:6" ht="16.5" thickBot="1">
      <c r="A6" s="26" t="s">
        <v>2</v>
      </c>
      <c r="B6" s="26"/>
      <c r="C6" s="26"/>
      <c r="D6" s="1"/>
      <c r="E6" s="1"/>
      <c r="F6" s="1"/>
    </row>
    <row r="7" spans="1:6" ht="32.25" thickTop="1">
      <c r="A7" s="5" t="s">
        <v>3</v>
      </c>
      <c r="B7" s="6" t="s">
        <v>4</v>
      </c>
      <c r="C7" s="7" t="s">
        <v>5</v>
      </c>
      <c r="D7" s="8" t="s">
        <v>6</v>
      </c>
      <c r="E7" s="8" t="s">
        <v>7</v>
      </c>
    </row>
    <row r="8" spans="1:6">
      <c r="A8" s="9">
        <v>1</v>
      </c>
      <c r="B8" s="10" t="s">
        <v>8</v>
      </c>
      <c r="C8" s="11">
        <f>'[1]1.bevétel'!F27</f>
        <v>8953051</v>
      </c>
      <c r="D8" s="11">
        <f>'[1]1.bevétel'!G27</f>
        <v>8953051</v>
      </c>
      <c r="E8" s="11">
        <f>'[1]1.bevétel'!H27</f>
        <v>8953051</v>
      </c>
    </row>
    <row r="9" spans="1:6">
      <c r="A9" s="12">
        <v>2</v>
      </c>
      <c r="B9" s="13" t="s">
        <v>9</v>
      </c>
      <c r="C9" s="14">
        <f>'[1]1.bevétel'!F32</f>
        <v>36678350</v>
      </c>
      <c r="D9" s="14">
        <f>'[1]1.bevétel'!G32</f>
        <v>36678350</v>
      </c>
      <c r="E9" s="14">
        <f>'[1]1.bevétel'!H32</f>
        <v>36678350</v>
      </c>
    </row>
    <row r="10" spans="1:6" ht="31.5">
      <c r="A10" s="12">
        <v>3</v>
      </c>
      <c r="B10" s="13" t="s">
        <v>10</v>
      </c>
      <c r="C10" s="14">
        <f>'[1]1.bevétel'!F35+'[1]1.bevétel'!F34</f>
        <v>24127928</v>
      </c>
      <c r="D10" s="14">
        <f>'[1]1.bevétel'!G35+'[1]1.bevétel'!G34</f>
        <v>24127928</v>
      </c>
      <c r="E10" s="14">
        <f>'[1]1.bevétel'!H35+'[1]1.bevétel'!H34</f>
        <v>24127928</v>
      </c>
    </row>
    <row r="11" spans="1:6">
      <c r="A11" s="12">
        <v>4</v>
      </c>
      <c r="B11" s="13" t="s">
        <v>11</v>
      </c>
      <c r="C11" s="14">
        <f>'[1]1.bevétel'!F38</f>
        <v>2270000</v>
      </c>
      <c r="D11" s="14">
        <f>'[1]1.bevétel'!G38</f>
        <v>2270000</v>
      </c>
      <c r="E11" s="14">
        <f>'[1]1.bevétel'!H38</f>
        <v>2270000</v>
      </c>
    </row>
    <row r="12" spans="1:6">
      <c r="A12" s="12">
        <v>5</v>
      </c>
      <c r="B12" s="13" t="s">
        <v>12</v>
      </c>
      <c r="C12" s="15">
        <f>'[1]1.bevétel'!F39</f>
        <v>0</v>
      </c>
      <c r="D12" s="15">
        <f>'[1]1.bevétel'!G39</f>
        <v>0</v>
      </c>
      <c r="E12" s="15">
        <f>'[1]1.bevétel'!H39</f>
        <v>5026317</v>
      </c>
    </row>
    <row r="13" spans="1:6">
      <c r="A13" s="12">
        <v>6</v>
      </c>
      <c r="B13" s="13" t="s">
        <v>13</v>
      </c>
      <c r="C13" s="15">
        <f>'[1]1.bevétel'!F40</f>
        <v>0</v>
      </c>
      <c r="D13" s="15">
        <f>'[1]1.bevétel'!G40</f>
        <v>0</v>
      </c>
      <c r="E13" s="15">
        <f>'[1]1.bevétel'!H40</f>
        <v>933040</v>
      </c>
    </row>
    <row r="14" spans="1:6">
      <c r="A14" s="12">
        <v>7</v>
      </c>
      <c r="B14" s="13" t="s">
        <v>14</v>
      </c>
      <c r="C14" s="15"/>
      <c r="D14" s="15"/>
      <c r="E14" s="15"/>
    </row>
    <row r="15" spans="1:6">
      <c r="A15" s="12">
        <v>8</v>
      </c>
      <c r="B15" s="13" t="s">
        <v>15</v>
      </c>
      <c r="C15" s="14">
        <f>'[1]1.bevétel'!F53+'[1]1.bevétel'!F70+'[1]1.bevétel'!F79</f>
        <v>26822540</v>
      </c>
      <c r="D15" s="14">
        <f>'[1]1.bevétel'!G53+'[1]1.bevétel'!G70+'[1]1.bevétel'!G79+'[1]1.bevétel'!G14</f>
        <v>26822540</v>
      </c>
      <c r="E15" s="14">
        <f>'[1]1.bevétel'!H53+'[1]1.bevétel'!H70+'[1]1.bevétel'!H79+'[1]1.bevétel'!H14</f>
        <v>26822540</v>
      </c>
    </row>
    <row r="16" spans="1:6">
      <c r="A16" s="12">
        <v>9</v>
      </c>
      <c r="B16" s="13" t="s">
        <v>16</v>
      </c>
      <c r="C16" s="15"/>
      <c r="D16" s="15"/>
      <c r="E16" s="15"/>
    </row>
    <row r="17" spans="1:5">
      <c r="A17" s="12">
        <v>10</v>
      </c>
      <c r="B17" s="13" t="s">
        <v>17</v>
      </c>
      <c r="C17" s="16"/>
      <c r="D17" s="16"/>
      <c r="E17" s="16"/>
    </row>
    <row r="18" spans="1:5">
      <c r="A18" s="12">
        <v>11</v>
      </c>
      <c r="B18" s="13" t="s">
        <v>18</v>
      </c>
      <c r="C18" s="15"/>
      <c r="D18" s="15"/>
      <c r="E18" s="15"/>
    </row>
    <row r="19" spans="1:5">
      <c r="A19" s="12">
        <v>12</v>
      </c>
      <c r="B19" s="13" t="s">
        <v>19</v>
      </c>
      <c r="C19" s="15"/>
      <c r="D19" s="15"/>
      <c r="E19" s="15"/>
    </row>
    <row r="20" spans="1:5">
      <c r="A20" s="12">
        <v>13</v>
      </c>
      <c r="B20" s="17" t="s">
        <v>20</v>
      </c>
      <c r="C20" s="15">
        <f>SUM(C8:C19)</f>
        <v>98851869</v>
      </c>
      <c r="D20" s="15">
        <f>SUM(D8:D19)</f>
        <v>98851869</v>
      </c>
      <c r="E20" s="15">
        <f>SUM(E8:E19)</f>
        <v>104811226</v>
      </c>
    </row>
    <row r="21" spans="1:5">
      <c r="A21" s="12">
        <v>14</v>
      </c>
      <c r="B21" s="17" t="s">
        <v>21</v>
      </c>
      <c r="C21" s="15">
        <f>'[1]1.bevétel'!F41</f>
        <v>0</v>
      </c>
      <c r="D21" s="15">
        <f>'[1]1.bevétel'!G41</f>
        <v>0</v>
      </c>
      <c r="E21" s="15">
        <f>'[1]1.bevétel'!H41</f>
        <v>0</v>
      </c>
    </row>
    <row r="22" spans="1:5">
      <c r="A22" s="12">
        <v>15</v>
      </c>
      <c r="B22" s="13" t="s">
        <v>22</v>
      </c>
      <c r="C22" s="15"/>
      <c r="D22" s="15"/>
      <c r="E22" s="15"/>
    </row>
    <row r="23" spans="1:5">
      <c r="A23" s="12">
        <v>16</v>
      </c>
      <c r="B23" s="13" t="s">
        <v>23</v>
      </c>
      <c r="C23" s="15"/>
      <c r="D23" s="15"/>
      <c r="E23" s="15"/>
    </row>
    <row r="24" spans="1:5">
      <c r="A24" s="12">
        <v>17</v>
      </c>
      <c r="B24" s="13" t="s">
        <v>24</v>
      </c>
      <c r="C24" s="15">
        <f>'[1]1.bevétel'!F55+'[1]1.bevétel'!F67</f>
        <v>100000</v>
      </c>
      <c r="D24" s="15">
        <f>'[1]1.bevétel'!G55+'[1]1.bevétel'!G67</f>
        <v>100000</v>
      </c>
      <c r="E24" s="15">
        <f>'[1]1.bevétel'!H55+'[1]1.bevétel'!H67</f>
        <v>100000</v>
      </c>
    </row>
    <row r="25" spans="1:5">
      <c r="A25" s="12">
        <v>18</v>
      </c>
      <c r="B25" s="13" t="s">
        <v>25</v>
      </c>
      <c r="C25" s="15"/>
      <c r="D25" s="15"/>
      <c r="E25" s="15"/>
    </row>
    <row r="26" spans="1:5">
      <c r="A26" s="12">
        <v>19</v>
      </c>
      <c r="B26" s="17" t="s">
        <v>26</v>
      </c>
      <c r="C26" s="15">
        <f>'[1]1.bevétel'!F65+'[1]1.bevétel'!F64</f>
        <v>0</v>
      </c>
      <c r="D26" s="15">
        <f>'[1]1.bevétel'!G65+'[1]1.bevétel'!G64</f>
        <v>0</v>
      </c>
      <c r="E26" s="15">
        <f>'[1]1.bevétel'!H65+'[1]1.bevétel'!H64</f>
        <v>0</v>
      </c>
    </row>
    <row r="27" spans="1:5">
      <c r="A27" s="12">
        <v>20</v>
      </c>
      <c r="B27" s="13" t="s">
        <v>27</v>
      </c>
      <c r="C27" s="15"/>
      <c r="D27" s="15"/>
      <c r="E27" s="15"/>
    </row>
    <row r="28" spans="1:5">
      <c r="A28" s="12">
        <v>21</v>
      </c>
      <c r="B28" s="13" t="s">
        <v>28</v>
      </c>
      <c r="C28" s="15"/>
      <c r="D28" s="15"/>
      <c r="E28" s="15"/>
    </row>
    <row r="29" spans="1:5">
      <c r="A29" s="12">
        <v>22</v>
      </c>
      <c r="B29" s="13" t="s">
        <v>29</v>
      </c>
      <c r="C29" s="14">
        <f>'[1]1.bevétel'!F89</f>
        <v>15000000</v>
      </c>
      <c r="D29" s="14">
        <f>'[1]1.bevétel'!G89</f>
        <v>15000000</v>
      </c>
      <c r="E29" s="14">
        <f>'[1]1.bevétel'!H89</f>
        <v>24550000</v>
      </c>
    </row>
    <row r="30" spans="1:5">
      <c r="A30" s="12">
        <v>23</v>
      </c>
      <c r="B30" s="13" t="s">
        <v>30</v>
      </c>
      <c r="C30" s="14"/>
      <c r="D30" s="14"/>
      <c r="E30" s="14"/>
    </row>
    <row r="31" spans="1:5">
      <c r="A31" s="12">
        <v>24</v>
      </c>
      <c r="B31" s="13" t="s">
        <v>31</v>
      </c>
      <c r="C31" s="14">
        <f>'[1]1.bevétel'!F90</f>
        <v>0</v>
      </c>
      <c r="D31" s="14">
        <f>'[1]1.bevétel'!G90</f>
        <v>0</v>
      </c>
      <c r="E31" s="14">
        <f>'[1]1.bevétel'!H90</f>
        <v>0</v>
      </c>
    </row>
    <row r="32" spans="1:5">
      <c r="A32" s="12">
        <v>25</v>
      </c>
      <c r="B32" s="13" t="s">
        <v>32</v>
      </c>
      <c r="C32" s="14"/>
      <c r="D32" s="14"/>
      <c r="E32" s="14"/>
    </row>
    <row r="33" spans="1:5">
      <c r="A33" s="12">
        <v>26</v>
      </c>
      <c r="B33" s="13" t="s">
        <v>33</v>
      </c>
      <c r="C33" s="14"/>
      <c r="D33" s="14"/>
      <c r="E33" s="14"/>
    </row>
    <row r="34" spans="1:5">
      <c r="A34" s="12">
        <v>27</v>
      </c>
      <c r="B34" s="13" t="s">
        <v>34</v>
      </c>
      <c r="C34" s="14">
        <f>'[1]1.bevétel'!F91</f>
        <v>30000</v>
      </c>
      <c r="D34" s="14">
        <f>'[1]1.bevétel'!G91</f>
        <v>30000</v>
      </c>
      <c r="E34" s="14">
        <f>'[1]1.bevétel'!H91</f>
        <v>30000</v>
      </c>
    </row>
    <row r="35" spans="1:5" ht="31.5">
      <c r="A35" s="12">
        <v>28</v>
      </c>
      <c r="B35" s="13" t="s">
        <v>35</v>
      </c>
      <c r="C35" s="15"/>
      <c r="D35" s="15"/>
      <c r="E35" s="15"/>
    </row>
    <row r="36" spans="1:5">
      <c r="A36" s="12">
        <v>29</v>
      </c>
      <c r="B36" s="13" t="s">
        <v>36</v>
      </c>
      <c r="C36" s="15"/>
      <c r="D36" s="15"/>
      <c r="E36" s="15"/>
    </row>
    <row r="37" spans="1:5">
      <c r="A37" s="12">
        <v>30</v>
      </c>
      <c r="B37" s="13" t="s">
        <v>37</v>
      </c>
      <c r="C37" s="15"/>
      <c r="D37" s="15"/>
      <c r="E37" s="15"/>
    </row>
    <row r="38" spans="1:5">
      <c r="A38" s="12">
        <v>31</v>
      </c>
      <c r="B38" s="17" t="s">
        <v>38</v>
      </c>
      <c r="C38" s="15">
        <f>SUM(C29,C31,C34)</f>
        <v>15030000</v>
      </c>
      <c r="D38" s="15">
        <f>SUM(D29,D31,D34)</f>
        <v>15030000</v>
      </c>
      <c r="E38" s="15">
        <f>SUM(E29,E31,E34)</f>
        <v>24580000</v>
      </c>
    </row>
    <row r="39" spans="1:5">
      <c r="A39" s="12">
        <v>32</v>
      </c>
      <c r="B39" s="18" t="s">
        <v>39</v>
      </c>
      <c r="C39" s="15"/>
      <c r="D39" s="15">
        <f>'[1]1.bevétel'!G63</f>
        <v>0</v>
      </c>
      <c r="E39" s="15">
        <f>'[1]1.bevétel'!H63</f>
        <v>0</v>
      </c>
    </row>
    <row r="40" spans="1:5">
      <c r="A40" s="12">
        <v>33</v>
      </c>
      <c r="B40" s="13" t="s">
        <v>40</v>
      </c>
      <c r="C40" s="15">
        <f>'[1]1.bevétel'!F17+'[1]1.bevétel'!F61</f>
        <v>1000000</v>
      </c>
      <c r="D40" s="15">
        <f>'[1]1.bevétel'!G17+'[1]1.bevétel'!G61</f>
        <v>1000000</v>
      </c>
      <c r="E40" s="15">
        <f>'[1]1.bevétel'!H17+'[1]1.bevétel'!H61</f>
        <v>1000000</v>
      </c>
    </row>
    <row r="41" spans="1:5">
      <c r="A41" s="12">
        <v>34</v>
      </c>
      <c r="B41" s="13" t="s">
        <v>41</v>
      </c>
      <c r="C41" s="15"/>
      <c r="D41" s="15"/>
      <c r="E41" s="15"/>
    </row>
    <row r="42" spans="1:5">
      <c r="A42" s="12">
        <v>35</v>
      </c>
      <c r="B42" s="13" t="s">
        <v>42</v>
      </c>
      <c r="C42" s="15"/>
      <c r="D42" s="15"/>
      <c r="E42" s="15"/>
    </row>
    <row r="43" spans="1:5">
      <c r="A43" s="12">
        <v>36</v>
      </c>
      <c r="B43" s="13" t="s">
        <v>43</v>
      </c>
      <c r="C43" s="15"/>
      <c r="D43" s="15"/>
      <c r="E43" s="15"/>
    </row>
    <row r="44" spans="1:5">
      <c r="A44" s="12">
        <v>37</v>
      </c>
      <c r="B44" s="13" t="s">
        <v>44</v>
      </c>
      <c r="C44" s="15">
        <f>'[1]1.bevétel'!F16+'[1]1.bevétel'!F62+'[1]1.bevétel'!F46</f>
        <v>1100000</v>
      </c>
      <c r="D44" s="15">
        <f>'[1]1.bevétel'!G16+'[1]1.bevétel'!G62+'[1]1.bevétel'!G46</f>
        <v>1100000</v>
      </c>
      <c r="E44" s="15">
        <f>'[1]1.bevétel'!H16+'[1]1.bevétel'!H62+'[1]1.bevétel'!H46</f>
        <v>1100000</v>
      </c>
    </row>
    <row r="45" spans="1:5">
      <c r="A45" s="12">
        <v>38</v>
      </c>
      <c r="B45" s="13" t="s">
        <v>45</v>
      </c>
      <c r="C45" s="15"/>
      <c r="D45" s="15"/>
      <c r="E45" s="15"/>
    </row>
    <row r="46" spans="1:5">
      <c r="A46" s="12">
        <v>39</v>
      </c>
      <c r="B46" s="13" t="s">
        <v>46</v>
      </c>
      <c r="C46" s="15"/>
      <c r="D46" s="15"/>
      <c r="E46" s="15"/>
    </row>
    <row r="47" spans="1:5">
      <c r="A47" s="12">
        <v>40</v>
      </c>
      <c r="B47" s="13" t="s">
        <v>47</v>
      </c>
      <c r="C47" s="15"/>
      <c r="D47" s="15"/>
      <c r="E47" s="15"/>
    </row>
    <row r="48" spans="1:5">
      <c r="A48" s="12">
        <v>41</v>
      </c>
      <c r="B48" s="13" t="s">
        <v>48</v>
      </c>
      <c r="C48" s="15"/>
      <c r="D48" s="15"/>
      <c r="E48" s="15"/>
    </row>
    <row r="49" spans="1:5">
      <c r="A49" s="12">
        <v>42</v>
      </c>
      <c r="B49" s="13" t="s">
        <v>49</v>
      </c>
      <c r="C49" s="15"/>
      <c r="D49" s="15"/>
      <c r="E49" s="15"/>
    </row>
    <row r="50" spans="1:5">
      <c r="A50" s="12">
        <v>43</v>
      </c>
      <c r="B50" s="13" t="s">
        <v>50</v>
      </c>
      <c r="C50" s="15"/>
      <c r="D50" s="15"/>
      <c r="E50" s="15"/>
    </row>
    <row r="51" spans="1:5">
      <c r="A51" s="12">
        <v>44</v>
      </c>
      <c r="B51" s="13" t="s">
        <v>51</v>
      </c>
      <c r="C51" s="15"/>
      <c r="D51" s="15"/>
      <c r="E51" s="15"/>
    </row>
    <row r="52" spans="1:5">
      <c r="A52" s="12">
        <v>45</v>
      </c>
      <c r="B52" s="13" t="s">
        <v>52</v>
      </c>
      <c r="C52" s="15"/>
      <c r="D52" s="15"/>
      <c r="E52" s="15"/>
    </row>
    <row r="53" spans="1:5">
      <c r="A53" s="12">
        <v>46</v>
      </c>
      <c r="B53" s="13" t="s">
        <v>53</v>
      </c>
      <c r="C53" s="14">
        <f>'[1]1.bevétel'!F84</f>
        <v>2600000</v>
      </c>
      <c r="D53" s="14">
        <f>'[1]1.bevétel'!G84</f>
        <v>2600000</v>
      </c>
      <c r="E53" s="14">
        <f>'[1]1.bevétel'!H84</f>
        <v>2600000</v>
      </c>
    </row>
    <row r="54" spans="1:5">
      <c r="A54" s="12">
        <v>47</v>
      </c>
      <c r="B54" s="13" t="s">
        <v>54</v>
      </c>
      <c r="C54" s="15"/>
      <c r="D54" s="15"/>
      <c r="E54" s="15"/>
    </row>
    <row r="55" spans="1:5">
      <c r="A55" s="12">
        <v>48</v>
      </c>
      <c r="B55" s="13" t="s">
        <v>55</v>
      </c>
      <c r="C55" s="15"/>
      <c r="D55" s="15"/>
      <c r="E55" s="15"/>
    </row>
    <row r="56" spans="1:5">
      <c r="A56" s="12">
        <v>49</v>
      </c>
      <c r="B56" s="13" t="s">
        <v>56</v>
      </c>
      <c r="C56" s="14">
        <f>'[1]1.bevétel'!F18</f>
        <v>5000</v>
      </c>
      <c r="D56" s="14">
        <f>'[1]1.bevétel'!G18</f>
        <v>5000</v>
      </c>
      <c r="E56" s="14">
        <f>'[1]1.bevétel'!H18</f>
        <v>5000</v>
      </c>
    </row>
    <row r="57" spans="1:5">
      <c r="A57" s="12">
        <v>50</v>
      </c>
      <c r="B57" s="13" t="s">
        <v>57</v>
      </c>
      <c r="C57" s="15"/>
      <c r="D57" s="15"/>
      <c r="E57" s="15"/>
    </row>
    <row r="58" spans="1:5">
      <c r="A58" s="12">
        <v>51</v>
      </c>
      <c r="B58" s="13" t="s">
        <v>58</v>
      </c>
      <c r="C58" s="15"/>
      <c r="D58" s="15"/>
      <c r="E58" s="15"/>
    </row>
    <row r="59" spans="1:5">
      <c r="A59" s="12">
        <v>52</v>
      </c>
      <c r="B59" s="13" t="s">
        <v>59</v>
      </c>
      <c r="C59" s="15"/>
      <c r="D59" s="15"/>
      <c r="E59" s="15"/>
    </row>
    <row r="60" spans="1:5">
      <c r="A60" s="12">
        <v>53</v>
      </c>
      <c r="B60" s="13" t="s">
        <v>60</v>
      </c>
      <c r="C60" s="15"/>
      <c r="D60" s="15"/>
      <c r="E60" s="15"/>
    </row>
    <row r="61" spans="1:5">
      <c r="A61" s="12">
        <v>54</v>
      </c>
      <c r="B61" s="13" t="s">
        <v>61</v>
      </c>
      <c r="C61" s="14">
        <f>'[1]1.bevétel'!F19+'[1]1.bevétel'!F56+'[1]1.bevétel'!F60</f>
        <v>105000</v>
      </c>
      <c r="D61" s="14">
        <f>'[1]1.bevétel'!G19+'[1]1.bevétel'!G56+'[1]1.bevétel'!G60</f>
        <v>105000</v>
      </c>
      <c r="E61" s="14">
        <f>'[1]1.bevétel'!H19+'[1]1.bevétel'!H56+'[1]1.bevétel'!H60</f>
        <v>106000</v>
      </c>
    </row>
    <row r="62" spans="1:5">
      <c r="A62" s="12">
        <v>55</v>
      </c>
      <c r="B62" s="17" t="s">
        <v>62</v>
      </c>
      <c r="C62" s="15">
        <f>SUM(C40:C61)</f>
        <v>4810000</v>
      </c>
      <c r="D62" s="15">
        <f>SUM(D39:D61)</f>
        <v>4810000</v>
      </c>
      <c r="E62" s="15">
        <f>SUM(E39:E61)</f>
        <v>4811000</v>
      </c>
    </row>
    <row r="63" spans="1:5">
      <c r="A63" s="12">
        <v>56</v>
      </c>
      <c r="B63" s="13" t="s">
        <v>63</v>
      </c>
      <c r="C63" s="16">
        <f>'[1]1.bevétel'!F21</f>
        <v>0</v>
      </c>
      <c r="D63" s="16">
        <f>'[1]1.bevétel'!G21</f>
        <v>0</v>
      </c>
      <c r="E63" s="16">
        <f>'[1]1.bevétel'!H21</f>
        <v>950000</v>
      </c>
    </row>
    <row r="64" spans="1:5">
      <c r="A64" s="12">
        <v>57</v>
      </c>
      <c r="B64" s="17" t="s">
        <v>64</v>
      </c>
      <c r="C64" s="15">
        <f>C63</f>
        <v>0</v>
      </c>
      <c r="D64" s="15">
        <f>D63</f>
        <v>0</v>
      </c>
      <c r="E64" s="15">
        <f>E63</f>
        <v>950000</v>
      </c>
    </row>
    <row r="65" spans="1:5">
      <c r="A65" s="12">
        <v>58</v>
      </c>
      <c r="B65" s="18" t="s">
        <v>65</v>
      </c>
      <c r="C65" s="15"/>
      <c r="D65" s="15"/>
      <c r="E65" s="15"/>
    </row>
    <row r="66" spans="1:5">
      <c r="A66" s="12">
        <v>59</v>
      </c>
      <c r="B66" s="19" t="s">
        <v>66</v>
      </c>
      <c r="C66" s="15"/>
      <c r="D66" s="15"/>
      <c r="E66" s="15"/>
    </row>
    <row r="67" spans="1:5" ht="15.6" customHeight="1">
      <c r="A67" s="12">
        <v>60</v>
      </c>
      <c r="B67" s="13" t="s">
        <v>67</v>
      </c>
      <c r="C67" s="15"/>
      <c r="D67" s="15"/>
      <c r="E67" s="15"/>
    </row>
    <row r="68" spans="1:5">
      <c r="A68" s="12">
        <v>61</v>
      </c>
      <c r="B68" s="13" t="s">
        <v>68</v>
      </c>
      <c r="C68" s="14"/>
      <c r="D68" s="14"/>
      <c r="E68" s="14"/>
    </row>
    <row r="69" spans="1:5">
      <c r="A69" s="12">
        <v>62</v>
      </c>
      <c r="B69" s="13" t="s">
        <v>69</v>
      </c>
      <c r="C69" s="15">
        <f>'[1]1.bevétel'!F66</f>
        <v>0</v>
      </c>
      <c r="D69" s="15">
        <f>'[1]1.bevétel'!G66</f>
        <v>0</v>
      </c>
      <c r="E69" s="15">
        <f>'[1]1.bevétel'!H66</f>
        <v>0</v>
      </c>
    </row>
    <row r="70" spans="1:5">
      <c r="A70" s="12">
        <v>63</v>
      </c>
      <c r="B70" s="17" t="s">
        <v>70</v>
      </c>
      <c r="C70" s="15"/>
      <c r="D70" s="15"/>
      <c r="E70" s="15"/>
    </row>
    <row r="71" spans="1:5">
      <c r="A71" s="12">
        <v>64</v>
      </c>
      <c r="B71" s="17" t="s">
        <v>71</v>
      </c>
      <c r="C71" s="15"/>
      <c r="D71" s="15"/>
      <c r="E71" s="15"/>
    </row>
    <row r="72" spans="1:5">
      <c r="A72" s="12">
        <v>65</v>
      </c>
      <c r="B72" s="13" t="s">
        <v>72</v>
      </c>
      <c r="C72" s="14">
        <f>'[1]1.bevétel'!F99</f>
        <v>50839564</v>
      </c>
      <c r="D72" s="14">
        <f>'[1]1.bevétel'!G99</f>
        <v>50839564</v>
      </c>
      <c r="E72" s="14">
        <f>'[1]1.bevétel'!H99</f>
        <v>50839564</v>
      </c>
    </row>
    <row r="73" spans="1:5">
      <c r="A73" s="12">
        <v>66</v>
      </c>
      <c r="B73" s="13" t="s">
        <v>73</v>
      </c>
      <c r="C73" s="15">
        <f>'[1]1.bevétel'!F101+'[1]1.bevétel'!F42</f>
        <v>0</v>
      </c>
      <c r="D73" s="15">
        <f>'[1]1.bevétel'!G101+'[1]1.bevétel'!G42</f>
        <v>600000</v>
      </c>
      <c r="E73" s="15">
        <f>'[1]1.bevétel'!H101+'[1]1.bevétel'!H42</f>
        <v>1300000</v>
      </c>
    </row>
    <row r="74" spans="1:5">
      <c r="A74" s="12">
        <v>67</v>
      </c>
      <c r="B74" s="13" t="s">
        <v>74</v>
      </c>
      <c r="C74" s="15"/>
      <c r="D74" s="15"/>
      <c r="E74" s="15"/>
    </row>
    <row r="75" spans="1:5">
      <c r="A75" s="12">
        <v>68</v>
      </c>
      <c r="B75" s="13" t="s">
        <v>75</v>
      </c>
      <c r="C75" s="15"/>
      <c r="D75" s="15"/>
      <c r="E75" s="15"/>
    </row>
    <row r="76" spans="1:5" ht="16.5" thickBot="1">
      <c r="A76" s="12">
        <v>69</v>
      </c>
      <c r="B76" s="17" t="s">
        <v>76</v>
      </c>
      <c r="C76" s="15">
        <f>SUM(C72:C75)</f>
        <v>50839564</v>
      </c>
      <c r="D76" s="15">
        <f>SUM(D72:D75)</f>
        <v>51439564</v>
      </c>
      <c r="E76" s="15">
        <f>SUM(E72:E75)</f>
        <v>52139564</v>
      </c>
    </row>
    <row r="77" spans="1:5" ht="17.25" thickTop="1" thickBot="1">
      <c r="A77" s="20">
        <v>70</v>
      </c>
      <c r="B77" s="21" t="s">
        <v>77</v>
      </c>
      <c r="C77" s="22">
        <f>SUM(C20+C21+C24+C26+C38+C62+C69+C76+C64)</f>
        <v>169631433</v>
      </c>
      <c r="D77" s="22">
        <f>SUM(D20+D21+D24+D26+D38+D62+D69+D76+D64)</f>
        <v>170231433</v>
      </c>
      <c r="E77" s="22">
        <f>SUM(E20+E21+E24+E26+E38+E62+E69+E76+E64)</f>
        <v>187391790</v>
      </c>
    </row>
    <row r="78" spans="1:5" ht="16.5" thickTop="1">
      <c r="A78" s="12">
        <v>71</v>
      </c>
      <c r="B78" s="13" t="s">
        <v>78</v>
      </c>
      <c r="C78" s="15">
        <f>'[1]2.kiadás'!F15+'[1]2.kiadás'!F52+'[1]2.kiadás'!F69+'[1]2.kiadás'!F79+'[1]2.kiadás'!F86+'[1]2.kiadás'!F93+'[1]2.kiadás'!F29+'[1]2.kiadás'!F104</f>
        <v>28775812</v>
      </c>
      <c r="D78" s="15">
        <f>'[1]2.kiadás'!G15+'[1]2.kiadás'!G52+'[1]2.kiadás'!G69+'[1]2.kiadás'!G79+'[1]2.kiadás'!G86+'[1]2.kiadás'!G93+'[1]2.kiadás'!G29+'[1]2.kiadás'!G104</f>
        <v>28775812</v>
      </c>
      <c r="E78" s="15">
        <f>'[1]2.kiadás'!H15+'[1]2.kiadás'!H52+'[1]2.kiadás'!H69+'[1]2.kiadás'!H79+'[1]2.kiadás'!H86+'[1]2.kiadás'!H93+'[1]2.kiadás'!H29+'[1]2.kiadás'!H104</f>
        <v>27147312</v>
      </c>
    </row>
    <row r="79" spans="1:5">
      <c r="A79" s="12">
        <v>72</v>
      </c>
      <c r="B79" s="13" t="s">
        <v>79</v>
      </c>
      <c r="C79" s="15">
        <f>'[1]2.kiadás'!F16+'[1]2.kiadás'!F53+'[1]2.kiadás'!F70+'[1]2.kiadás'!F80+'[1]2.kiadás'!F87+'[1]2.kiadás'!F94+'[1]2.kiadás'!F30+'[1]2.kiadás'!F105</f>
        <v>4217365</v>
      </c>
      <c r="D79" s="15">
        <f>'[1]2.kiadás'!G16+'[1]2.kiadás'!G53+'[1]2.kiadás'!G70+'[1]2.kiadás'!G80+'[1]2.kiadás'!G87+'[1]2.kiadás'!G94+'[1]2.kiadás'!G30+'[1]2.kiadás'!G105</f>
        <v>4217365</v>
      </c>
      <c r="E79" s="15">
        <f>'[1]2.kiadás'!H16+'[1]2.kiadás'!H53+'[1]2.kiadás'!H70+'[1]2.kiadás'!H80+'[1]2.kiadás'!H87+'[1]2.kiadás'!H94+'[1]2.kiadás'!H30+'[1]2.kiadás'!H105</f>
        <v>4217365</v>
      </c>
    </row>
    <row r="80" spans="1:5">
      <c r="A80" s="12">
        <v>73</v>
      </c>
      <c r="B80" s="13" t="s">
        <v>80</v>
      </c>
      <c r="C80" s="15">
        <f>'[1]2.kiadás'!F17+'[1]2.kiadás'!F25+'[1]2.kiadás'!F54+'[1]2.kiadás'!F60+'[1]2.kiadás'!F63+'[1]2.kiadás'!F71+'[1]2.kiadás'!F81+'[1]2.kiadás'!F88+'[1]2.kiadás'!F95+'[1]2.kiadás'!F106+'[1]2.kiadás'!F117+'[1]2.kiadás'!F120+'[1]2.kiadás'!F123+'[1]2.kiadás'!F62+'[1]2.kiadás'!F31</f>
        <v>34577304</v>
      </c>
      <c r="D80" s="15">
        <f>'[1]2.kiadás'!G17+'[1]2.kiadás'!G25+'[1]2.kiadás'!G54+'[1]2.kiadás'!G60+'[1]2.kiadás'!G63+'[1]2.kiadás'!G71+'[1]2.kiadás'!G81+'[1]2.kiadás'!G88+'[1]2.kiadás'!G95+'[1]2.kiadás'!G106+'[1]2.kiadás'!G117+'[1]2.kiadás'!G120+'[1]2.kiadás'!G123+'[1]2.kiadás'!G62+'[1]2.kiadás'!G31</f>
        <v>33928314</v>
      </c>
      <c r="E80" s="15">
        <f>'[1]2.kiadás'!H17+'[1]2.kiadás'!H25+'[1]2.kiadás'!H54+'[1]2.kiadás'!H60+'[1]2.kiadás'!H63+'[1]2.kiadás'!H71+'[1]2.kiadás'!H81+'[1]2.kiadás'!H88+'[1]2.kiadás'!H95+'[1]2.kiadás'!H106+'[1]2.kiadás'!H117+'[1]2.kiadás'!H120+'[1]2.kiadás'!H123+'[1]2.kiadás'!H62+'[1]2.kiadás'!H31</f>
        <v>36342868</v>
      </c>
    </row>
    <row r="81" spans="1:5">
      <c r="A81" s="12">
        <v>74</v>
      </c>
      <c r="B81" s="13" t="s">
        <v>81</v>
      </c>
      <c r="C81" s="14"/>
      <c r="D81" s="14"/>
      <c r="E81" s="14"/>
    </row>
    <row r="82" spans="1:5">
      <c r="A82" s="12">
        <v>75</v>
      </c>
      <c r="B82" s="13" t="s">
        <v>82</v>
      </c>
      <c r="C82" s="14"/>
      <c r="D82" s="14"/>
      <c r="E82" s="14"/>
    </row>
    <row r="83" spans="1:5">
      <c r="A83" s="12">
        <v>76</v>
      </c>
      <c r="B83" s="13" t="s">
        <v>83</v>
      </c>
      <c r="C83" s="14"/>
      <c r="D83" s="14"/>
      <c r="E83" s="14"/>
    </row>
    <row r="84" spans="1:5">
      <c r="A84" s="12">
        <v>77</v>
      </c>
      <c r="B84" s="13" t="s">
        <v>84</v>
      </c>
      <c r="C84" s="14"/>
      <c r="D84" s="14"/>
      <c r="E84" s="14"/>
    </row>
    <row r="85" spans="1:5">
      <c r="A85" s="12">
        <v>78</v>
      </c>
      <c r="B85" s="13" t="s">
        <v>85</v>
      </c>
      <c r="C85" s="14">
        <f>'[1]2.kiadás'!F126</f>
        <v>900000</v>
      </c>
      <c r="D85" s="14">
        <f>'[1]2.kiadás'!G126</f>
        <v>900000</v>
      </c>
      <c r="E85" s="14">
        <f>'[1]2.kiadás'!H126</f>
        <v>900000</v>
      </c>
    </row>
    <row r="86" spans="1:5">
      <c r="A86" s="12">
        <v>79</v>
      </c>
      <c r="B86" s="13" t="s">
        <v>86</v>
      </c>
      <c r="C86" s="14"/>
      <c r="D86" s="14"/>
      <c r="E86" s="14"/>
    </row>
    <row r="87" spans="1:5">
      <c r="A87" s="12">
        <v>80</v>
      </c>
      <c r="B87" s="13" t="s">
        <v>87</v>
      </c>
      <c r="C87" s="14"/>
      <c r="D87" s="14"/>
      <c r="E87" s="14"/>
    </row>
    <row r="88" spans="1:5">
      <c r="A88" s="12">
        <v>81</v>
      </c>
      <c r="B88" s="13" t="s">
        <v>88</v>
      </c>
      <c r="C88" s="14"/>
      <c r="D88" s="14"/>
      <c r="E88" s="14"/>
    </row>
    <row r="89" spans="1:5">
      <c r="A89" s="12">
        <v>82</v>
      </c>
      <c r="B89" s="17" t="s">
        <v>89</v>
      </c>
      <c r="C89" s="15">
        <f>C85</f>
        <v>900000</v>
      </c>
      <c r="D89" s="15">
        <f>D85</f>
        <v>900000</v>
      </c>
      <c r="E89" s="15">
        <f>E85</f>
        <v>900000</v>
      </c>
    </row>
    <row r="90" spans="1:5">
      <c r="A90" s="12">
        <v>83</v>
      </c>
      <c r="B90" s="13" t="s">
        <v>90</v>
      </c>
      <c r="C90" s="14">
        <f>'[1]2.kiadás'!F35</f>
        <v>5689</v>
      </c>
      <c r="D90" s="14">
        <f>'[1]2.kiadás'!G35</f>
        <v>5689</v>
      </c>
      <c r="E90" s="14">
        <f>'[1]2.kiadás'!H35</f>
        <v>5689</v>
      </c>
    </row>
    <row r="91" spans="1:5">
      <c r="A91" s="12">
        <v>84</v>
      </c>
      <c r="B91" s="13" t="s">
        <v>91</v>
      </c>
      <c r="C91" s="14">
        <f>'[1]2.kiadás'!F49+'[1]2.kiadás'!F124</f>
        <v>58627799</v>
      </c>
      <c r="D91" s="14">
        <f>'[1]2.kiadás'!G49+'[1]2.kiadás'!G124</f>
        <v>58627799</v>
      </c>
      <c r="E91" s="14">
        <f>'[1]2.kiadás'!H49+'[1]2.kiadás'!H124</f>
        <v>58627799</v>
      </c>
    </row>
    <row r="92" spans="1:5">
      <c r="A92" s="12">
        <v>85</v>
      </c>
      <c r="B92" s="13" t="s">
        <v>92</v>
      </c>
      <c r="C92" s="14"/>
      <c r="D92" s="14"/>
      <c r="E92" s="14"/>
    </row>
    <row r="93" spans="1:5">
      <c r="A93" s="12">
        <v>86</v>
      </c>
      <c r="B93" s="13" t="s">
        <v>93</v>
      </c>
      <c r="C93" s="14"/>
      <c r="D93" s="14"/>
      <c r="E93" s="14"/>
    </row>
    <row r="94" spans="1:5">
      <c r="A94" s="12">
        <v>87</v>
      </c>
      <c r="B94" s="13" t="s">
        <v>94</v>
      </c>
      <c r="C94" s="14"/>
      <c r="D94" s="14"/>
      <c r="E94" s="14"/>
    </row>
    <row r="95" spans="1:5">
      <c r="A95" s="12">
        <v>88</v>
      </c>
      <c r="B95" s="13" t="s">
        <v>95</v>
      </c>
      <c r="C95" s="14"/>
      <c r="D95" s="14"/>
      <c r="E95" s="14"/>
    </row>
    <row r="96" spans="1:5">
      <c r="A96" s="12">
        <v>89</v>
      </c>
      <c r="B96" s="13" t="s">
        <v>96</v>
      </c>
      <c r="C96" s="14">
        <f>'[1]2.kiadás'!F114+'[1]2.kiadás'!F48+'[1]2.kiadás'!F125+'[1]2.kiadás'!F18</f>
        <v>80000</v>
      </c>
      <c r="D96" s="14">
        <f>'[1]2.kiadás'!G114+'[1]2.kiadás'!G48+'[1]2.kiadás'!G125+'[1]2.kiadás'!G18</f>
        <v>116636</v>
      </c>
      <c r="E96" s="14">
        <f>'[1]2.kiadás'!H114+'[1]2.kiadás'!H48+'[1]2.kiadás'!H125+'[1]2.kiadás'!H18</f>
        <v>466636</v>
      </c>
    </row>
    <row r="97" spans="1:5">
      <c r="A97" s="12">
        <v>90</v>
      </c>
      <c r="B97" s="13" t="s">
        <v>97</v>
      </c>
      <c r="C97" s="14">
        <f>'[1]2.kiadás'!F19</f>
        <v>2654259</v>
      </c>
      <c r="D97" s="14">
        <f>'[1]2.kiadás'!G19</f>
        <v>385440</v>
      </c>
      <c r="E97" s="14">
        <f>'[1]2.kiadás'!H19</f>
        <v>7363045</v>
      </c>
    </row>
    <row r="98" spans="1:5">
      <c r="A98" s="12">
        <v>91</v>
      </c>
      <c r="B98" s="17" t="s">
        <v>98</v>
      </c>
      <c r="C98" s="15">
        <f>SUM(C91+C96+C97+C90)</f>
        <v>61367747</v>
      </c>
      <c r="D98" s="15">
        <f>SUM(D90+D91+D96+D97)</f>
        <v>59135564</v>
      </c>
      <c r="E98" s="15">
        <f>SUM(E90+E91+E96+E97)</f>
        <v>66463169</v>
      </c>
    </row>
    <row r="99" spans="1:5">
      <c r="A99" s="12">
        <v>92</v>
      </c>
      <c r="B99" s="13" t="s">
        <v>99</v>
      </c>
      <c r="C99" s="14"/>
      <c r="D99" s="14"/>
      <c r="E99" s="14"/>
    </row>
    <row r="100" spans="1:5">
      <c r="A100" s="12">
        <v>93</v>
      </c>
      <c r="B100" s="13" t="s">
        <v>100</v>
      </c>
      <c r="C100" s="14"/>
      <c r="D100" s="14"/>
      <c r="E100" s="14"/>
    </row>
    <row r="101" spans="1:5">
      <c r="A101" s="12">
        <v>94</v>
      </c>
      <c r="B101" s="13" t="s">
        <v>101</v>
      </c>
      <c r="C101" s="14"/>
      <c r="D101" s="14"/>
      <c r="E101" s="14"/>
    </row>
    <row r="102" spans="1:5">
      <c r="A102" s="12">
        <v>95</v>
      </c>
      <c r="B102" s="13" t="s">
        <v>102</v>
      </c>
      <c r="C102" s="14">
        <f>('[1]2.kiadás'!F74+'[1]2.kiadás'!F20+'[1]2.kiadás'!F98+'[1]2.kiadás'!F107)/1.27</f>
        <v>500000</v>
      </c>
      <c r="D102" s="14">
        <f>('[1]2.kiadás'!G74+'[1]2.kiadás'!G20+'[1]2.kiadás'!G98+'[1]2.kiadás'!G107)/1.27</f>
        <v>500000</v>
      </c>
      <c r="E102" s="14">
        <f>('[1]2.kiadás'!H74+'[1]2.kiadás'!H20+'[1]2.kiadás'!H98+'[1]2.kiadás'!H107)/1.27</f>
        <v>1287401.5748031496</v>
      </c>
    </row>
    <row r="103" spans="1:5">
      <c r="A103" s="12">
        <v>96</v>
      </c>
      <c r="B103" s="13" t="s">
        <v>103</v>
      </c>
      <c r="C103" s="14">
        <f>(C101+C102)*0.27</f>
        <v>135000</v>
      </c>
      <c r="D103" s="14">
        <f>(D101+D102)*0.27</f>
        <v>135000</v>
      </c>
      <c r="E103" s="14">
        <f>(E101+E102)*0.27</f>
        <v>347598.42519685038</v>
      </c>
    </row>
    <row r="104" spans="1:5">
      <c r="A104" s="12">
        <v>97</v>
      </c>
      <c r="B104" s="17" t="s">
        <v>104</v>
      </c>
      <c r="C104" s="15">
        <f>SUM(C101:C103)</f>
        <v>635000</v>
      </c>
      <c r="D104" s="15">
        <f>SUM(D101:D103)</f>
        <v>635000</v>
      </c>
      <c r="E104" s="15">
        <f>SUM(E101:E103)</f>
        <v>1635000</v>
      </c>
    </row>
    <row r="105" spans="1:5">
      <c r="A105" s="12">
        <v>98</v>
      </c>
      <c r="B105" s="13" t="s">
        <v>105</v>
      </c>
      <c r="C105" s="14">
        <f>('[1]2.kiadás'!F76+'[1]2.kiadás'!F100+'[1]2.kiadás'!F21+'[1]2.kiadás'!F83)/1.27</f>
        <v>30833232.283464566</v>
      </c>
      <c r="D105" s="14">
        <f>('[1]2.kiadás'!G76+'[1]2.kiadás'!G100+'[1]2.kiadás'!G21+'[1]2.kiadás'!G83)/1.27</f>
        <v>30833232.283464566</v>
      </c>
      <c r="E105" s="14">
        <f>('[1]2.kiadás'!H76+'[1]2.kiadás'!H100+'[1]2.kiadás'!H21+'[1]2.kiadás'!H83+'[1]2.kiadás'!H89)/1.27</f>
        <v>36618033.858267717</v>
      </c>
    </row>
    <row r="106" spans="1:5">
      <c r="A106" s="12">
        <v>99</v>
      </c>
      <c r="B106" s="13" t="s">
        <v>106</v>
      </c>
      <c r="C106" s="14"/>
      <c r="D106" s="14"/>
      <c r="E106" s="14"/>
    </row>
    <row r="107" spans="1:5">
      <c r="A107" s="12">
        <v>100</v>
      </c>
      <c r="B107" s="13" t="s">
        <v>107</v>
      </c>
      <c r="C107" s="14"/>
      <c r="D107" s="14"/>
      <c r="E107" s="14"/>
    </row>
    <row r="108" spans="1:5">
      <c r="A108" s="12">
        <v>101</v>
      </c>
      <c r="B108" s="13" t="s">
        <v>108</v>
      </c>
      <c r="C108" s="14">
        <f>C105*0.27</f>
        <v>8324972.7165354332</v>
      </c>
      <c r="D108" s="14">
        <f>D105*0.27</f>
        <v>8324972.7165354332</v>
      </c>
      <c r="E108" s="14">
        <f>E105*0.27</f>
        <v>9886869.1417322848</v>
      </c>
    </row>
    <row r="109" spans="1:5">
      <c r="A109" s="12">
        <v>102</v>
      </c>
      <c r="B109" s="17" t="s">
        <v>109</v>
      </c>
      <c r="C109" s="15">
        <f>SUM(C105:C108)</f>
        <v>39158205</v>
      </c>
      <c r="D109" s="15">
        <f>SUM(D105:D108)</f>
        <v>39158205</v>
      </c>
      <c r="E109" s="15">
        <f>SUM(E105:E108)</f>
        <v>46504903</v>
      </c>
    </row>
    <row r="110" spans="1:5">
      <c r="A110" s="12">
        <v>103</v>
      </c>
      <c r="B110" s="13" t="s">
        <v>110</v>
      </c>
      <c r="C110" s="14"/>
      <c r="D110" s="14"/>
      <c r="E110" s="14"/>
    </row>
    <row r="111" spans="1:5">
      <c r="A111" s="12">
        <v>104</v>
      </c>
      <c r="B111" s="13" t="s">
        <v>111</v>
      </c>
      <c r="C111" s="14"/>
      <c r="D111" s="14"/>
      <c r="E111" s="14"/>
    </row>
    <row r="112" spans="1:5">
      <c r="A112" s="12">
        <v>105</v>
      </c>
      <c r="B112" s="13" t="s">
        <v>112</v>
      </c>
      <c r="C112" s="14"/>
      <c r="D112" s="14"/>
      <c r="E112" s="14"/>
    </row>
    <row r="113" spans="1:5">
      <c r="A113" s="12">
        <v>106</v>
      </c>
      <c r="B113" s="13" t="s">
        <v>113</v>
      </c>
      <c r="C113" s="14"/>
      <c r="D113" s="14"/>
      <c r="E113" s="14"/>
    </row>
    <row r="114" spans="1:5">
      <c r="A114" s="12">
        <v>107</v>
      </c>
      <c r="B114" s="17" t="s">
        <v>114</v>
      </c>
      <c r="C114" s="14"/>
      <c r="D114" s="14"/>
      <c r="E114" s="14"/>
    </row>
    <row r="115" spans="1:5">
      <c r="A115" s="12">
        <v>108</v>
      </c>
      <c r="B115" s="17" t="s">
        <v>115</v>
      </c>
      <c r="C115" s="14"/>
      <c r="D115" s="14"/>
      <c r="E115" s="14"/>
    </row>
    <row r="116" spans="1:5">
      <c r="A116" s="12">
        <v>109</v>
      </c>
      <c r="B116" s="13" t="s">
        <v>116</v>
      </c>
      <c r="C116" s="14">
        <f>'[1]2.kiadás'!F133</f>
        <v>0</v>
      </c>
      <c r="D116" s="14">
        <f>'[1]2.kiadás'!G133</f>
        <v>3481173</v>
      </c>
      <c r="E116" s="14">
        <f>'[1]2.kiadás'!H133</f>
        <v>4181173</v>
      </c>
    </row>
    <row r="117" spans="1:5">
      <c r="A117" s="12">
        <v>110</v>
      </c>
      <c r="B117" s="13" t="s">
        <v>117</v>
      </c>
      <c r="C117" s="14"/>
      <c r="D117" s="14"/>
      <c r="E117" s="14"/>
    </row>
    <row r="118" spans="1:5">
      <c r="A118" s="12">
        <v>111</v>
      </c>
      <c r="B118" s="13" t="s">
        <v>118</v>
      </c>
      <c r="C118" s="14"/>
      <c r="D118" s="14"/>
      <c r="E118" s="14"/>
    </row>
    <row r="119" spans="1:5">
      <c r="A119" s="12">
        <v>112</v>
      </c>
      <c r="B119" s="13" t="s">
        <v>119</v>
      </c>
      <c r="C119" s="14"/>
      <c r="D119" s="14"/>
      <c r="E119" s="14"/>
    </row>
    <row r="120" spans="1:5" ht="16.5" thickBot="1">
      <c r="A120" s="12">
        <v>113</v>
      </c>
      <c r="B120" s="17" t="s">
        <v>120</v>
      </c>
      <c r="C120" s="15">
        <f>SUM(C116:C119)</f>
        <v>0</v>
      </c>
      <c r="D120" s="15">
        <f>SUM(D116:D119)</f>
        <v>3481173</v>
      </c>
      <c r="E120" s="15">
        <f>SUM(E116:E119)</f>
        <v>4181173</v>
      </c>
    </row>
    <row r="121" spans="1:5" ht="17.25" thickTop="1" thickBot="1">
      <c r="A121" s="20">
        <v>114</v>
      </c>
      <c r="B121" s="21" t="s">
        <v>121</v>
      </c>
      <c r="C121" s="22">
        <f>SUM(C120,C78,C79,C80,C89,C98,C104,C109)</f>
        <v>169631433</v>
      </c>
      <c r="D121" s="22">
        <f>SUM(D120,D78,D79,D80,D89,D98,D104,D109)</f>
        <v>170231433</v>
      </c>
      <c r="E121" s="22">
        <f>SUM(E120,E78,E79,E80,E89,E98,E104,E109)</f>
        <v>187391790</v>
      </c>
    </row>
    <row r="122" spans="1:5" ht="16.5" thickTop="1"/>
  </sheetData>
  <mergeCells count="5">
    <mergeCell ref="A1:E1"/>
    <mergeCell ref="A2:E2"/>
    <mergeCell ref="A4:E4"/>
    <mergeCell ref="A5:E5"/>
    <mergeCell ref="A6:C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22"/>
  <sheetViews>
    <sheetView tabSelected="1" workbookViewId="0">
      <selection activeCell="A2" sqref="A2:C2"/>
    </sheetView>
  </sheetViews>
  <sheetFormatPr defaultColWidth="11.5703125" defaultRowHeight="15.75"/>
  <cols>
    <col min="1" max="1" width="9.85546875" style="28" customWidth="1"/>
    <col min="2" max="2" width="73.28515625" style="28" customWidth="1"/>
    <col min="3" max="3" width="19.28515625" style="28" bestFit="1" customWidth="1"/>
    <col min="257" max="257" width="9.85546875" customWidth="1"/>
    <col min="258" max="258" width="73.28515625" customWidth="1"/>
    <col min="259" max="259" width="19.28515625" bestFit="1" customWidth="1"/>
    <col min="513" max="513" width="9.85546875" customWidth="1"/>
    <col min="514" max="514" width="73.28515625" customWidth="1"/>
    <col min="515" max="515" width="19.28515625" bestFit="1" customWidth="1"/>
    <col min="769" max="769" width="9.85546875" customWidth="1"/>
    <col min="770" max="770" width="73.28515625" customWidth="1"/>
    <col min="771" max="771" width="19.28515625" bestFit="1" customWidth="1"/>
    <col min="1025" max="1025" width="9.85546875" customWidth="1"/>
    <col min="1026" max="1026" width="73.28515625" customWidth="1"/>
    <col min="1027" max="1027" width="19.28515625" bestFit="1" customWidth="1"/>
    <col min="1281" max="1281" width="9.85546875" customWidth="1"/>
    <col min="1282" max="1282" width="73.28515625" customWidth="1"/>
    <col min="1283" max="1283" width="19.28515625" bestFit="1" customWidth="1"/>
    <col min="1537" max="1537" width="9.85546875" customWidth="1"/>
    <col min="1538" max="1538" width="73.28515625" customWidth="1"/>
    <col min="1539" max="1539" width="19.28515625" bestFit="1" customWidth="1"/>
    <col min="1793" max="1793" width="9.85546875" customWidth="1"/>
    <col min="1794" max="1794" width="73.28515625" customWidth="1"/>
    <col min="1795" max="1795" width="19.28515625" bestFit="1" customWidth="1"/>
    <col min="2049" max="2049" width="9.85546875" customWidth="1"/>
    <col min="2050" max="2050" width="73.28515625" customWidth="1"/>
    <col min="2051" max="2051" width="19.28515625" bestFit="1" customWidth="1"/>
    <col min="2305" max="2305" width="9.85546875" customWidth="1"/>
    <col min="2306" max="2306" width="73.28515625" customWidth="1"/>
    <col min="2307" max="2307" width="19.28515625" bestFit="1" customWidth="1"/>
    <col min="2561" max="2561" width="9.85546875" customWidth="1"/>
    <col min="2562" max="2562" width="73.28515625" customWidth="1"/>
    <col min="2563" max="2563" width="19.28515625" bestFit="1" customWidth="1"/>
    <col min="2817" max="2817" width="9.85546875" customWidth="1"/>
    <col min="2818" max="2818" width="73.28515625" customWidth="1"/>
    <col min="2819" max="2819" width="19.28515625" bestFit="1" customWidth="1"/>
    <col min="3073" max="3073" width="9.85546875" customWidth="1"/>
    <col min="3074" max="3074" width="73.28515625" customWidth="1"/>
    <col min="3075" max="3075" width="19.28515625" bestFit="1" customWidth="1"/>
    <col min="3329" max="3329" width="9.85546875" customWidth="1"/>
    <col min="3330" max="3330" width="73.28515625" customWidth="1"/>
    <col min="3331" max="3331" width="19.28515625" bestFit="1" customWidth="1"/>
    <col min="3585" max="3585" width="9.85546875" customWidth="1"/>
    <col min="3586" max="3586" width="73.28515625" customWidth="1"/>
    <col min="3587" max="3587" width="19.28515625" bestFit="1" customWidth="1"/>
    <col min="3841" max="3841" width="9.85546875" customWidth="1"/>
    <col min="3842" max="3842" width="73.28515625" customWidth="1"/>
    <col min="3843" max="3843" width="19.28515625" bestFit="1" customWidth="1"/>
    <col min="4097" max="4097" width="9.85546875" customWidth="1"/>
    <col min="4098" max="4098" width="73.28515625" customWidth="1"/>
    <col min="4099" max="4099" width="19.28515625" bestFit="1" customWidth="1"/>
    <col min="4353" max="4353" width="9.85546875" customWidth="1"/>
    <col min="4354" max="4354" width="73.28515625" customWidth="1"/>
    <col min="4355" max="4355" width="19.28515625" bestFit="1" customWidth="1"/>
    <col min="4609" max="4609" width="9.85546875" customWidth="1"/>
    <col min="4610" max="4610" width="73.28515625" customWidth="1"/>
    <col min="4611" max="4611" width="19.28515625" bestFit="1" customWidth="1"/>
    <col min="4865" max="4865" width="9.85546875" customWidth="1"/>
    <col min="4866" max="4866" width="73.28515625" customWidth="1"/>
    <col min="4867" max="4867" width="19.28515625" bestFit="1" customWidth="1"/>
    <col min="5121" max="5121" width="9.85546875" customWidth="1"/>
    <col min="5122" max="5122" width="73.28515625" customWidth="1"/>
    <col min="5123" max="5123" width="19.28515625" bestFit="1" customWidth="1"/>
    <col min="5377" max="5377" width="9.85546875" customWidth="1"/>
    <col min="5378" max="5378" width="73.28515625" customWidth="1"/>
    <col min="5379" max="5379" width="19.28515625" bestFit="1" customWidth="1"/>
    <col min="5633" max="5633" width="9.85546875" customWidth="1"/>
    <col min="5634" max="5634" width="73.28515625" customWidth="1"/>
    <col min="5635" max="5635" width="19.28515625" bestFit="1" customWidth="1"/>
    <col min="5889" max="5889" width="9.85546875" customWidth="1"/>
    <col min="5890" max="5890" width="73.28515625" customWidth="1"/>
    <col min="5891" max="5891" width="19.28515625" bestFit="1" customWidth="1"/>
    <col min="6145" max="6145" width="9.85546875" customWidth="1"/>
    <col min="6146" max="6146" width="73.28515625" customWidth="1"/>
    <col min="6147" max="6147" width="19.28515625" bestFit="1" customWidth="1"/>
    <col min="6401" max="6401" width="9.85546875" customWidth="1"/>
    <col min="6402" max="6402" width="73.28515625" customWidth="1"/>
    <col min="6403" max="6403" width="19.28515625" bestFit="1" customWidth="1"/>
    <col min="6657" max="6657" width="9.85546875" customWidth="1"/>
    <col min="6658" max="6658" width="73.28515625" customWidth="1"/>
    <col min="6659" max="6659" width="19.28515625" bestFit="1" customWidth="1"/>
    <col min="6913" max="6913" width="9.85546875" customWidth="1"/>
    <col min="6914" max="6914" width="73.28515625" customWidth="1"/>
    <col min="6915" max="6915" width="19.28515625" bestFit="1" customWidth="1"/>
    <col min="7169" max="7169" width="9.85546875" customWidth="1"/>
    <col min="7170" max="7170" width="73.28515625" customWidth="1"/>
    <col min="7171" max="7171" width="19.28515625" bestFit="1" customWidth="1"/>
    <col min="7425" max="7425" width="9.85546875" customWidth="1"/>
    <col min="7426" max="7426" width="73.28515625" customWidth="1"/>
    <col min="7427" max="7427" width="19.28515625" bestFit="1" customWidth="1"/>
    <col min="7681" max="7681" width="9.85546875" customWidth="1"/>
    <col min="7682" max="7682" width="73.28515625" customWidth="1"/>
    <col min="7683" max="7683" width="19.28515625" bestFit="1" customWidth="1"/>
    <col min="7937" max="7937" width="9.85546875" customWidth="1"/>
    <col min="7938" max="7938" width="73.28515625" customWidth="1"/>
    <col min="7939" max="7939" width="19.28515625" bestFit="1" customWidth="1"/>
    <col min="8193" max="8193" width="9.85546875" customWidth="1"/>
    <col min="8194" max="8194" width="73.28515625" customWidth="1"/>
    <col min="8195" max="8195" width="19.28515625" bestFit="1" customWidth="1"/>
    <col min="8449" max="8449" width="9.85546875" customWidth="1"/>
    <col min="8450" max="8450" width="73.28515625" customWidth="1"/>
    <col min="8451" max="8451" width="19.28515625" bestFit="1" customWidth="1"/>
    <col min="8705" max="8705" width="9.85546875" customWidth="1"/>
    <col min="8706" max="8706" width="73.28515625" customWidth="1"/>
    <col min="8707" max="8707" width="19.28515625" bestFit="1" customWidth="1"/>
    <col min="8961" max="8961" width="9.85546875" customWidth="1"/>
    <col min="8962" max="8962" width="73.28515625" customWidth="1"/>
    <col min="8963" max="8963" width="19.28515625" bestFit="1" customWidth="1"/>
    <col min="9217" max="9217" width="9.85546875" customWidth="1"/>
    <col min="9218" max="9218" width="73.28515625" customWidth="1"/>
    <col min="9219" max="9219" width="19.28515625" bestFit="1" customWidth="1"/>
    <col min="9473" max="9473" width="9.85546875" customWidth="1"/>
    <col min="9474" max="9474" width="73.28515625" customWidth="1"/>
    <col min="9475" max="9475" width="19.28515625" bestFit="1" customWidth="1"/>
    <col min="9729" max="9729" width="9.85546875" customWidth="1"/>
    <col min="9730" max="9730" width="73.28515625" customWidth="1"/>
    <col min="9731" max="9731" width="19.28515625" bestFit="1" customWidth="1"/>
    <col min="9985" max="9985" width="9.85546875" customWidth="1"/>
    <col min="9986" max="9986" width="73.28515625" customWidth="1"/>
    <col min="9987" max="9987" width="19.28515625" bestFit="1" customWidth="1"/>
    <col min="10241" max="10241" width="9.85546875" customWidth="1"/>
    <col min="10242" max="10242" width="73.28515625" customWidth="1"/>
    <col min="10243" max="10243" width="19.28515625" bestFit="1" customWidth="1"/>
    <col min="10497" max="10497" width="9.85546875" customWidth="1"/>
    <col min="10498" max="10498" width="73.28515625" customWidth="1"/>
    <col min="10499" max="10499" width="19.28515625" bestFit="1" customWidth="1"/>
    <col min="10753" max="10753" width="9.85546875" customWidth="1"/>
    <col min="10754" max="10754" width="73.28515625" customWidth="1"/>
    <col min="10755" max="10755" width="19.28515625" bestFit="1" customWidth="1"/>
    <col min="11009" max="11009" width="9.85546875" customWidth="1"/>
    <col min="11010" max="11010" width="73.28515625" customWidth="1"/>
    <col min="11011" max="11011" width="19.28515625" bestFit="1" customWidth="1"/>
    <col min="11265" max="11265" width="9.85546875" customWidth="1"/>
    <col min="11266" max="11266" width="73.28515625" customWidth="1"/>
    <col min="11267" max="11267" width="19.28515625" bestFit="1" customWidth="1"/>
    <col min="11521" max="11521" width="9.85546875" customWidth="1"/>
    <col min="11522" max="11522" width="73.28515625" customWidth="1"/>
    <col min="11523" max="11523" width="19.28515625" bestFit="1" customWidth="1"/>
    <col min="11777" max="11777" width="9.85546875" customWidth="1"/>
    <col min="11778" max="11778" width="73.28515625" customWidth="1"/>
    <col min="11779" max="11779" width="19.28515625" bestFit="1" customWidth="1"/>
    <col min="12033" max="12033" width="9.85546875" customWidth="1"/>
    <col min="12034" max="12034" width="73.28515625" customWidth="1"/>
    <col min="12035" max="12035" width="19.28515625" bestFit="1" customWidth="1"/>
    <col min="12289" max="12289" width="9.85546875" customWidth="1"/>
    <col min="12290" max="12290" width="73.28515625" customWidth="1"/>
    <col min="12291" max="12291" width="19.28515625" bestFit="1" customWidth="1"/>
    <col min="12545" max="12545" width="9.85546875" customWidth="1"/>
    <col min="12546" max="12546" width="73.28515625" customWidth="1"/>
    <col min="12547" max="12547" width="19.28515625" bestFit="1" customWidth="1"/>
    <col min="12801" max="12801" width="9.85546875" customWidth="1"/>
    <col min="12802" max="12802" width="73.28515625" customWidth="1"/>
    <col min="12803" max="12803" width="19.28515625" bestFit="1" customWidth="1"/>
    <col min="13057" max="13057" width="9.85546875" customWidth="1"/>
    <col min="13058" max="13058" width="73.28515625" customWidth="1"/>
    <col min="13059" max="13059" width="19.28515625" bestFit="1" customWidth="1"/>
    <col min="13313" max="13313" width="9.85546875" customWidth="1"/>
    <col min="13314" max="13314" width="73.28515625" customWidth="1"/>
    <col min="13315" max="13315" width="19.28515625" bestFit="1" customWidth="1"/>
    <col min="13569" max="13569" width="9.85546875" customWidth="1"/>
    <col min="13570" max="13570" width="73.28515625" customWidth="1"/>
    <col min="13571" max="13571" width="19.28515625" bestFit="1" customWidth="1"/>
    <col min="13825" max="13825" width="9.85546875" customWidth="1"/>
    <col min="13826" max="13826" width="73.28515625" customWidth="1"/>
    <col min="13827" max="13827" width="19.28515625" bestFit="1" customWidth="1"/>
    <col min="14081" max="14081" width="9.85546875" customWidth="1"/>
    <col min="14082" max="14082" width="73.28515625" customWidth="1"/>
    <col min="14083" max="14083" width="19.28515625" bestFit="1" customWidth="1"/>
    <col min="14337" max="14337" width="9.85546875" customWidth="1"/>
    <col min="14338" max="14338" width="73.28515625" customWidth="1"/>
    <col min="14339" max="14339" width="19.28515625" bestFit="1" customWidth="1"/>
    <col min="14593" max="14593" width="9.85546875" customWidth="1"/>
    <col min="14594" max="14594" width="73.28515625" customWidth="1"/>
    <col min="14595" max="14595" width="19.28515625" bestFit="1" customWidth="1"/>
    <col min="14849" max="14849" width="9.85546875" customWidth="1"/>
    <col min="14850" max="14850" width="73.28515625" customWidth="1"/>
    <col min="14851" max="14851" width="19.28515625" bestFit="1" customWidth="1"/>
    <col min="15105" max="15105" width="9.85546875" customWidth="1"/>
    <col min="15106" max="15106" width="73.28515625" customWidth="1"/>
    <col min="15107" max="15107" width="19.28515625" bestFit="1" customWidth="1"/>
    <col min="15361" max="15361" width="9.85546875" customWidth="1"/>
    <col min="15362" max="15362" width="73.28515625" customWidth="1"/>
    <col min="15363" max="15363" width="19.28515625" bestFit="1" customWidth="1"/>
    <col min="15617" max="15617" width="9.85546875" customWidth="1"/>
    <col min="15618" max="15618" width="73.28515625" customWidth="1"/>
    <col min="15619" max="15619" width="19.28515625" bestFit="1" customWidth="1"/>
    <col min="15873" max="15873" width="9.85546875" customWidth="1"/>
    <col min="15874" max="15874" width="73.28515625" customWidth="1"/>
    <col min="15875" max="15875" width="19.28515625" bestFit="1" customWidth="1"/>
    <col min="16129" max="16129" width="9.85546875" customWidth="1"/>
    <col min="16130" max="16130" width="73.28515625" customWidth="1"/>
    <col min="16131" max="16131" width="19.28515625" bestFit="1" customWidth="1"/>
  </cols>
  <sheetData>
    <row r="1" spans="1:3">
      <c r="A1" s="23"/>
      <c r="B1" s="23"/>
      <c r="C1" s="23"/>
    </row>
    <row r="2" spans="1:3">
      <c r="A2" s="27" t="s">
        <v>126</v>
      </c>
      <c r="B2" s="27"/>
      <c r="C2" s="27"/>
    </row>
    <row r="3" spans="1:3">
      <c r="A3" s="1"/>
    </row>
    <row r="4" spans="1:3">
      <c r="A4" s="23" t="s">
        <v>122</v>
      </c>
      <c r="B4" s="23"/>
      <c r="C4" s="23"/>
    </row>
    <row r="5" spans="1:3">
      <c r="A5" s="23" t="s">
        <v>0</v>
      </c>
      <c r="B5" s="23"/>
      <c r="C5" s="23"/>
    </row>
    <row r="6" spans="1:3">
      <c r="A6" s="29" t="s">
        <v>123</v>
      </c>
      <c r="B6" s="29"/>
      <c r="C6" s="29"/>
    </row>
    <row r="7" spans="1:3" ht="16.5" thickBot="1">
      <c r="B7" s="30"/>
      <c r="C7" s="31"/>
    </row>
    <row r="8" spans="1:3" ht="32.25" thickTop="1">
      <c r="A8" s="32" t="s">
        <v>3</v>
      </c>
      <c r="B8" s="33" t="s">
        <v>4</v>
      </c>
      <c r="C8" s="34" t="s">
        <v>5</v>
      </c>
    </row>
    <row r="9" spans="1:3">
      <c r="A9" s="35">
        <v>1</v>
      </c>
      <c r="B9" s="36" t="s">
        <v>8</v>
      </c>
      <c r="C9" s="37"/>
    </row>
    <row r="10" spans="1:3">
      <c r="A10" s="35">
        <v>2</v>
      </c>
      <c r="B10" s="36" t="s">
        <v>9</v>
      </c>
      <c r="C10" s="37"/>
    </row>
    <row r="11" spans="1:3" ht="31.5">
      <c r="A11" s="35">
        <v>3</v>
      </c>
      <c r="B11" s="36" t="s">
        <v>10</v>
      </c>
      <c r="C11" s="37"/>
    </row>
    <row r="12" spans="1:3">
      <c r="A12" s="35">
        <v>4</v>
      </c>
      <c r="B12" s="36" t="s">
        <v>11</v>
      </c>
      <c r="C12" s="37"/>
    </row>
    <row r="13" spans="1:3">
      <c r="A13" s="35">
        <v>5</v>
      </c>
      <c r="B13" s="36" t="s">
        <v>12</v>
      </c>
      <c r="C13" s="37"/>
    </row>
    <row r="14" spans="1:3">
      <c r="A14" s="35">
        <v>6</v>
      </c>
      <c r="B14" s="36" t="s">
        <v>13</v>
      </c>
      <c r="C14" s="37"/>
    </row>
    <row r="15" spans="1:3">
      <c r="A15" s="35">
        <v>7</v>
      </c>
      <c r="B15" s="36" t="s">
        <v>14</v>
      </c>
      <c r="C15" s="37"/>
    </row>
    <row r="16" spans="1:3">
      <c r="A16" s="35">
        <v>8</v>
      </c>
      <c r="B16" s="36" t="s">
        <v>15</v>
      </c>
      <c r="C16" s="37"/>
    </row>
    <row r="17" spans="1:3">
      <c r="A17" s="35">
        <v>9</v>
      </c>
      <c r="B17" s="36" t="s">
        <v>16</v>
      </c>
      <c r="C17" s="37"/>
    </row>
    <row r="18" spans="1:3">
      <c r="A18" s="35">
        <v>10</v>
      </c>
      <c r="B18" s="36" t="s">
        <v>17</v>
      </c>
      <c r="C18" s="37"/>
    </row>
    <row r="19" spans="1:3">
      <c r="A19" s="35">
        <v>11</v>
      </c>
      <c r="B19" s="36" t="s">
        <v>18</v>
      </c>
      <c r="C19" s="37"/>
    </row>
    <row r="20" spans="1:3">
      <c r="A20" s="35">
        <v>12</v>
      </c>
      <c r="B20" s="36" t="s">
        <v>19</v>
      </c>
      <c r="C20" s="37"/>
    </row>
    <row r="21" spans="1:3">
      <c r="A21" s="35">
        <v>13</v>
      </c>
      <c r="B21" s="38" t="s">
        <v>20</v>
      </c>
      <c r="C21" s="37"/>
    </row>
    <row r="22" spans="1:3">
      <c r="A22" s="35">
        <v>14</v>
      </c>
      <c r="B22" s="36" t="s">
        <v>21</v>
      </c>
      <c r="C22" s="39"/>
    </row>
    <row r="23" spans="1:3">
      <c r="A23" s="35">
        <v>15</v>
      </c>
      <c r="B23" s="36" t="s">
        <v>22</v>
      </c>
      <c r="C23" s="37"/>
    </row>
    <row r="24" spans="1:3">
      <c r="A24" s="35">
        <v>16</v>
      </c>
      <c r="B24" s="36" t="s">
        <v>23</v>
      </c>
      <c r="C24" s="37"/>
    </row>
    <row r="25" spans="1:3">
      <c r="A25" s="35">
        <v>17</v>
      </c>
      <c r="B25" s="36" t="s">
        <v>24</v>
      </c>
      <c r="C25" s="37"/>
    </row>
    <row r="26" spans="1:3">
      <c r="A26" s="35">
        <v>18</v>
      </c>
      <c r="B26" s="36" t="s">
        <v>25</v>
      </c>
      <c r="C26" s="37"/>
    </row>
    <row r="27" spans="1:3">
      <c r="A27" s="35">
        <v>19</v>
      </c>
      <c r="B27" s="38" t="s">
        <v>124</v>
      </c>
      <c r="C27" s="37"/>
    </row>
    <row r="28" spans="1:3">
      <c r="A28" s="35">
        <v>20</v>
      </c>
      <c r="B28" s="36" t="s">
        <v>27</v>
      </c>
      <c r="C28" s="37"/>
    </row>
    <row r="29" spans="1:3">
      <c r="A29" s="35">
        <v>21</v>
      </c>
      <c r="B29" s="36" t="s">
        <v>28</v>
      </c>
      <c r="C29" s="37"/>
    </row>
    <row r="30" spans="1:3">
      <c r="A30" s="35">
        <v>22</v>
      </c>
      <c r="B30" s="36" t="s">
        <v>29</v>
      </c>
      <c r="C30" s="37"/>
    </row>
    <row r="31" spans="1:3">
      <c r="A31" s="35">
        <v>23</v>
      </c>
      <c r="B31" s="36" t="s">
        <v>30</v>
      </c>
      <c r="C31" s="37"/>
    </row>
    <row r="32" spans="1:3">
      <c r="A32" s="35">
        <v>24</v>
      </c>
      <c r="B32" s="36" t="s">
        <v>31</v>
      </c>
      <c r="C32" s="37"/>
    </row>
    <row r="33" spans="1:3">
      <c r="A33" s="35">
        <v>25</v>
      </c>
      <c r="B33" s="36" t="s">
        <v>32</v>
      </c>
      <c r="C33" s="37"/>
    </row>
    <row r="34" spans="1:3">
      <c r="A34" s="35">
        <v>26</v>
      </c>
      <c r="B34" s="36" t="s">
        <v>33</v>
      </c>
      <c r="C34" s="37"/>
    </row>
    <row r="35" spans="1:3">
      <c r="A35" s="35">
        <v>27</v>
      </c>
      <c r="B35" s="36" t="s">
        <v>34</v>
      </c>
      <c r="C35" s="37"/>
    </row>
    <row r="36" spans="1:3" ht="35.25" customHeight="1">
      <c r="A36" s="35">
        <v>28</v>
      </c>
      <c r="B36" s="36" t="s">
        <v>35</v>
      </c>
      <c r="C36" s="37"/>
    </row>
    <row r="37" spans="1:3">
      <c r="A37" s="35">
        <v>29</v>
      </c>
      <c r="B37" s="36" t="s">
        <v>36</v>
      </c>
      <c r="C37" s="37"/>
    </row>
    <row r="38" spans="1:3">
      <c r="A38" s="35">
        <v>30</v>
      </c>
      <c r="B38" s="36" t="s">
        <v>37</v>
      </c>
      <c r="C38" s="37"/>
    </row>
    <row r="39" spans="1:3">
      <c r="A39" s="35">
        <v>31</v>
      </c>
      <c r="B39" s="38" t="s">
        <v>38</v>
      </c>
      <c r="C39" s="37"/>
    </row>
    <row r="40" spans="1:3">
      <c r="A40" s="35">
        <v>32</v>
      </c>
      <c r="B40" s="40" t="s">
        <v>39</v>
      </c>
      <c r="C40" s="37"/>
    </row>
    <row r="41" spans="1:3">
      <c r="A41" s="35">
        <v>33</v>
      </c>
      <c r="B41" s="41" t="s">
        <v>40</v>
      </c>
      <c r="C41" s="39"/>
    </row>
    <row r="42" spans="1:3">
      <c r="A42" s="35">
        <v>34</v>
      </c>
      <c r="B42" s="41" t="s">
        <v>41</v>
      </c>
      <c r="C42" s="37"/>
    </row>
    <row r="43" spans="1:3">
      <c r="A43" s="35">
        <v>35</v>
      </c>
      <c r="B43" s="41" t="s">
        <v>42</v>
      </c>
      <c r="C43" s="37"/>
    </row>
    <row r="44" spans="1:3">
      <c r="A44" s="35">
        <v>36</v>
      </c>
      <c r="B44" s="41" t="s">
        <v>43</v>
      </c>
      <c r="C44" s="37"/>
    </row>
    <row r="45" spans="1:3">
      <c r="A45" s="35">
        <v>37</v>
      </c>
      <c r="B45" s="36" t="s">
        <v>44</v>
      </c>
      <c r="C45" s="39">
        <v>0</v>
      </c>
    </row>
    <row r="46" spans="1:3">
      <c r="A46" s="35">
        <v>38</v>
      </c>
      <c r="B46" s="36" t="s">
        <v>45</v>
      </c>
      <c r="C46" s="37"/>
    </row>
    <row r="47" spans="1:3">
      <c r="A47" s="35">
        <v>39</v>
      </c>
      <c r="B47" s="36" t="s">
        <v>46</v>
      </c>
      <c r="C47" s="37"/>
    </row>
    <row r="48" spans="1:3">
      <c r="A48" s="35">
        <v>40</v>
      </c>
      <c r="B48" s="36" t="s">
        <v>47</v>
      </c>
      <c r="C48" s="37"/>
    </row>
    <row r="49" spans="1:3" ht="31.5">
      <c r="A49" s="35">
        <v>41</v>
      </c>
      <c r="B49" s="36" t="s">
        <v>48</v>
      </c>
      <c r="C49" s="37"/>
    </row>
    <row r="50" spans="1:3" ht="31.5">
      <c r="A50" s="35">
        <v>42</v>
      </c>
      <c r="B50" s="36" t="s">
        <v>49</v>
      </c>
      <c r="C50" s="37"/>
    </row>
    <row r="51" spans="1:3">
      <c r="A51" s="35">
        <v>43</v>
      </c>
      <c r="B51" s="36" t="s">
        <v>50</v>
      </c>
      <c r="C51" s="37"/>
    </row>
    <row r="52" spans="1:3">
      <c r="A52" s="35">
        <v>44</v>
      </c>
      <c r="B52" s="36" t="s">
        <v>51</v>
      </c>
      <c r="C52" s="37"/>
    </row>
    <row r="53" spans="1:3">
      <c r="A53" s="35">
        <v>45</v>
      </c>
      <c r="B53" s="36" t="s">
        <v>52</v>
      </c>
      <c r="C53" s="37"/>
    </row>
    <row r="54" spans="1:3">
      <c r="A54" s="35">
        <v>46</v>
      </c>
      <c r="B54" s="36" t="s">
        <v>53</v>
      </c>
      <c r="C54" s="37"/>
    </row>
    <row r="55" spans="1:3">
      <c r="A55" s="35">
        <v>47</v>
      </c>
      <c r="B55" s="36" t="s">
        <v>54</v>
      </c>
      <c r="C55" s="37"/>
    </row>
    <row r="56" spans="1:3">
      <c r="A56" s="35">
        <v>48</v>
      </c>
      <c r="B56" s="36" t="s">
        <v>55</v>
      </c>
      <c r="C56" s="37"/>
    </row>
    <row r="57" spans="1:3">
      <c r="A57" s="35">
        <v>49</v>
      </c>
      <c r="B57" s="36" t="s">
        <v>56</v>
      </c>
      <c r="C57" s="37"/>
    </row>
    <row r="58" spans="1:3">
      <c r="A58" s="35">
        <v>50</v>
      </c>
      <c r="B58" s="36" t="s">
        <v>57</v>
      </c>
      <c r="C58" s="37"/>
    </row>
    <row r="59" spans="1:3">
      <c r="A59" s="35">
        <v>51</v>
      </c>
      <c r="B59" s="36" t="s">
        <v>58</v>
      </c>
      <c r="C59" s="37"/>
    </row>
    <row r="60" spans="1:3">
      <c r="A60" s="35">
        <v>52</v>
      </c>
      <c r="B60" s="36" t="s">
        <v>59</v>
      </c>
      <c r="C60" s="37"/>
    </row>
    <row r="61" spans="1:3">
      <c r="A61" s="35">
        <v>53</v>
      </c>
      <c r="B61" s="36" t="s">
        <v>60</v>
      </c>
      <c r="C61" s="37"/>
    </row>
    <row r="62" spans="1:3">
      <c r="A62" s="35">
        <v>54</v>
      </c>
      <c r="B62" s="36" t="s">
        <v>61</v>
      </c>
      <c r="C62" s="39"/>
    </row>
    <row r="63" spans="1:3">
      <c r="A63" s="35">
        <v>55</v>
      </c>
      <c r="B63" s="38" t="s">
        <v>62</v>
      </c>
      <c r="C63" s="37">
        <f>C45</f>
        <v>0</v>
      </c>
    </row>
    <row r="64" spans="1:3">
      <c r="A64" s="35">
        <v>56</v>
      </c>
      <c r="B64" s="36" t="s">
        <v>63</v>
      </c>
      <c r="C64" s="39"/>
    </row>
    <row r="65" spans="1:3">
      <c r="A65" s="35">
        <v>57</v>
      </c>
      <c r="B65" s="38" t="s">
        <v>64</v>
      </c>
      <c r="C65" s="37"/>
    </row>
    <row r="66" spans="1:3">
      <c r="A66" s="35">
        <v>58</v>
      </c>
      <c r="B66" s="40" t="s">
        <v>65</v>
      </c>
      <c r="C66" s="37"/>
    </row>
    <row r="67" spans="1:3">
      <c r="A67" s="35">
        <v>59</v>
      </c>
      <c r="B67" s="42" t="s">
        <v>66</v>
      </c>
      <c r="C67" s="37"/>
    </row>
    <row r="68" spans="1:3" ht="31.5">
      <c r="A68" s="35">
        <v>60</v>
      </c>
      <c r="B68" s="36" t="s">
        <v>67</v>
      </c>
      <c r="C68" s="37"/>
    </row>
    <row r="69" spans="1:3">
      <c r="A69" s="35">
        <v>61</v>
      </c>
      <c r="B69" s="36" t="s">
        <v>68</v>
      </c>
      <c r="C69" s="37"/>
    </row>
    <row r="70" spans="1:3">
      <c r="A70" s="35">
        <v>62</v>
      </c>
      <c r="B70" s="36" t="s">
        <v>69</v>
      </c>
      <c r="C70" s="37"/>
    </row>
    <row r="71" spans="1:3">
      <c r="A71" s="35">
        <v>63</v>
      </c>
      <c r="B71" s="38" t="s">
        <v>70</v>
      </c>
      <c r="C71" s="37"/>
    </row>
    <row r="72" spans="1:3">
      <c r="A72" s="35">
        <v>64</v>
      </c>
      <c r="B72" s="38" t="s">
        <v>71</v>
      </c>
      <c r="C72" s="37"/>
    </row>
    <row r="73" spans="1:3">
      <c r="A73" s="35">
        <v>65</v>
      </c>
      <c r="B73" s="36" t="s">
        <v>72</v>
      </c>
      <c r="C73" s="37"/>
    </row>
    <row r="74" spans="1:3">
      <c r="A74" s="35">
        <v>66</v>
      </c>
      <c r="B74" s="36" t="s">
        <v>73</v>
      </c>
      <c r="C74" s="37"/>
    </row>
    <row r="75" spans="1:3">
      <c r="A75" s="35">
        <v>67</v>
      </c>
      <c r="B75" s="36" t="s">
        <v>74</v>
      </c>
      <c r="C75" s="37"/>
    </row>
    <row r="76" spans="1:3">
      <c r="A76" s="35">
        <v>68</v>
      </c>
      <c r="B76" s="36" t="s">
        <v>75</v>
      </c>
      <c r="C76" s="37"/>
    </row>
    <row r="77" spans="1:3" ht="16.5" thickBot="1">
      <c r="A77" s="35">
        <v>69</v>
      </c>
      <c r="B77" s="38" t="s">
        <v>76</v>
      </c>
      <c r="C77" s="37"/>
    </row>
    <row r="78" spans="1:3" ht="17.25" thickTop="1" thickBot="1">
      <c r="A78" s="43">
        <v>70</v>
      </c>
      <c r="B78" s="44" t="s">
        <v>77</v>
      </c>
      <c r="C78" s="45">
        <f>SUM(C63,C73,C27)</f>
        <v>0</v>
      </c>
    </row>
    <row r="79" spans="1:3" ht="16.5" thickTop="1">
      <c r="A79" s="35">
        <v>71</v>
      </c>
      <c r="B79" s="41" t="s">
        <v>78</v>
      </c>
      <c r="C79" s="39"/>
    </row>
    <row r="80" spans="1:3">
      <c r="A80" s="35">
        <v>72</v>
      </c>
      <c r="B80" s="41" t="s">
        <v>79</v>
      </c>
      <c r="C80" s="39"/>
    </row>
    <row r="81" spans="1:3">
      <c r="A81" s="35">
        <v>73</v>
      </c>
      <c r="B81" s="41" t="s">
        <v>80</v>
      </c>
      <c r="C81" s="37">
        <v>0</v>
      </c>
    </row>
    <row r="82" spans="1:3">
      <c r="A82" s="35">
        <v>74</v>
      </c>
      <c r="B82" s="36" t="s">
        <v>81</v>
      </c>
      <c r="C82" s="37"/>
    </row>
    <row r="83" spans="1:3" ht="18.75" customHeight="1">
      <c r="A83" s="35">
        <v>75</v>
      </c>
      <c r="B83" s="36" t="s">
        <v>82</v>
      </c>
      <c r="C83" s="37"/>
    </row>
    <row r="84" spans="1:3">
      <c r="A84" s="35">
        <v>76</v>
      </c>
      <c r="B84" s="36" t="s">
        <v>83</v>
      </c>
      <c r="C84" s="37"/>
    </row>
    <row r="85" spans="1:3">
      <c r="A85" s="35">
        <v>77</v>
      </c>
      <c r="B85" s="36" t="s">
        <v>84</v>
      </c>
      <c r="C85" s="37"/>
    </row>
    <row r="86" spans="1:3">
      <c r="A86" s="35">
        <v>78</v>
      </c>
      <c r="B86" s="36" t="s">
        <v>85</v>
      </c>
      <c r="C86" s="37"/>
    </row>
    <row r="87" spans="1:3">
      <c r="A87" s="35">
        <v>79</v>
      </c>
      <c r="B87" s="36" t="s">
        <v>86</v>
      </c>
      <c r="C87" s="37"/>
    </row>
    <row r="88" spans="1:3">
      <c r="A88" s="35">
        <v>80</v>
      </c>
      <c r="B88" s="36" t="s">
        <v>87</v>
      </c>
      <c r="C88" s="37"/>
    </row>
    <row r="89" spans="1:3">
      <c r="A89" s="35">
        <v>81</v>
      </c>
      <c r="B89" s="36" t="s">
        <v>88</v>
      </c>
      <c r="C89" s="37"/>
    </row>
    <row r="90" spans="1:3">
      <c r="A90" s="35">
        <v>82</v>
      </c>
      <c r="B90" s="38" t="s">
        <v>89</v>
      </c>
      <c r="C90" s="37"/>
    </row>
    <row r="91" spans="1:3">
      <c r="A91" s="35">
        <v>83</v>
      </c>
      <c r="B91" s="36" t="s">
        <v>90</v>
      </c>
      <c r="C91" s="37"/>
    </row>
    <row r="92" spans="1:3">
      <c r="A92" s="35">
        <v>84</v>
      </c>
      <c r="B92" s="36" t="s">
        <v>91</v>
      </c>
      <c r="C92" s="37"/>
    </row>
    <row r="93" spans="1:3">
      <c r="A93" s="35">
        <v>85</v>
      </c>
      <c r="B93" s="36" t="s">
        <v>92</v>
      </c>
      <c r="C93" s="37"/>
    </row>
    <row r="94" spans="1:3">
      <c r="A94" s="35">
        <v>86</v>
      </c>
      <c r="B94" s="36" t="s">
        <v>93</v>
      </c>
      <c r="C94" s="37"/>
    </row>
    <row r="95" spans="1:3">
      <c r="A95" s="35">
        <v>87</v>
      </c>
      <c r="B95" s="36" t="s">
        <v>94</v>
      </c>
      <c r="C95" s="37"/>
    </row>
    <row r="96" spans="1:3">
      <c r="A96" s="35">
        <v>88</v>
      </c>
      <c r="B96" s="36" t="s">
        <v>95</v>
      </c>
      <c r="C96" s="37"/>
    </row>
    <row r="97" spans="1:3" ht="31.5">
      <c r="A97" s="35">
        <v>89</v>
      </c>
      <c r="B97" s="36" t="s">
        <v>96</v>
      </c>
      <c r="C97" s="39"/>
    </row>
    <row r="98" spans="1:3">
      <c r="A98" s="35">
        <v>90</v>
      </c>
      <c r="B98" s="36" t="s">
        <v>97</v>
      </c>
      <c r="C98" s="37"/>
    </row>
    <row r="99" spans="1:3">
      <c r="A99" s="35">
        <v>91</v>
      </c>
      <c r="B99" s="38" t="s">
        <v>98</v>
      </c>
      <c r="C99" s="37"/>
    </row>
    <row r="100" spans="1:3">
      <c r="A100" s="35">
        <v>92</v>
      </c>
      <c r="B100" s="36" t="s">
        <v>99</v>
      </c>
      <c r="C100" s="37"/>
    </row>
    <row r="101" spans="1:3">
      <c r="A101" s="35">
        <v>93</v>
      </c>
      <c r="B101" s="36" t="s">
        <v>100</v>
      </c>
      <c r="C101" s="37"/>
    </row>
    <row r="102" spans="1:3">
      <c r="A102" s="35">
        <v>94</v>
      </c>
      <c r="B102" s="36" t="s">
        <v>101</v>
      </c>
      <c r="C102" s="37"/>
    </row>
    <row r="103" spans="1:3">
      <c r="A103" s="35">
        <v>95</v>
      </c>
      <c r="B103" s="36" t="s">
        <v>102</v>
      </c>
      <c r="C103" s="37"/>
    </row>
    <row r="104" spans="1:3">
      <c r="A104" s="35">
        <v>96</v>
      </c>
      <c r="B104" s="36" t="s">
        <v>103</v>
      </c>
      <c r="C104" s="37"/>
    </row>
    <row r="105" spans="1:3">
      <c r="A105" s="35">
        <v>97</v>
      </c>
      <c r="B105" s="38" t="s">
        <v>104</v>
      </c>
      <c r="C105" s="37"/>
    </row>
    <row r="106" spans="1:3">
      <c r="A106" s="35">
        <v>98</v>
      </c>
      <c r="B106" s="36" t="s">
        <v>105</v>
      </c>
      <c r="C106" s="37"/>
    </row>
    <row r="107" spans="1:3">
      <c r="A107" s="35">
        <v>99</v>
      </c>
      <c r="B107" s="36" t="s">
        <v>106</v>
      </c>
      <c r="C107" s="37"/>
    </row>
    <row r="108" spans="1:3">
      <c r="A108" s="35">
        <v>100</v>
      </c>
      <c r="B108" s="36" t="s">
        <v>107</v>
      </c>
      <c r="C108" s="37"/>
    </row>
    <row r="109" spans="1:3">
      <c r="A109" s="35">
        <v>101</v>
      </c>
      <c r="B109" s="36" t="s">
        <v>108</v>
      </c>
      <c r="C109" s="37"/>
    </row>
    <row r="110" spans="1:3">
      <c r="A110" s="35">
        <v>102</v>
      </c>
      <c r="B110" s="38" t="s">
        <v>109</v>
      </c>
      <c r="C110" s="37"/>
    </row>
    <row r="111" spans="1:3">
      <c r="A111" s="35">
        <v>103</v>
      </c>
      <c r="B111" s="36" t="s">
        <v>110</v>
      </c>
      <c r="C111" s="37"/>
    </row>
    <row r="112" spans="1:3">
      <c r="A112" s="35">
        <v>104</v>
      </c>
      <c r="B112" s="36" t="s">
        <v>111</v>
      </c>
      <c r="C112" s="37"/>
    </row>
    <row r="113" spans="1:3">
      <c r="A113" s="35">
        <v>105</v>
      </c>
      <c r="B113" s="36" t="s">
        <v>112</v>
      </c>
      <c r="C113" s="37"/>
    </row>
    <row r="114" spans="1:3">
      <c r="A114" s="35">
        <v>106</v>
      </c>
      <c r="B114" s="36" t="s">
        <v>113</v>
      </c>
      <c r="C114" s="37"/>
    </row>
    <row r="115" spans="1:3">
      <c r="A115" s="35">
        <v>107</v>
      </c>
      <c r="B115" s="38" t="s">
        <v>114</v>
      </c>
      <c r="C115" s="37"/>
    </row>
    <row r="116" spans="1:3">
      <c r="A116" s="35">
        <v>108</v>
      </c>
      <c r="B116" s="38" t="s">
        <v>115</v>
      </c>
      <c r="C116" s="37"/>
    </row>
    <row r="117" spans="1:3">
      <c r="A117" s="35">
        <v>109</v>
      </c>
      <c r="B117" s="36" t="s">
        <v>116</v>
      </c>
      <c r="C117" s="37"/>
    </row>
    <row r="118" spans="1:3">
      <c r="A118" s="35">
        <v>110</v>
      </c>
      <c r="B118" s="36" t="s">
        <v>118</v>
      </c>
      <c r="C118" s="37"/>
    </row>
    <row r="119" spans="1:3">
      <c r="A119" s="35">
        <v>111</v>
      </c>
      <c r="B119" s="36" t="s">
        <v>119</v>
      </c>
      <c r="C119" s="37"/>
    </row>
    <row r="120" spans="1:3" ht="16.5" thickBot="1">
      <c r="A120" s="46">
        <v>112</v>
      </c>
      <c r="B120" s="38" t="s">
        <v>120</v>
      </c>
      <c r="C120" s="37"/>
    </row>
    <row r="121" spans="1:3" ht="17.25" thickTop="1" thickBot="1">
      <c r="A121" s="43">
        <v>113</v>
      </c>
      <c r="B121" s="44" t="s">
        <v>121</v>
      </c>
      <c r="C121" s="45">
        <f>SUM(C99,C81)</f>
        <v>0</v>
      </c>
    </row>
    <row r="122" spans="1:3" ht="16.5" thickTop="1"/>
  </sheetData>
  <mergeCells count="5">
    <mergeCell ref="A1:C1"/>
    <mergeCell ref="A2:C2"/>
    <mergeCell ref="A4:C4"/>
    <mergeCell ref="A5:C5"/>
    <mergeCell ref="A6:C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Kötelező feladatok</vt:lpstr>
      <vt:lpstr>Önként vállalt feladatok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2021-07-20T07:22:17Z</dcterms:created>
  <dcterms:modified xsi:type="dcterms:W3CDTF">2021-07-20T07:31:37Z</dcterms:modified>
</cp:coreProperties>
</file>