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ódosított\"/>
    </mc:Choice>
  </mc:AlternateContent>
  <xr:revisionPtr revIDLastSave="0" documentId="13_ncr:1_{784A929B-4019-4D75-BFA7-AACED9BAB803}" xr6:coauthVersionLast="47" xr6:coauthVersionMax="47" xr10:uidLastSave="{00000000-0000-0000-0000-000000000000}"/>
  <bookViews>
    <workbookView xWindow="-120" yWindow="-120" windowWidth="29040" windowHeight="15840" xr2:uid="{E847E7E7-6010-4AE5-BEEC-4AEF6F9F3F2D}"/>
  </bookViews>
  <sheets>
    <sheet name="Ktgvet, finansz bev., kiad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2" l="1"/>
  <c r="F87" i="2"/>
  <c r="F82" i="2"/>
  <c r="F76" i="2"/>
  <c r="F72" i="2"/>
  <c r="F62" i="2"/>
  <c r="F56" i="2"/>
  <c r="F47" i="2"/>
  <c r="F90" i="2" s="1"/>
  <c r="F39" i="2"/>
  <c r="F88" i="2" s="1"/>
  <c r="F34" i="2"/>
  <c r="F26" i="2"/>
  <c r="F17" i="2"/>
  <c r="F13" i="2"/>
  <c r="C13" i="2"/>
  <c r="D13" i="2"/>
  <c r="E13" i="2"/>
  <c r="G13" i="2"/>
  <c r="H13" i="2"/>
  <c r="I13" i="2"/>
  <c r="C17" i="2"/>
  <c r="D17" i="2"/>
  <c r="E17" i="2"/>
  <c r="G17" i="2"/>
  <c r="H17" i="2"/>
  <c r="I17" i="2"/>
  <c r="C26" i="2"/>
  <c r="D26" i="2"/>
  <c r="E26" i="2"/>
  <c r="G26" i="2"/>
  <c r="H26" i="2"/>
  <c r="I26" i="2"/>
  <c r="E34" i="2"/>
  <c r="C39" i="2"/>
  <c r="C88" i="2" s="1"/>
  <c r="D39" i="2"/>
  <c r="E39" i="2"/>
  <c r="G39" i="2"/>
  <c r="H39" i="2"/>
  <c r="I39" i="2"/>
  <c r="C47" i="2"/>
  <c r="D47" i="2"/>
  <c r="E47" i="2"/>
  <c r="E64" i="2" s="1"/>
  <c r="G47" i="2"/>
  <c r="H47" i="2"/>
  <c r="I47" i="2"/>
  <c r="C56" i="2"/>
  <c r="D56" i="2"/>
  <c r="E56" i="2"/>
  <c r="C62" i="2"/>
  <c r="D62" i="2"/>
  <c r="E62" i="2"/>
  <c r="C70" i="2"/>
  <c r="C72" i="2" s="1"/>
  <c r="D70" i="2"/>
  <c r="D72" i="2" s="1"/>
  <c r="E72" i="2"/>
  <c r="E76" i="2"/>
  <c r="C82" i="2"/>
  <c r="D82" i="2"/>
  <c r="E82" i="2"/>
  <c r="G82" i="2"/>
  <c r="G87" i="2" s="1"/>
  <c r="G100" i="2" s="1"/>
  <c r="H82" i="2"/>
  <c r="H87" i="2" s="1"/>
  <c r="H100" i="2" s="1"/>
  <c r="I87" i="2"/>
  <c r="D88" i="2"/>
  <c r="E88" i="2"/>
  <c r="C89" i="2"/>
  <c r="D89" i="2"/>
  <c r="E89" i="2"/>
  <c r="C90" i="2"/>
  <c r="D90" i="2"/>
  <c r="I100" i="2"/>
  <c r="F64" i="2" l="1"/>
  <c r="E87" i="2"/>
  <c r="E90" i="2"/>
</calcChain>
</file>

<file path=xl/sharedStrings.xml><?xml version="1.0" encoding="utf-8"?>
<sst xmlns="http://schemas.openxmlformats.org/spreadsheetml/2006/main" count="179" uniqueCount="127">
  <si>
    <t>20 fő</t>
  </si>
  <si>
    <t>18 fő</t>
  </si>
  <si>
    <t>19 fő</t>
  </si>
  <si>
    <t>ÁTLAGOS ÁLLOMÁNYI LÉTSZÁM:</t>
  </si>
  <si>
    <t>KÖLTSÉGVETÉSI KIADÁSOK MINDÖSSZESEN:</t>
  </si>
  <si>
    <t>KÖLTSÉGVETÉSI BEVÉTELEK MINDÖSSZESEN:</t>
  </si>
  <si>
    <t>Felhalmozási célú bevételek és felhalmozási célú kiadások egyenlege</t>
  </si>
  <si>
    <t>Működési célú bevételek és működési célú kiadások egyenlege</t>
  </si>
  <si>
    <t>Finanszírozási kiadások mindösszesen:</t>
  </si>
  <si>
    <t>Egyéb felhalmozási célú kiadások mindösszesen:</t>
  </si>
  <si>
    <t>Felújítások mindösszesen:</t>
  </si>
  <si>
    <t>Beruházások mindösszesen:</t>
  </si>
  <si>
    <t>Egyéb működési célú kiadások mindösszesen:</t>
  </si>
  <si>
    <t>Ellátottak pénzbeli és természetbeni juttatásai mindösszesen:</t>
  </si>
  <si>
    <t>Dologi kiadások mindösszesen:</t>
  </si>
  <si>
    <t>Munkaadót terh. jár. és szoc.hozzájár. adó mindössz:</t>
  </si>
  <si>
    <t>Személyi juttatások mindösszesen:(Önk Hiv.és Óvoda)</t>
  </si>
  <si>
    <t>Nagyalásonyi Napköziotthonos Óvoda kiadásai összesen:</t>
  </si>
  <si>
    <t>V.</t>
  </si>
  <si>
    <t>Finanszírozási kiadások</t>
  </si>
  <si>
    <t>Felhalmozási célú kiadások</t>
  </si>
  <si>
    <t>Beruházási célú előzetesen felszámított általános forgalmi adó</t>
  </si>
  <si>
    <t>9.</t>
  </si>
  <si>
    <t>Beruházások</t>
  </si>
  <si>
    <t>8.</t>
  </si>
  <si>
    <t>Dologi kiadások</t>
  </si>
  <si>
    <t>Különféle befizetések, egyéb dologi kiadások</t>
  </si>
  <si>
    <t>7.</t>
  </si>
  <si>
    <t>Szolgáltatási kiadások</t>
  </si>
  <si>
    <t>6.</t>
  </si>
  <si>
    <t>Kommunikációs szolgáltatások</t>
  </si>
  <si>
    <t>5.</t>
  </si>
  <si>
    <t>Készletbeszerzések</t>
  </si>
  <si>
    <t>4.</t>
  </si>
  <si>
    <t>Munkaadót terh. járulékok és szoc.hozzáj.adó</t>
  </si>
  <si>
    <t>3.</t>
  </si>
  <si>
    <t>Személyi juttatások</t>
  </si>
  <si>
    <t>Külső személyi juttatások</t>
  </si>
  <si>
    <t>2.</t>
  </si>
  <si>
    <t>Foglalkoztatottak személyi juttatásai</t>
  </si>
  <si>
    <t>1.</t>
  </si>
  <si>
    <t>Nagyalásonyi Napköziotthonos Óvoda kiadásai</t>
  </si>
  <si>
    <t>IV.</t>
  </si>
  <si>
    <t>Nagyalásonyi Napköziotthonos Óvoda bevételei összesen:</t>
  </si>
  <si>
    <t>Finanszírozási bevételek</t>
  </si>
  <si>
    <t>Működési bevételek</t>
  </si>
  <si>
    <t>Egyéb működési bevételek</t>
  </si>
  <si>
    <t>Általános forgalmi adó visszatérítése</t>
  </si>
  <si>
    <t xml:space="preserve">3. </t>
  </si>
  <si>
    <t>Kiszámlázott általános forgalmi adó</t>
  </si>
  <si>
    <t>Ellátási díjak</t>
  </si>
  <si>
    <t>Nagyalásonyi Napköziotthonos Óvoda bevételei</t>
  </si>
  <si>
    <t>III.</t>
  </si>
  <si>
    <t>Önkormányzati Hivatal költségvetési kiadásai összesen:</t>
  </si>
  <si>
    <t>Egyéb felhalmozási célú kiadások államháztartáson kívülre</t>
  </si>
  <si>
    <t>19.</t>
  </si>
  <si>
    <t xml:space="preserve">Felújítási célú előzetesen felszámított általános forgalmi adó </t>
  </si>
  <si>
    <t>18.</t>
  </si>
  <si>
    <t>Felújítások</t>
  </si>
  <si>
    <t>17.</t>
  </si>
  <si>
    <t>16.</t>
  </si>
  <si>
    <t>15.</t>
  </si>
  <si>
    <t>Egyéb működési célú kiadások összesen</t>
  </si>
  <si>
    <t>Céltartalék</t>
  </si>
  <si>
    <t>Általános tartalék</t>
  </si>
  <si>
    <t>Tartalékok</t>
  </si>
  <si>
    <t>14.</t>
  </si>
  <si>
    <t>Egyéb működési célú tám. államháztartáson kívülre</t>
  </si>
  <si>
    <t>13.</t>
  </si>
  <si>
    <t>Egyéb működési célú tám. államháztartáson belülre</t>
  </si>
  <si>
    <t>12.</t>
  </si>
  <si>
    <t>Elvonások és befizetések</t>
  </si>
  <si>
    <t>11.</t>
  </si>
  <si>
    <t>Ellátottak pénzbeli és természetbeni juttatásai</t>
  </si>
  <si>
    <t>Egyéb nem intézményi ellátások</t>
  </si>
  <si>
    <t>10.</t>
  </si>
  <si>
    <t>Reklám- és propagandakiadások</t>
  </si>
  <si>
    <t>Kiküldetések kiadásai</t>
  </si>
  <si>
    <t>Munkaadót terh. járul és szoc.hozzájárulási adó</t>
  </si>
  <si>
    <t>Költségvetési kiadások:</t>
  </si>
  <si>
    <t>Nagyalásony Község Önk. költségvetési kiadásai</t>
  </si>
  <si>
    <t>II.</t>
  </si>
  <si>
    <t>Önkormányzati Hivatal költségvetési bevételei összesen:</t>
  </si>
  <si>
    <t>Működési célú átvett pénzeszközök</t>
  </si>
  <si>
    <t xml:space="preserve">Egyéb működési célú átvett pénzeszközök </t>
  </si>
  <si>
    <t>Működési célú visszatérítendő támogatások, kölcsönök visszatérülése államháztartáson kívülről</t>
  </si>
  <si>
    <t>Felhalmozási bevételek</t>
  </si>
  <si>
    <t>Egyéb tárgyi eszközök értékesítése</t>
  </si>
  <si>
    <t>Ingatlanok értékesítése</t>
  </si>
  <si>
    <t>Biztosító által fizetett kártérítés</t>
  </si>
  <si>
    <t>Kamatbevételek</t>
  </si>
  <si>
    <t xml:space="preserve">Tulajdonosi bevételek </t>
  </si>
  <si>
    <t>Közvetített szolgáltatások ellenértéke</t>
  </si>
  <si>
    <t>Szolgáltatások ellenértéke</t>
  </si>
  <si>
    <t>Készletértékesítés ellenértéke</t>
  </si>
  <si>
    <t>Közhatalmi bevételek</t>
  </si>
  <si>
    <t>Egyéb közhatalmi bevételek</t>
  </si>
  <si>
    <t>Gépjárműadó</t>
  </si>
  <si>
    <t>Értékesítési és forgalmi adók (helyi iparűzési adó)</t>
  </si>
  <si>
    <t>Működési célú támogatások államházt. belülről</t>
  </si>
  <si>
    <t>Felhalmozási célú támogatások állaháztart.belülről</t>
  </si>
  <si>
    <t>Egyéb működési célú tám. bev. államháztart. belülről</t>
  </si>
  <si>
    <t>Önkormányzatok működési támogatásai</t>
  </si>
  <si>
    <t>Költségvetési bevételek:</t>
  </si>
  <si>
    <t>Nagyalásony Község Önkormányzata bevételei</t>
  </si>
  <si>
    <t>I.</t>
  </si>
  <si>
    <t>2023. évi irányszám</t>
  </si>
  <si>
    <t>2022. évi irányszám</t>
  </si>
  <si>
    <t>2021. évi irányszám</t>
  </si>
  <si>
    <t>2021. évi eredeti terv</t>
  </si>
  <si>
    <t>2020. évi várható</t>
  </si>
  <si>
    <t>2019.évi tény</t>
  </si>
  <si>
    <t>MEGNEVEZÉS</t>
  </si>
  <si>
    <t>Sor-szám</t>
  </si>
  <si>
    <t>H</t>
  </si>
  <si>
    <t>G</t>
  </si>
  <si>
    <t>F</t>
  </si>
  <si>
    <t>E</t>
  </si>
  <si>
    <t>D</t>
  </si>
  <si>
    <t>C</t>
  </si>
  <si>
    <t>B</t>
  </si>
  <si>
    <t>A</t>
  </si>
  <si>
    <t>Költségvetési és finanszírozási kiadások és bevételek</t>
  </si>
  <si>
    <t>4. melléklet</t>
  </si>
  <si>
    <t>I</t>
  </si>
  <si>
    <t>2021. évi módosított terv</t>
  </si>
  <si>
    <t>Nagyalásony Község Önkormányzata 2021. évi költségvetéséről szóló  3/2021. (II. 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</si>
</sst>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</font>
    <font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 shrinkToFit="1"/>
    </xf>
    <xf numFmtId="0" fontId="1" fillId="0" borderId="1" xfId="0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 shrinkToFit="1"/>
    </xf>
    <xf numFmtId="0" fontId="5" fillId="0" borderId="1" xfId="0" applyFont="1" applyBorder="1"/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5" fillId="0" borderId="4" xfId="0" applyNumberFormat="1" applyFont="1" applyBorder="1"/>
    <xf numFmtId="0" fontId="1" fillId="0" borderId="4" xfId="0" applyFont="1" applyBorder="1"/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AC192-1274-427A-A1ED-1230551A8C1C}">
  <dimension ref="A1:K134"/>
  <sheetViews>
    <sheetView tabSelected="1" zoomScaleNormal="100" workbookViewId="0">
      <selection activeCell="N7" sqref="N7"/>
    </sheetView>
  </sheetViews>
  <sheetFormatPr defaultRowHeight="15" x14ac:dyDescent="0.25"/>
  <cols>
    <col min="1" max="1" width="4.85546875" customWidth="1"/>
    <col min="2" max="2" width="47.28515625" customWidth="1"/>
    <col min="3" max="3" width="12.7109375" customWidth="1"/>
    <col min="4" max="4" width="13.28515625" customWidth="1"/>
    <col min="5" max="5" width="13.28515625" bestFit="1" customWidth="1"/>
    <col min="6" max="6" width="13.28515625" customWidth="1"/>
    <col min="7" max="9" width="13.28515625" bestFit="1" customWidth="1"/>
  </cols>
  <sheetData>
    <row r="1" spans="1:11" ht="15.75" x14ac:dyDescent="0.25">
      <c r="A1" s="1"/>
      <c r="B1" s="1"/>
      <c r="C1" s="1"/>
      <c r="D1" s="1"/>
      <c r="E1" s="1"/>
      <c r="F1" s="1"/>
      <c r="G1" s="56" t="s">
        <v>123</v>
      </c>
      <c r="H1" s="56"/>
      <c r="I1" s="56"/>
    </row>
    <row r="2" spans="1:11" ht="32.25" customHeight="1" x14ac:dyDescent="0.25">
      <c r="B2" s="59" t="s">
        <v>126</v>
      </c>
      <c r="C2" s="59"/>
      <c r="D2" s="59"/>
      <c r="E2" s="59"/>
      <c r="F2" s="59"/>
      <c r="G2" s="59"/>
      <c r="H2" s="53"/>
      <c r="I2" s="54"/>
      <c r="J2" s="54"/>
      <c r="K2" s="54"/>
    </row>
    <row r="3" spans="1:11" ht="15.75" x14ac:dyDescent="0.25">
      <c r="A3" s="53"/>
      <c r="B3" s="53"/>
      <c r="C3" s="53"/>
      <c r="D3" s="53"/>
      <c r="E3" s="53"/>
      <c r="F3" s="55"/>
      <c r="G3" s="53"/>
      <c r="H3" s="53"/>
      <c r="I3" s="53"/>
      <c r="J3" s="53"/>
      <c r="K3" s="53"/>
    </row>
    <row r="4" spans="1:11" ht="15.75" x14ac:dyDescent="0.25">
      <c r="A4" s="1"/>
      <c r="B4" s="57" t="s">
        <v>122</v>
      </c>
      <c r="C4" s="57"/>
      <c r="D4" s="57"/>
      <c r="E4" s="57"/>
      <c r="F4" s="57"/>
      <c r="G4" s="57"/>
      <c r="H4" s="52"/>
      <c r="I4" s="1"/>
      <c r="J4" s="1"/>
      <c r="K4" s="1"/>
    </row>
    <row r="5" spans="1:11" ht="15.75" x14ac:dyDescent="0.25">
      <c r="I5" s="51"/>
    </row>
    <row r="6" spans="1:11" s="49" customFormat="1" ht="15.75" x14ac:dyDescent="0.25">
      <c r="A6" s="50" t="s">
        <v>121</v>
      </c>
      <c r="B6" s="50" t="s">
        <v>120</v>
      </c>
      <c r="C6" s="50" t="s">
        <v>119</v>
      </c>
      <c r="D6" s="50" t="s">
        <v>118</v>
      </c>
      <c r="E6" s="50" t="s">
        <v>117</v>
      </c>
      <c r="F6" s="50" t="s">
        <v>116</v>
      </c>
      <c r="G6" s="50" t="s">
        <v>115</v>
      </c>
      <c r="H6" s="50" t="s">
        <v>114</v>
      </c>
      <c r="I6" s="50" t="s">
        <v>124</v>
      </c>
    </row>
    <row r="7" spans="1:11" s="44" customFormat="1" ht="29.25" customHeight="1" x14ac:dyDescent="0.25">
      <c r="A7" s="45" t="s">
        <v>113</v>
      </c>
      <c r="B7" s="48" t="s">
        <v>112</v>
      </c>
      <c r="C7" s="45" t="s">
        <v>111</v>
      </c>
      <c r="D7" s="45" t="s">
        <v>110</v>
      </c>
      <c r="E7" s="47" t="s">
        <v>109</v>
      </c>
      <c r="F7" s="47" t="s">
        <v>125</v>
      </c>
      <c r="G7" s="45" t="s">
        <v>108</v>
      </c>
      <c r="H7" s="45" t="s">
        <v>107</v>
      </c>
      <c r="I7" s="45" t="s">
        <v>106</v>
      </c>
    </row>
    <row r="8" spans="1:11" s="44" customFormat="1" ht="20.100000000000001" customHeight="1" x14ac:dyDescent="0.25">
      <c r="A8" s="46" t="s">
        <v>105</v>
      </c>
      <c r="B8" s="41" t="s">
        <v>104</v>
      </c>
      <c r="C8" s="40"/>
      <c r="D8" s="40"/>
      <c r="E8" s="45"/>
      <c r="F8" s="45"/>
      <c r="G8" s="45"/>
      <c r="H8" s="45"/>
      <c r="I8" s="45"/>
    </row>
    <row r="9" spans="1:11" ht="15.75" x14ac:dyDescent="0.25">
      <c r="A9" s="20"/>
      <c r="B9" s="39" t="s">
        <v>103</v>
      </c>
      <c r="C9" s="38"/>
      <c r="D9" s="38"/>
      <c r="E9" s="20"/>
      <c r="F9" s="20"/>
      <c r="G9" s="20"/>
      <c r="H9" s="20"/>
      <c r="I9" s="20"/>
    </row>
    <row r="10" spans="1:11" ht="15.75" x14ac:dyDescent="0.25">
      <c r="A10" s="20" t="s">
        <v>40</v>
      </c>
      <c r="B10" s="20" t="s">
        <v>102</v>
      </c>
      <c r="C10" s="22">
        <v>54765668</v>
      </c>
      <c r="D10" s="22">
        <v>57703422</v>
      </c>
      <c r="E10" s="21">
        <v>69648807</v>
      </c>
      <c r="F10" s="21">
        <v>70964437</v>
      </c>
      <c r="G10" s="21">
        <v>54000000</v>
      </c>
      <c r="H10" s="21">
        <v>54750000</v>
      </c>
      <c r="I10" s="21">
        <v>55250000</v>
      </c>
    </row>
    <row r="11" spans="1:11" ht="15.75" x14ac:dyDescent="0.25">
      <c r="A11" s="20" t="s">
        <v>38</v>
      </c>
      <c r="B11" s="20" t="s">
        <v>101</v>
      </c>
      <c r="C11" s="22">
        <v>31796217</v>
      </c>
      <c r="D11" s="22">
        <v>32347980</v>
      </c>
      <c r="E11" s="21">
        <v>31934041</v>
      </c>
      <c r="F11" s="21">
        <v>32934041</v>
      </c>
      <c r="G11" s="21">
        <v>27500000</v>
      </c>
      <c r="H11" s="21">
        <v>28250000</v>
      </c>
      <c r="I11" s="21">
        <v>29500000</v>
      </c>
    </row>
    <row r="12" spans="1:11" ht="15.75" x14ac:dyDescent="0.25">
      <c r="A12" s="20" t="s">
        <v>35</v>
      </c>
      <c r="B12" s="20" t="s">
        <v>100</v>
      </c>
      <c r="C12" s="22">
        <v>52374543</v>
      </c>
      <c r="D12" s="22">
        <v>31958108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1" ht="15.75" x14ac:dyDescent="0.25">
      <c r="A13" s="20"/>
      <c r="B13" s="24" t="s">
        <v>99</v>
      </c>
      <c r="C13" s="18">
        <f>SUM(C10:C12)</f>
        <v>138936428</v>
      </c>
      <c r="D13" s="18">
        <f>SUM(D10:D12)</f>
        <v>122009510</v>
      </c>
      <c r="E13" s="7">
        <f>SUM(E10:E12)</f>
        <v>101582848</v>
      </c>
      <c r="F13" s="7">
        <f>SUM(F10:F12)</f>
        <v>103898478</v>
      </c>
      <c r="G13" s="7">
        <f>SUM(G10:G11)</f>
        <v>81500000</v>
      </c>
      <c r="H13" s="7">
        <f>SUM(H10:H11)</f>
        <v>83000000</v>
      </c>
      <c r="I13" s="7">
        <f>SUM(I10:I11)</f>
        <v>84750000</v>
      </c>
    </row>
    <row r="14" spans="1:11" ht="15.75" x14ac:dyDescent="0.25">
      <c r="A14" s="20" t="s">
        <v>33</v>
      </c>
      <c r="B14" s="20" t="s">
        <v>98</v>
      </c>
      <c r="C14" s="22">
        <v>6228009</v>
      </c>
      <c r="D14" s="22">
        <v>6380314</v>
      </c>
      <c r="E14" s="21">
        <v>2500000</v>
      </c>
      <c r="F14" s="21">
        <v>2500000</v>
      </c>
      <c r="G14" s="21">
        <v>3000000</v>
      </c>
      <c r="H14" s="21">
        <v>3500000</v>
      </c>
      <c r="I14" s="21">
        <v>3500000</v>
      </c>
    </row>
    <row r="15" spans="1:11" ht="15.75" x14ac:dyDescent="0.25">
      <c r="A15" s="20" t="s">
        <v>31</v>
      </c>
      <c r="B15" s="20" t="s">
        <v>97</v>
      </c>
      <c r="C15" s="22">
        <v>1116753</v>
      </c>
      <c r="D15" s="22">
        <v>0</v>
      </c>
      <c r="E15" s="21">
        <v>0</v>
      </c>
      <c r="F15" s="21">
        <v>0</v>
      </c>
      <c r="G15" s="21">
        <v>1000000</v>
      </c>
      <c r="H15" s="21">
        <v>1250000</v>
      </c>
      <c r="I15" s="21">
        <v>1300000</v>
      </c>
    </row>
    <row r="16" spans="1:11" ht="15.75" x14ac:dyDescent="0.25">
      <c r="A16" s="20" t="s">
        <v>29</v>
      </c>
      <c r="B16" s="20" t="s">
        <v>96</v>
      </c>
      <c r="C16" s="22">
        <v>82544</v>
      </c>
      <c r="D16" s="22">
        <v>24271</v>
      </c>
      <c r="E16" s="21">
        <v>0</v>
      </c>
      <c r="F16" s="21">
        <v>0</v>
      </c>
      <c r="G16" s="21">
        <v>150000</v>
      </c>
      <c r="H16" s="21">
        <v>200000</v>
      </c>
      <c r="I16" s="21">
        <v>200000</v>
      </c>
    </row>
    <row r="17" spans="1:9" ht="15.75" x14ac:dyDescent="0.25">
      <c r="A17" s="20"/>
      <c r="B17" s="24" t="s">
        <v>95</v>
      </c>
      <c r="C17" s="18">
        <f t="shared" ref="C17:I17" si="0">SUM(C14:C16)</f>
        <v>7427306</v>
      </c>
      <c r="D17" s="18">
        <f t="shared" si="0"/>
        <v>6404585</v>
      </c>
      <c r="E17" s="7">
        <f t="shared" si="0"/>
        <v>2500000</v>
      </c>
      <c r="F17" s="7">
        <f t="shared" ref="F17" si="1">SUM(F14:F16)</f>
        <v>2500000</v>
      </c>
      <c r="G17" s="7">
        <f t="shared" si="0"/>
        <v>4150000</v>
      </c>
      <c r="H17" s="7">
        <f t="shared" si="0"/>
        <v>4950000</v>
      </c>
      <c r="I17" s="7">
        <f t="shared" si="0"/>
        <v>5000000</v>
      </c>
    </row>
    <row r="18" spans="1:9" ht="15.75" x14ac:dyDescent="0.25">
      <c r="A18" s="20" t="s">
        <v>27</v>
      </c>
      <c r="B18" s="20" t="s">
        <v>94</v>
      </c>
      <c r="C18" s="22">
        <v>0</v>
      </c>
      <c r="D18" s="22">
        <v>705750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ht="15.75" x14ac:dyDescent="0.25">
      <c r="A19" s="20" t="s">
        <v>24</v>
      </c>
      <c r="B19" s="20" t="s">
        <v>93</v>
      </c>
      <c r="C19" s="22">
        <v>671871</v>
      </c>
      <c r="D19" s="22">
        <v>1922992</v>
      </c>
      <c r="E19" s="21">
        <v>1500000</v>
      </c>
      <c r="F19" s="21">
        <v>1500000</v>
      </c>
      <c r="G19" s="21"/>
      <c r="H19" s="21"/>
      <c r="I19" s="21"/>
    </row>
    <row r="20" spans="1:9" ht="15.75" x14ac:dyDescent="0.25">
      <c r="A20" s="20" t="s">
        <v>22</v>
      </c>
      <c r="B20" s="20" t="s">
        <v>92</v>
      </c>
      <c r="C20" s="22">
        <v>714693</v>
      </c>
      <c r="D20" s="22">
        <v>1416742</v>
      </c>
      <c r="E20" s="21">
        <v>1200000</v>
      </c>
      <c r="F20" s="21">
        <v>1200000</v>
      </c>
      <c r="G20" s="21">
        <v>0</v>
      </c>
      <c r="H20" s="21">
        <v>0</v>
      </c>
      <c r="I20" s="21">
        <v>0</v>
      </c>
    </row>
    <row r="21" spans="1:9" ht="15.75" x14ac:dyDescent="0.25">
      <c r="A21" s="43" t="s">
        <v>75</v>
      </c>
      <c r="B21" s="20" t="s">
        <v>91</v>
      </c>
      <c r="C21" s="22">
        <v>1296700</v>
      </c>
      <c r="D21" s="22">
        <v>177137</v>
      </c>
      <c r="E21" s="21">
        <v>0</v>
      </c>
      <c r="F21" s="21">
        <v>0</v>
      </c>
      <c r="G21" s="21">
        <v>2100000</v>
      </c>
      <c r="H21" s="21">
        <v>2250000</v>
      </c>
      <c r="I21" s="21">
        <v>2250000</v>
      </c>
    </row>
    <row r="22" spans="1:9" ht="15.75" x14ac:dyDescent="0.25">
      <c r="A22" s="20" t="s">
        <v>72</v>
      </c>
      <c r="B22" s="20" t="s">
        <v>50</v>
      </c>
      <c r="C22" s="22">
        <v>4317765</v>
      </c>
      <c r="D22" s="22">
        <v>4217763</v>
      </c>
      <c r="E22" s="21">
        <v>4764723</v>
      </c>
      <c r="F22" s="21">
        <v>4764723</v>
      </c>
      <c r="G22" s="21">
        <v>5450000</v>
      </c>
      <c r="H22" s="21">
        <v>5450000</v>
      </c>
      <c r="I22" s="21">
        <v>5500000</v>
      </c>
    </row>
    <row r="23" spans="1:9" ht="15.75" x14ac:dyDescent="0.25">
      <c r="A23" s="20" t="s">
        <v>70</v>
      </c>
      <c r="B23" s="20" t="s">
        <v>90</v>
      </c>
      <c r="C23" s="22">
        <v>0</v>
      </c>
      <c r="D23" s="22">
        <v>0</v>
      </c>
      <c r="E23" s="21">
        <v>0</v>
      </c>
      <c r="F23" s="21">
        <v>0</v>
      </c>
      <c r="G23" s="21">
        <v>10000</v>
      </c>
      <c r="H23" s="21">
        <v>10000</v>
      </c>
      <c r="I23" s="21">
        <v>10000</v>
      </c>
    </row>
    <row r="24" spans="1:9" ht="15.75" x14ac:dyDescent="0.25">
      <c r="A24" s="20" t="s">
        <v>68</v>
      </c>
      <c r="B24" s="20" t="s">
        <v>89</v>
      </c>
      <c r="C24" s="22">
        <v>47000</v>
      </c>
      <c r="D24" s="22">
        <v>185900</v>
      </c>
      <c r="E24" s="21">
        <v>0</v>
      </c>
      <c r="F24" s="21">
        <v>0</v>
      </c>
      <c r="G24" s="21"/>
      <c r="H24" s="21"/>
      <c r="I24" s="21"/>
    </row>
    <row r="25" spans="1:9" ht="15.75" x14ac:dyDescent="0.25">
      <c r="A25" s="20" t="s">
        <v>66</v>
      </c>
      <c r="B25" s="20" t="s">
        <v>46</v>
      </c>
      <c r="C25" s="22">
        <v>507716</v>
      </c>
      <c r="D25" s="22">
        <v>186079</v>
      </c>
      <c r="E25" s="21">
        <v>150000</v>
      </c>
      <c r="F25" s="21">
        <v>150000</v>
      </c>
      <c r="G25" s="21">
        <v>150000</v>
      </c>
      <c r="H25" s="21">
        <v>0</v>
      </c>
      <c r="I25" s="21">
        <v>0</v>
      </c>
    </row>
    <row r="26" spans="1:9" ht="15.75" x14ac:dyDescent="0.25">
      <c r="A26" s="20"/>
      <c r="B26" s="24" t="s">
        <v>45</v>
      </c>
      <c r="C26" s="18">
        <f>SUM(C18:C25)</f>
        <v>7555745</v>
      </c>
      <c r="D26" s="18">
        <f>SUM(D18:D25)</f>
        <v>8812363</v>
      </c>
      <c r="E26" s="7">
        <f>SUM(E19:E25)</f>
        <v>7614723</v>
      </c>
      <c r="F26" s="7">
        <f>SUM(F19:F25)</f>
        <v>7614723</v>
      </c>
      <c r="G26" s="7">
        <f>SUM(G21:G25)</f>
        <v>7710000</v>
      </c>
      <c r="H26" s="7">
        <f>SUM(H21:H25)</f>
        <v>7710000</v>
      </c>
      <c r="I26" s="7">
        <f>SUM(I21:I25)</f>
        <v>7760000</v>
      </c>
    </row>
    <row r="27" spans="1:9" ht="15.75" x14ac:dyDescent="0.25">
      <c r="A27" s="20" t="s">
        <v>61</v>
      </c>
      <c r="B27" s="20" t="s">
        <v>88</v>
      </c>
      <c r="C27" s="22">
        <v>0</v>
      </c>
      <c r="D27" s="22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ht="15.75" x14ac:dyDescent="0.25">
      <c r="A28" s="20" t="s">
        <v>60</v>
      </c>
      <c r="B28" s="20" t="s">
        <v>87</v>
      </c>
      <c r="C28" s="22">
        <v>0</v>
      </c>
      <c r="D28" s="22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ht="15.75" x14ac:dyDescent="0.25">
      <c r="A29" s="24"/>
      <c r="B29" s="24" t="s">
        <v>86</v>
      </c>
      <c r="C29" s="18">
        <v>0</v>
      </c>
      <c r="D29" s="18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31.5" x14ac:dyDescent="0.25">
      <c r="A30" s="20" t="s">
        <v>59</v>
      </c>
      <c r="B30" s="33" t="s">
        <v>85</v>
      </c>
      <c r="C30" s="22">
        <v>30000</v>
      </c>
      <c r="D30" s="22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</row>
    <row r="31" spans="1:9" ht="15.75" x14ac:dyDescent="0.25">
      <c r="A31" s="20" t="s">
        <v>57</v>
      </c>
      <c r="B31" t="s">
        <v>84</v>
      </c>
      <c r="C31" s="42">
        <v>0</v>
      </c>
      <c r="D31" s="22">
        <v>238000</v>
      </c>
    </row>
    <row r="32" spans="1:9" ht="15.75" x14ac:dyDescent="0.25">
      <c r="A32" s="20"/>
      <c r="B32" s="37" t="s">
        <v>83</v>
      </c>
      <c r="C32" s="18">
        <v>30000</v>
      </c>
      <c r="D32" s="18">
        <v>238000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10" ht="15.75" x14ac:dyDescent="0.25">
      <c r="A33" s="17"/>
      <c r="B33" s="24" t="s">
        <v>44</v>
      </c>
      <c r="C33" s="18">
        <v>38428671</v>
      </c>
      <c r="D33" s="18">
        <v>39567316</v>
      </c>
      <c r="E33" s="7">
        <v>6377468</v>
      </c>
      <c r="F33" s="7">
        <v>6377468</v>
      </c>
      <c r="G33" s="7">
        <v>10000000</v>
      </c>
      <c r="H33" s="7">
        <v>14000000</v>
      </c>
      <c r="I33" s="7">
        <v>16650000</v>
      </c>
    </row>
    <row r="34" spans="1:10" ht="30" customHeight="1" x14ac:dyDescent="0.25">
      <c r="A34" s="61" t="s">
        <v>82</v>
      </c>
      <c r="B34" s="61"/>
      <c r="C34" s="40">
        <v>192348150</v>
      </c>
      <c r="D34" s="40">
        <v>177031774</v>
      </c>
      <c r="E34" s="14">
        <f>SUM(E13+E17+E26+E33)</f>
        <v>118075039</v>
      </c>
      <c r="F34" s="14">
        <f>SUM(F13+F17+F26+F33)</f>
        <v>120390669</v>
      </c>
      <c r="G34" s="14">
        <v>103360000</v>
      </c>
      <c r="H34" s="14">
        <v>109660000</v>
      </c>
      <c r="I34" s="14">
        <v>114160000</v>
      </c>
    </row>
    <row r="35" spans="1:10" ht="20.100000000000001" customHeight="1" x14ac:dyDescent="0.25">
      <c r="A35" s="41" t="s">
        <v>81</v>
      </c>
      <c r="B35" s="41" t="s">
        <v>80</v>
      </c>
      <c r="C35" s="40"/>
      <c r="D35" s="40"/>
      <c r="E35" s="64"/>
      <c r="F35" s="64"/>
      <c r="G35" s="64"/>
      <c r="H35" s="64"/>
      <c r="I35" s="64"/>
    </row>
    <row r="36" spans="1:10" ht="15.75" x14ac:dyDescent="0.25">
      <c r="A36" s="20"/>
      <c r="B36" s="39" t="s">
        <v>79</v>
      </c>
      <c r="C36" s="38"/>
      <c r="D36" s="38"/>
      <c r="E36" s="21"/>
      <c r="F36" s="21"/>
      <c r="G36" s="21"/>
      <c r="H36" s="21"/>
      <c r="I36" s="21"/>
    </row>
    <row r="37" spans="1:10" ht="15.75" x14ac:dyDescent="0.25">
      <c r="A37" s="20" t="s">
        <v>40</v>
      </c>
      <c r="B37" s="20" t="s">
        <v>39</v>
      </c>
      <c r="C37" s="22">
        <v>18176171</v>
      </c>
      <c r="D37" s="22">
        <v>19438738</v>
      </c>
      <c r="E37" s="21">
        <v>20496796</v>
      </c>
      <c r="F37" s="21">
        <v>20496796</v>
      </c>
      <c r="G37" s="21">
        <v>20350000</v>
      </c>
      <c r="H37" s="21">
        <v>20700000</v>
      </c>
      <c r="I37" s="21">
        <v>21000000</v>
      </c>
    </row>
    <row r="38" spans="1:10" ht="15.75" x14ac:dyDescent="0.25">
      <c r="A38" s="20" t="s">
        <v>38</v>
      </c>
      <c r="B38" s="20" t="s">
        <v>37</v>
      </c>
      <c r="C38" s="22">
        <v>7247165</v>
      </c>
      <c r="D38" s="22">
        <v>9020129</v>
      </c>
      <c r="E38" s="21">
        <v>8446344</v>
      </c>
      <c r="F38" s="21">
        <v>8446344</v>
      </c>
      <c r="G38" s="21">
        <v>7000000</v>
      </c>
      <c r="H38" s="21">
        <v>7200000</v>
      </c>
      <c r="I38" s="21">
        <v>7450000</v>
      </c>
    </row>
    <row r="39" spans="1:10" ht="15.75" x14ac:dyDescent="0.25">
      <c r="A39" s="20"/>
      <c r="B39" s="24" t="s">
        <v>36</v>
      </c>
      <c r="C39" s="18">
        <f t="shared" ref="C39:I39" si="2">SUM(C37:C38)</f>
        <v>25423336</v>
      </c>
      <c r="D39" s="18">
        <f t="shared" si="2"/>
        <v>28458867</v>
      </c>
      <c r="E39" s="7">
        <f t="shared" si="2"/>
        <v>28943140</v>
      </c>
      <c r="F39" s="7">
        <f t="shared" ref="F39" si="3">SUM(F37:F38)</f>
        <v>28943140</v>
      </c>
      <c r="G39" s="7">
        <f t="shared" si="2"/>
        <v>27350000</v>
      </c>
      <c r="H39" s="7">
        <f t="shared" si="2"/>
        <v>27900000</v>
      </c>
      <c r="I39" s="7">
        <f t="shared" si="2"/>
        <v>28450000</v>
      </c>
    </row>
    <row r="40" spans="1:10" ht="20.100000000000001" customHeight="1" x14ac:dyDescent="0.25">
      <c r="A40" s="20" t="s">
        <v>35</v>
      </c>
      <c r="B40" s="37" t="s">
        <v>78</v>
      </c>
      <c r="C40" s="36">
        <v>3976216</v>
      </c>
      <c r="D40" s="36">
        <v>4256959</v>
      </c>
      <c r="E40" s="7">
        <v>4733422</v>
      </c>
      <c r="F40" s="7">
        <v>4733422</v>
      </c>
      <c r="G40" s="7">
        <v>6020000</v>
      </c>
      <c r="H40" s="7">
        <v>6150000</v>
      </c>
      <c r="I40" s="7">
        <v>6260000</v>
      </c>
    </row>
    <row r="41" spans="1:10" ht="15.75" x14ac:dyDescent="0.25">
      <c r="A41" s="20" t="s">
        <v>33</v>
      </c>
      <c r="B41" s="20" t="s">
        <v>32</v>
      </c>
      <c r="C41" s="22">
        <v>4367505</v>
      </c>
      <c r="D41" s="22">
        <v>2755803</v>
      </c>
      <c r="E41" s="21">
        <v>3698876</v>
      </c>
      <c r="F41" s="21">
        <v>3698876</v>
      </c>
      <c r="G41" s="21">
        <v>3950000</v>
      </c>
      <c r="H41" s="21">
        <v>4100000</v>
      </c>
      <c r="I41" s="21">
        <v>4350000</v>
      </c>
      <c r="J41" s="35"/>
    </row>
    <row r="42" spans="1:10" ht="15.75" x14ac:dyDescent="0.25">
      <c r="A42" s="20" t="s">
        <v>31</v>
      </c>
      <c r="B42" s="20" t="s">
        <v>30</v>
      </c>
      <c r="C42" s="22">
        <v>942774</v>
      </c>
      <c r="D42" s="22">
        <v>798779</v>
      </c>
      <c r="E42" s="21">
        <v>1120000</v>
      </c>
      <c r="F42" s="21">
        <v>1120000</v>
      </c>
      <c r="G42" s="21">
        <v>1250000</v>
      </c>
      <c r="H42" s="21">
        <v>1350000</v>
      </c>
      <c r="I42" s="21">
        <v>1350000</v>
      </c>
    </row>
    <row r="43" spans="1:10" ht="15.75" x14ac:dyDescent="0.25">
      <c r="A43" s="20" t="s">
        <v>29</v>
      </c>
      <c r="B43" s="20" t="s">
        <v>28</v>
      </c>
      <c r="C43" s="22">
        <v>35772485</v>
      </c>
      <c r="D43" s="22">
        <v>29798294</v>
      </c>
      <c r="E43" s="21">
        <v>29843183</v>
      </c>
      <c r="F43" s="21">
        <v>31343183</v>
      </c>
      <c r="G43" s="21">
        <v>24000000</v>
      </c>
      <c r="H43" s="21">
        <v>24500000</v>
      </c>
      <c r="I43" s="21">
        <v>25200000</v>
      </c>
      <c r="J43" s="35"/>
    </row>
    <row r="44" spans="1:10" ht="15.75" x14ac:dyDescent="0.25">
      <c r="A44" s="20" t="s">
        <v>27</v>
      </c>
      <c r="B44" s="20" t="s">
        <v>77</v>
      </c>
      <c r="C44" s="22">
        <v>217267</v>
      </c>
      <c r="D44" s="22">
        <v>150430</v>
      </c>
      <c r="E44" s="21">
        <v>210000</v>
      </c>
      <c r="F44" s="21">
        <v>210000</v>
      </c>
      <c r="G44" s="21">
        <v>600000</v>
      </c>
      <c r="H44" s="21">
        <v>650000</v>
      </c>
      <c r="I44" s="21">
        <v>650000</v>
      </c>
      <c r="J44" s="1"/>
    </row>
    <row r="45" spans="1:10" ht="15.75" x14ac:dyDescent="0.25">
      <c r="A45" s="20" t="s">
        <v>24</v>
      </c>
      <c r="B45" s="20" t="s">
        <v>76</v>
      </c>
      <c r="C45" s="22">
        <v>12929</v>
      </c>
      <c r="D45" s="22">
        <v>0</v>
      </c>
      <c r="E45" s="21">
        <v>50000</v>
      </c>
      <c r="F45" s="21">
        <v>50000</v>
      </c>
      <c r="G45" s="21"/>
      <c r="H45" s="21"/>
      <c r="I45" s="21"/>
      <c r="J45" s="1"/>
    </row>
    <row r="46" spans="1:10" ht="15.75" x14ac:dyDescent="0.25">
      <c r="A46" s="20" t="s">
        <v>22</v>
      </c>
      <c r="B46" s="20" t="s">
        <v>26</v>
      </c>
      <c r="C46" s="22">
        <v>6879514</v>
      </c>
      <c r="D46" s="22">
        <v>6254488</v>
      </c>
      <c r="E46" s="21">
        <v>5890764</v>
      </c>
      <c r="F46" s="21">
        <v>6295764</v>
      </c>
      <c r="G46" s="21">
        <v>7750000</v>
      </c>
      <c r="H46" s="21">
        <v>7950000</v>
      </c>
      <c r="I46" s="21">
        <v>7950000</v>
      </c>
      <c r="J46" s="35"/>
    </row>
    <row r="47" spans="1:10" ht="15.75" x14ac:dyDescent="0.25">
      <c r="A47" s="20"/>
      <c r="B47" s="24" t="s">
        <v>25</v>
      </c>
      <c r="C47" s="18">
        <f t="shared" ref="C47:I47" si="4">SUM(C41:C46)</f>
        <v>48192474</v>
      </c>
      <c r="D47" s="18">
        <f t="shared" si="4"/>
        <v>39757794</v>
      </c>
      <c r="E47" s="7">
        <f t="shared" si="4"/>
        <v>40812823</v>
      </c>
      <c r="F47" s="7">
        <f t="shared" ref="F47" si="5">SUM(F41:F46)</f>
        <v>42717823</v>
      </c>
      <c r="G47" s="7">
        <f t="shared" si="4"/>
        <v>37550000</v>
      </c>
      <c r="H47" s="7">
        <f t="shared" si="4"/>
        <v>38550000</v>
      </c>
      <c r="I47" s="7">
        <f t="shared" si="4"/>
        <v>39500000</v>
      </c>
    </row>
    <row r="48" spans="1:10" ht="15.75" x14ac:dyDescent="0.25">
      <c r="A48" s="20" t="s">
        <v>75</v>
      </c>
      <c r="B48" s="20" t="s">
        <v>74</v>
      </c>
      <c r="C48" s="22">
        <v>1663200</v>
      </c>
      <c r="D48" s="22">
        <v>3132100</v>
      </c>
      <c r="E48" s="21">
        <v>5471000</v>
      </c>
      <c r="F48" s="21">
        <v>5471000</v>
      </c>
      <c r="G48" s="21">
        <v>3900000</v>
      </c>
      <c r="H48" s="21">
        <v>4100000</v>
      </c>
      <c r="I48" s="21">
        <v>4000000</v>
      </c>
    </row>
    <row r="49" spans="1:10" ht="15.75" x14ac:dyDescent="0.25">
      <c r="A49" s="20"/>
      <c r="B49" s="24" t="s">
        <v>73</v>
      </c>
      <c r="C49" s="18">
        <v>1663200</v>
      </c>
      <c r="D49" s="18">
        <v>3132100</v>
      </c>
      <c r="E49" s="7">
        <v>5471000</v>
      </c>
      <c r="F49" s="7">
        <v>5471000</v>
      </c>
      <c r="G49" s="7">
        <v>3900000</v>
      </c>
      <c r="H49" s="7">
        <v>4100000</v>
      </c>
      <c r="I49" s="7">
        <v>4000000</v>
      </c>
    </row>
    <row r="50" spans="1:10" ht="15.75" x14ac:dyDescent="0.25">
      <c r="A50" s="20" t="s">
        <v>72</v>
      </c>
      <c r="B50" s="20" t="s">
        <v>71</v>
      </c>
      <c r="C50" s="22">
        <v>1606810</v>
      </c>
      <c r="D50" s="22">
        <v>2399965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10" ht="15.75" x14ac:dyDescent="0.25">
      <c r="A51" s="20" t="s">
        <v>70</v>
      </c>
      <c r="B51" s="20" t="s">
        <v>69</v>
      </c>
      <c r="C51" s="22">
        <v>2687163</v>
      </c>
      <c r="D51" s="22">
        <v>1890496</v>
      </c>
      <c r="E51" s="21">
        <v>2116000</v>
      </c>
      <c r="F51" s="21">
        <v>2116000</v>
      </c>
      <c r="G51" s="21">
        <v>2000000</v>
      </c>
      <c r="H51" s="21">
        <v>2000000</v>
      </c>
      <c r="I51" s="21">
        <v>1900000</v>
      </c>
    </row>
    <row r="52" spans="1:10" ht="15.75" x14ac:dyDescent="0.25">
      <c r="A52" s="20" t="s">
        <v>68</v>
      </c>
      <c r="B52" s="20" t="s">
        <v>67</v>
      </c>
      <c r="C52" s="22">
        <v>161158</v>
      </c>
      <c r="D52" s="22">
        <v>32400</v>
      </c>
      <c r="E52" s="21">
        <v>120000</v>
      </c>
      <c r="F52" s="21">
        <v>120000</v>
      </c>
      <c r="G52" s="21">
        <v>0</v>
      </c>
      <c r="H52" s="21">
        <v>0</v>
      </c>
      <c r="I52" s="21">
        <v>0</v>
      </c>
    </row>
    <row r="53" spans="1:10" ht="15.75" x14ac:dyDescent="0.25">
      <c r="A53" s="20" t="s">
        <v>66</v>
      </c>
      <c r="B53" s="20" t="s">
        <v>65</v>
      </c>
      <c r="C53" s="22">
        <v>0</v>
      </c>
      <c r="D53" s="22">
        <v>0</v>
      </c>
      <c r="E53" s="32">
        <v>0</v>
      </c>
      <c r="F53" s="32">
        <v>410630</v>
      </c>
      <c r="G53" s="21">
        <v>7670000</v>
      </c>
      <c r="H53" s="21">
        <v>11500000</v>
      </c>
      <c r="I53" s="21">
        <v>13500000</v>
      </c>
    </row>
    <row r="54" spans="1:10" ht="15.75" x14ac:dyDescent="0.25">
      <c r="A54" s="20" t="s">
        <v>61</v>
      </c>
      <c r="B54" s="20" t="s">
        <v>64</v>
      </c>
      <c r="C54" s="22">
        <v>0</v>
      </c>
      <c r="D54" s="22">
        <v>0</v>
      </c>
      <c r="E54" s="32">
        <v>0</v>
      </c>
      <c r="F54" s="32">
        <v>0</v>
      </c>
      <c r="G54" s="21">
        <v>7670000</v>
      </c>
      <c r="H54" s="21">
        <v>11500000</v>
      </c>
      <c r="I54" s="21">
        <v>13500000</v>
      </c>
    </row>
    <row r="55" spans="1:10" ht="15.75" x14ac:dyDescent="0.25">
      <c r="A55" s="20" t="s">
        <v>60</v>
      </c>
      <c r="B55" s="20" t="s">
        <v>63</v>
      </c>
      <c r="C55" s="22">
        <v>0</v>
      </c>
      <c r="D55" s="22">
        <v>0</v>
      </c>
      <c r="E55" s="32">
        <v>0</v>
      </c>
      <c r="F55" s="32">
        <v>0</v>
      </c>
      <c r="G55" s="21">
        <v>0</v>
      </c>
      <c r="H55" s="21">
        <v>0</v>
      </c>
      <c r="I55" s="21">
        <v>0</v>
      </c>
    </row>
    <row r="56" spans="1:10" ht="15.75" x14ac:dyDescent="0.25">
      <c r="A56" s="20"/>
      <c r="B56" s="24" t="s">
        <v>62</v>
      </c>
      <c r="C56" s="18">
        <f>SUM(C50:C55)</f>
        <v>4455131</v>
      </c>
      <c r="D56" s="18">
        <f>SUM(D50:D53)</f>
        <v>4322861</v>
      </c>
      <c r="E56" s="7">
        <f>SUM(E51:E53)</f>
        <v>2236000</v>
      </c>
      <c r="F56" s="7">
        <f>SUM(F51:F53)</f>
        <v>2646630</v>
      </c>
      <c r="G56" s="7">
        <v>9670000</v>
      </c>
      <c r="H56" s="7">
        <v>13500000</v>
      </c>
      <c r="I56" s="7">
        <v>15400000</v>
      </c>
    </row>
    <row r="57" spans="1:10" ht="15.75" x14ac:dyDescent="0.25">
      <c r="A57" s="20" t="s">
        <v>61</v>
      </c>
      <c r="B57" s="20" t="s">
        <v>23</v>
      </c>
      <c r="C57" s="22">
        <v>4075731</v>
      </c>
      <c r="D57" s="22">
        <v>44513589</v>
      </c>
      <c r="E57" s="21">
        <v>280000</v>
      </c>
      <c r="F57" s="21">
        <v>280000</v>
      </c>
      <c r="G57" s="21">
        <v>0</v>
      </c>
      <c r="H57" s="21">
        <v>0</v>
      </c>
      <c r="I57" s="21">
        <v>0</v>
      </c>
    </row>
    <row r="58" spans="1:10" ht="31.5" x14ac:dyDescent="0.25">
      <c r="A58" s="20" t="s">
        <v>60</v>
      </c>
      <c r="B58" s="23" t="s">
        <v>21</v>
      </c>
      <c r="C58" s="22">
        <v>1080196</v>
      </c>
      <c r="D58" s="22">
        <v>11964670</v>
      </c>
      <c r="E58" s="21">
        <v>75600</v>
      </c>
      <c r="F58" s="21">
        <v>75600</v>
      </c>
      <c r="G58" s="21">
        <v>0</v>
      </c>
      <c r="H58" s="21">
        <v>0</v>
      </c>
      <c r="I58" s="21">
        <v>0</v>
      </c>
    </row>
    <row r="59" spans="1:10" ht="15.75" x14ac:dyDescent="0.25">
      <c r="A59" s="20" t="s">
        <v>59</v>
      </c>
      <c r="B59" s="20" t="s">
        <v>58</v>
      </c>
      <c r="C59" s="22">
        <v>34765471</v>
      </c>
      <c r="D59" s="22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34"/>
    </row>
    <row r="60" spans="1:10" ht="31.5" x14ac:dyDescent="0.25">
      <c r="A60" s="20" t="s">
        <v>57</v>
      </c>
      <c r="B60" s="33" t="s">
        <v>56</v>
      </c>
      <c r="C60" s="32">
        <v>9386677</v>
      </c>
      <c r="D60" s="32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</row>
    <row r="61" spans="1:10" ht="31.5" x14ac:dyDescent="0.25">
      <c r="A61" s="20" t="s">
        <v>55</v>
      </c>
      <c r="B61" s="33" t="s">
        <v>54</v>
      </c>
      <c r="C61" s="32">
        <v>2307395</v>
      </c>
      <c r="D61" s="32">
        <v>300000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</row>
    <row r="62" spans="1:10" ht="15.75" x14ac:dyDescent="0.25">
      <c r="A62" s="20"/>
      <c r="B62" s="24" t="s">
        <v>20</v>
      </c>
      <c r="C62" s="18">
        <f>SUM(C57:C61)</f>
        <v>51615470</v>
      </c>
      <c r="D62" s="18">
        <f>SUM(D57:D61)</f>
        <v>56778259</v>
      </c>
      <c r="E62" s="7">
        <f>SUM(E57:E61)</f>
        <v>355600</v>
      </c>
      <c r="F62" s="7">
        <f>SUM(F57:F61)</f>
        <v>355600</v>
      </c>
      <c r="G62" s="21">
        <v>0</v>
      </c>
      <c r="H62" s="21">
        <v>0</v>
      </c>
      <c r="I62" s="21">
        <v>0</v>
      </c>
    </row>
    <row r="63" spans="1:10" ht="15.75" x14ac:dyDescent="0.25">
      <c r="A63" s="20"/>
      <c r="B63" s="24" t="s">
        <v>19</v>
      </c>
      <c r="C63" s="18">
        <v>31549854</v>
      </c>
      <c r="D63" s="18">
        <v>35674905</v>
      </c>
      <c r="E63" s="7">
        <v>35523054</v>
      </c>
      <c r="F63" s="7">
        <v>35523054</v>
      </c>
      <c r="G63" s="21">
        <v>0</v>
      </c>
      <c r="H63" s="21">
        <v>0</v>
      </c>
      <c r="I63" s="21">
        <v>0</v>
      </c>
    </row>
    <row r="64" spans="1:10" ht="18.75" customHeight="1" x14ac:dyDescent="0.25">
      <c r="A64" s="60" t="s">
        <v>53</v>
      </c>
      <c r="B64" s="60"/>
      <c r="C64" s="25">
        <v>161815681</v>
      </c>
      <c r="D64" s="25">
        <v>172381745</v>
      </c>
      <c r="E64" s="14">
        <f>SUM(E39+E40+E47+E49+E56+E62+E63)</f>
        <v>118075039</v>
      </c>
      <c r="F64" s="14">
        <f>SUM(F39+F40+F47+F49+F56+F62+F63)</f>
        <v>120390669</v>
      </c>
      <c r="G64" s="14">
        <v>84490000</v>
      </c>
      <c r="H64" s="14">
        <v>90200000</v>
      </c>
      <c r="I64" s="14">
        <v>93610000</v>
      </c>
    </row>
    <row r="65" spans="1:9" ht="18.75" customHeight="1" x14ac:dyDescent="0.25">
      <c r="A65" s="27" t="s">
        <v>52</v>
      </c>
      <c r="B65" s="26" t="s">
        <v>51</v>
      </c>
      <c r="C65" s="25"/>
      <c r="D65" s="25"/>
      <c r="E65" s="14"/>
      <c r="F65" s="14"/>
      <c r="G65" s="14"/>
      <c r="H65" s="14"/>
      <c r="I65" s="14"/>
    </row>
    <row r="66" spans="1:9" ht="18.75" customHeight="1" x14ac:dyDescent="0.25">
      <c r="A66" s="31" t="s">
        <v>40</v>
      </c>
      <c r="B66" s="30" t="s">
        <v>50</v>
      </c>
      <c r="C66" s="29">
        <v>50108</v>
      </c>
      <c r="D66" s="29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</row>
    <row r="67" spans="1:9" ht="18.75" customHeight="1" x14ac:dyDescent="0.25">
      <c r="A67" s="31" t="s">
        <v>38</v>
      </c>
      <c r="B67" s="30" t="s">
        <v>49</v>
      </c>
      <c r="C67" s="29">
        <v>13532</v>
      </c>
      <c r="D67" s="29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</row>
    <row r="68" spans="1:9" ht="18.75" customHeight="1" x14ac:dyDescent="0.25">
      <c r="A68" s="31" t="s">
        <v>48</v>
      </c>
      <c r="B68" s="30" t="s">
        <v>47</v>
      </c>
      <c r="C68" s="29">
        <v>496000</v>
      </c>
      <c r="D68" s="29">
        <v>275000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</row>
    <row r="69" spans="1:9" ht="18.75" customHeight="1" x14ac:dyDescent="0.25">
      <c r="A69" s="31" t="s">
        <v>33</v>
      </c>
      <c r="B69" s="30" t="s">
        <v>46</v>
      </c>
      <c r="C69" s="29">
        <v>0</v>
      </c>
      <c r="D69" s="29">
        <v>18700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</row>
    <row r="70" spans="1:9" ht="18.75" customHeight="1" x14ac:dyDescent="0.25">
      <c r="A70" s="26"/>
      <c r="B70" s="24" t="s">
        <v>45</v>
      </c>
      <c r="C70" s="18">
        <f>SUM(C66:C69)</f>
        <v>559640</v>
      </c>
      <c r="D70" s="18">
        <f>SUM(D66:D69)</f>
        <v>293700</v>
      </c>
      <c r="E70" s="7">
        <v>0</v>
      </c>
      <c r="F70" s="7">
        <v>0</v>
      </c>
      <c r="G70" s="21">
        <v>0</v>
      </c>
      <c r="H70" s="21">
        <v>0</v>
      </c>
      <c r="I70" s="21">
        <v>0</v>
      </c>
    </row>
    <row r="71" spans="1:9" ht="18.75" customHeight="1" x14ac:dyDescent="0.25">
      <c r="A71" s="28"/>
      <c r="B71" s="24" t="s">
        <v>44</v>
      </c>
      <c r="C71" s="18">
        <v>18871225</v>
      </c>
      <c r="D71" s="18">
        <v>23142480</v>
      </c>
      <c r="E71" s="7">
        <v>32796842</v>
      </c>
      <c r="F71" s="7">
        <v>32796842</v>
      </c>
      <c r="G71" s="21"/>
      <c r="H71" s="21"/>
      <c r="I71" s="21"/>
    </row>
    <row r="72" spans="1:9" ht="35.1" customHeight="1" x14ac:dyDescent="0.25">
      <c r="A72" s="26"/>
      <c r="B72" s="16" t="s">
        <v>43</v>
      </c>
      <c r="C72" s="15">
        <f>SUM(C70:C71)</f>
        <v>19430865</v>
      </c>
      <c r="D72" s="15">
        <f>SUM(D70:D71)</f>
        <v>23436180</v>
      </c>
      <c r="E72" s="14">
        <f>SUM(E70:E71)</f>
        <v>32796842</v>
      </c>
      <c r="F72" s="14">
        <f>SUM(F70:F71)</f>
        <v>32796842</v>
      </c>
      <c r="G72" s="21">
        <v>0</v>
      </c>
      <c r="H72" s="21">
        <v>0</v>
      </c>
      <c r="I72" s="21">
        <v>0</v>
      </c>
    </row>
    <row r="73" spans="1:9" ht="18.75" customHeight="1" x14ac:dyDescent="0.25">
      <c r="A73" s="27" t="s">
        <v>42</v>
      </c>
      <c r="B73" s="26" t="s">
        <v>41</v>
      </c>
      <c r="C73" s="25"/>
      <c r="D73" s="25"/>
      <c r="E73" s="25"/>
      <c r="F73" s="25"/>
      <c r="G73" s="14"/>
      <c r="H73" s="14"/>
      <c r="I73" s="14"/>
    </row>
    <row r="74" spans="1:9" ht="18.75" customHeight="1" x14ac:dyDescent="0.25">
      <c r="A74" s="20" t="s">
        <v>40</v>
      </c>
      <c r="B74" s="20" t="s">
        <v>39</v>
      </c>
      <c r="C74" s="22">
        <v>11566113</v>
      </c>
      <c r="D74" s="22">
        <v>14452562</v>
      </c>
      <c r="E74" s="21">
        <v>20539143</v>
      </c>
      <c r="F74" s="21">
        <v>20539143</v>
      </c>
      <c r="G74" s="21">
        <v>11650000</v>
      </c>
      <c r="H74" s="21">
        <v>11780000</v>
      </c>
      <c r="I74" s="21">
        <v>11950000</v>
      </c>
    </row>
    <row r="75" spans="1:9" ht="18.75" customHeight="1" x14ac:dyDescent="0.25">
      <c r="A75" s="20" t="s">
        <v>38</v>
      </c>
      <c r="B75" s="20" t="s">
        <v>37</v>
      </c>
      <c r="C75" s="22">
        <v>0</v>
      </c>
      <c r="D75" s="22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</row>
    <row r="76" spans="1:9" ht="15.75" x14ac:dyDescent="0.25">
      <c r="A76" s="20"/>
      <c r="B76" s="24" t="s">
        <v>36</v>
      </c>
      <c r="C76" s="18">
        <v>11566113</v>
      </c>
      <c r="D76" s="18">
        <v>14452562</v>
      </c>
      <c r="E76" s="7">
        <f>SUM(E74:E75)</f>
        <v>20539143</v>
      </c>
      <c r="F76" s="7">
        <f>SUM(F74:F75)</f>
        <v>20539143</v>
      </c>
      <c r="G76" s="7">
        <v>11650000</v>
      </c>
      <c r="H76" s="7">
        <v>11780000</v>
      </c>
      <c r="I76" s="7">
        <v>11950000</v>
      </c>
    </row>
    <row r="77" spans="1:9" ht="15.75" x14ac:dyDescent="0.25">
      <c r="A77" s="20" t="s">
        <v>35</v>
      </c>
      <c r="B77" s="24" t="s">
        <v>34</v>
      </c>
      <c r="C77" s="18">
        <v>2210830</v>
      </c>
      <c r="D77" s="18">
        <v>2383327</v>
      </c>
      <c r="E77" s="7">
        <v>3230157</v>
      </c>
      <c r="F77" s="7">
        <v>3230157</v>
      </c>
      <c r="G77" s="7">
        <v>2650000</v>
      </c>
      <c r="H77" s="7">
        <v>2720000</v>
      </c>
      <c r="I77" s="7">
        <v>3000000</v>
      </c>
    </row>
    <row r="78" spans="1:9" ht="15.75" customHeight="1" x14ac:dyDescent="0.25">
      <c r="A78" s="20" t="s">
        <v>33</v>
      </c>
      <c r="B78" s="20" t="s">
        <v>32</v>
      </c>
      <c r="C78" s="22">
        <v>477166</v>
      </c>
      <c r="D78" s="22">
        <v>718273</v>
      </c>
      <c r="E78" s="21">
        <v>1056500</v>
      </c>
      <c r="F78" s="21">
        <v>1056500</v>
      </c>
      <c r="G78" s="21">
        <v>600000</v>
      </c>
      <c r="H78" s="21">
        <v>650000</v>
      </c>
      <c r="I78" s="21">
        <v>750000</v>
      </c>
    </row>
    <row r="79" spans="1:9" ht="15.75" x14ac:dyDescent="0.25">
      <c r="A79" s="20" t="s">
        <v>31</v>
      </c>
      <c r="B79" s="20" t="s">
        <v>30</v>
      </c>
      <c r="C79" s="22">
        <v>157605</v>
      </c>
      <c r="D79" s="22">
        <v>156952</v>
      </c>
      <c r="E79" s="21">
        <v>170000</v>
      </c>
      <c r="F79" s="21">
        <v>170000</v>
      </c>
      <c r="G79" s="21">
        <v>220000</v>
      </c>
      <c r="H79" s="21">
        <v>240000</v>
      </c>
      <c r="I79" s="21">
        <v>250000</v>
      </c>
    </row>
    <row r="80" spans="1:9" ht="15.75" x14ac:dyDescent="0.25">
      <c r="A80" s="20" t="s">
        <v>29</v>
      </c>
      <c r="B80" s="20" t="s">
        <v>28</v>
      </c>
      <c r="C80" s="22">
        <v>3191968</v>
      </c>
      <c r="D80" s="22">
        <v>3989270</v>
      </c>
      <c r="E80" s="21">
        <v>6152474</v>
      </c>
      <c r="F80" s="21">
        <v>6152474</v>
      </c>
      <c r="G80" s="21">
        <v>2800000</v>
      </c>
      <c r="H80" s="21">
        <v>3000000</v>
      </c>
      <c r="I80" s="21">
        <v>3250000</v>
      </c>
    </row>
    <row r="81" spans="1:10" ht="15.75" x14ac:dyDescent="0.25">
      <c r="A81" s="20" t="s">
        <v>27</v>
      </c>
      <c r="B81" s="20" t="s">
        <v>26</v>
      </c>
      <c r="C81" s="22">
        <v>803100</v>
      </c>
      <c r="D81" s="22">
        <v>1017085</v>
      </c>
      <c r="E81" s="21">
        <v>1648568</v>
      </c>
      <c r="F81" s="21">
        <v>1648568</v>
      </c>
      <c r="G81" s="21">
        <v>950000</v>
      </c>
      <c r="H81" s="21">
        <v>1070000</v>
      </c>
      <c r="I81" s="21">
        <v>1350000</v>
      </c>
    </row>
    <row r="82" spans="1:10" ht="15.75" x14ac:dyDescent="0.25">
      <c r="A82" s="20"/>
      <c r="B82" s="24" t="s">
        <v>25</v>
      </c>
      <c r="C82" s="18">
        <f t="shared" ref="C82:H82" si="6">SUM(C78:C81)</f>
        <v>4629839</v>
      </c>
      <c r="D82" s="18">
        <f t="shared" si="6"/>
        <v>5881580</v>
      </c>
      <c r="E82" s="7">
        <f t="shared" si="6"/>
        <v>9027542</v>
      </c>
      <c r="F82" s="7">
        <f t="shared" si="6"/>
        <v>9027542</v>
      </c>
      <c r="G82" s="21">
        <f t="shared" si="6"/>
        <v>4570000</v>
      </c>
      <c r="H82" s="21">
        <f t="shared" si="6"/>
        <v>4960000</v>
      </c>
      <c r="I82" s="21">
        <v>5600000</v>
      </c>
    </row>
    <row r="83" spans="1:10" ht="15.75" x14ac:dyDescent="0.25">
      <c r="A83" s="20" t="s">
        <v>24</v>
      </c>
      <c r="B83" s="20" t="s">
        <v>23</v>
      </c>
      <c r="C83" s="22">
        <v>0</v>
      </c>
      <c r="D83" s="22">
        <v>518875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</row>
    <row r="84" spans="1:10" ht="31.5" x14ac:dyDescent="0.25">
      <c r="A84" s="20" t="s">
        <v>22</v>
      </c>
      <c r="B84" s="23" t="s">
        <v>21</v>
      </c>
      <c r="C84" s="22">
        <v>0</v>
      </c>
      <c r="D84" s="22">
        <v>140096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</row>
    <row r="85" spans="1:10" ht="15.75" x14ac:dyDescent="0.25">
      <c r="A85" s="20"/>
      <c r="B85" s="19" t="s">
        <v>20</v>
      </c>
      <c r="C85" s="18">
        <v>0</v>
      </c>
      <c r="D85" s="18">
        <v>658971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</row>
    <row r="86" spans="1:10" ht="15.75" x14ac:dyDescent="0.25">
      <c r="A86" s="20"/>
      <c r="B86" s="19" t="s">
        <v>19</v>
      </c>
      <c r="C86" s="18">
        <v>0</v>
      </c>
      <c r="D86" s="18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10" ht="31.5" x14ac:dyDescent="0.25">
      <c r="A87" s="17" t="s">
        <v>18</v>
      </c>
      <c r="B87" s="16" t="s">
        <v>17</v>
      </c>
      <c r="C87" s="15">
        <v>18406782</v>
      </c>
      <c r="D87" s="15">
        <v>23376440</v>
      </c>
      <c r="E87" s="14">
        <f>SUM(E76+E77+E82)</f>
        <v>32796842</v>
      </c>
      <c r="F87" s="14">
        <f>SUM(F76+F77+F82)</f>
        <v>32796842</v>
      </c>
      <c r="G87" s="7">
        <f>SUM(G76+G77+G82)</f>
        <v>18870000</v>
      </c>
      <c r="H87" s="7">
        <f>SUM(H76+H77+H82)</f>
        <v>19460000</v>
      </c>
      <c r="I87" s="7">
        <f>SUM(I76+I77+I82)</f>
        <v>20550000</v>
      </c>
      <c r="J87" s="3"/>
    </row>
    <row r="88" spans="1:10" ht="15.75" x14ac:dyDescent="0.25">
      <c r="A88" s="62" t="s">
        <v>16</v>
      </c>
      <c r="B88" s="63"/>
      <c r="C88" s="12">
        <f t="shared" ref="C88:E89" si="7">SUM(C39+C76)</f>
        <v>36989449</v>
      </c>
      <c r="D88" s="12">
        <f t="shared" si="7"/>
        <v>42911429</v>
      </c>
      <c r="E88" s="12">
        <f t="shared" si="7"/>
        <v>49482283</v>
      </c>
      <c r="F88" s="12">
        <f t="shared" ref="F88" si="8">SUM(F39+F76)</f>
        <v>49482283</v>
      </c>
      <c r="G88" s="10">
        <v>39000000</v>
      </c>
      <c r="H88" s="10">
        <v>39680000</v>
      </c>
      <c r="I88" s="10">
        <v>40400000</v>
      </c>
      <c r="J88" s="3"/>
    </row>
    <row r="89" spans="1:10" ht="15.75" x14ac:dyDescent="0.25">
      <c r="A89" s="62" t="s">
        <v>15</v>
      </c>
      <c r="B89" s="63"/>
      <c r="C89" s="12">
        <f t="shared" si="7"/>
        <v>6187046</v>
      </c>
      <c r="D89" s="12">
        <f t="shared" si="7"/>
        <v>6640286</v>
      </c>
      <c r="E89" s="12">
        <f t="shared" si="7"/>
        <v>7963579</v>
      </c>
      <c r="F89" s="12">
        <f t="shared" ref="F89" si="9">SUM(F40+F77)</f>
        <v>7963579</v>
      </c>
      <c r="G89" s="10">
        <v>8670000</v>
      </c>
      <c r="H89" s="10">
        <v>8870000</v>
      </c>
      <c r="I89" s="10">
        <v>9260000</v>
      </c>
      <c r="J89" s="3"/>
    </row>
    <row r="90" spans="1:10" ht="15.75" x14ac:dyDescent="0.25">
      <c r="A90" s="62" t="s">
        <v>14</v>
      </c>
      <c r="B90" s="63"/>
      <c r="C90" s="12">
        <f>SUM(C47+C82)</f>
        <v>52822313</v>
      </c>
      <c r="D90" s="12">
        <f>SUM(D47+D82)</f>
        <v>45639374</v>
      </c>
      <c r="E90" s="12">
        <f>SUM(E47+E82)</f>
        <v>49840365</v>
      </c>
      <c r="F90" s="12">
        <f>SUM(F47+F82)</f>
        <v>51745365</v>
      </c>
      <c r="G90" s="10">
        <v>42120000</v>
      </c>
      <c r="H90" s="10">
        <v>43510000</v>
      </c>
      <c r="I90" s="10">
        <v>45100000</v>
      </c>
      <c r="J90" s="3"/>
    </row>
    <row r="91" spans="1:10" ht="30" customHeight="1" x14ac:dyDescent="0.25">
      <c r="A91" s="65" t="s">
        <v>13</v>
      </c>
      <c r="B91" s="66"/>
      <c r="C91" s="13">
        <v>1663200</v>
      </c>
      <c r="D91" s="13">
        <v>3132100</v>
      </c>
      <c r="E91" s="10">
        <v>5471000</v>
      </c>
      <c r="F91" s="10">
        <v>5471000</v>
      </c>
      <c r="G91" s="10">
        <v>3900000</v>
      </c>
      <c r="H91" s="10">
        <v>4100000</v>
      </c>
      <c r="I91" s="10">
        <v>4000000</v>
      </c>
      <c r="J91" s="3"/>
    </row>
    <row r="92" spans="1:10" ht="15.75" x14ac:dyDescent="0.25">
      <c r="A92" s="62" t="s">
        <v>12</v>
      </c>
      <c r="B92" s="63"/>
      <c r="C92" s="12">
        <v>4455131</v>
      </c>
      <c r="D92" s="12">
        <v>4322861</v>
      </c>
      <c r="E92" s="10">
        <v>2236000</v>
      </c>
      <c r="F92" s="10">
        <v>2236000</v>
      </c>
      <c r="G92" s="10">
        <v>9670000</v>
      </c>
      <c r="H92" s="10">
        <v>13500000</v>
      </c>
      <c r="I92" s="10">
        <v>15400000</v>
      </c>
      <c r="J92" s="3"/>
    </row>
    <row r="93" spans="1:10" ht="15.75" x14ac:dyDescent="0.25">
      <c r="A93" s="62" t="s">
        <v>11</v>
      </c>
      <c r="B93" s="63"/>
      <c r="C93" s="12">
        <v>5155927</v>
      </c>
      <c r="D93" s="12">
        <v>57137230</v>
      </c>
      <c r="E93" s="12">
        <v>355600</v>
      </c>
      <c r="F93" s="12">
        <v>355600</v>
      </c>
      <c r="G93" s="10">
        <v>0</v>
      </c>
      <c r="H93" s="10">
        <v>0</v>
      </c>
      <c r="I93" s="10">
        <v>0</v>
      </c>
      <c r="J93" s="3"/>
    </row>
    <row r="94" spans="1:10" ht="15.75" x14ac:dyDescent="0.25">
      <c r="A94" s="69" t="s">
        <v>10</v>
      </c>
      <c r="B94" s="70"/>
      <c r="C94" s="11">
        <v>44152148</v>
      </c>
      <c r="D94" s="11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3"/>
    </row>
    <row r="95" spans="1:10" ht="15.75" x14ac:dyDescent="0.25">
      <c r="A95" s="69" t="s">
        <v>9</v>
      </c>
      <c r="B95" s="70"/>
      <c r="C95" s="11">
        <v>2307395</v>
      </c>
      <c r="D95" s="11">
        <v>300000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3"/>
    </row>
    <row r="96" spans="1:10" ht="15.75" x14ac:dyDescent="0.25">
      <c r="A96" s="69" t="s">
        <v>8</v>
      </c>
      <c r="B96" s="70"/>
      <c r="C96" s="11">
        <v>31549854</v>
      </c>
      <c r="D96" s="11">
        <v>35674905</v>
      </c>
      <c r="E96" s="10">
        <v>35523054</v>
      </c>
      <c r="F96" s="10">
        <v>35523054</v>
      </c>
      <c r="G96" s="10">
        <v>0</v>
      </c>
      <c r="H96" s="10">
        <v>0</v>
      </c>
      <c r="I96" s="10">
        <v>0</v>
      </c>
      <c r="J96" s="3"/>
    </row>
    <row r="97" spans="1:10" ht="30" customHeight="1" x14ac:dyDescent="0.25">
      <c r="A97" s="71" t="s">
        <v>7</v>
      </c>
      <c r="B97" s="72"/>
      <c r="C97" s="9">
        <v>30797479</v>
      </c>
      <c r="D97" s="9">
        <v>30188891</v>
      </c>
      <c r="E97" s="9">
        <v>355600</v>
      </c>
      <c r="F97" s="9">
        <v>355600</v>
      </c>
      <c r="G97" s="9">
        <v>0</v>
      </c>
      <c r="H97" s="9">
        <v>0</v>
      </c>
      <c r="I97" s="9">
        <v>0</v>
      </c>
      <c r="J97" s="3"/>
    </row>
    <row r="98" spans="1:10" ht="30" customHeight="1" x14ac:dyDescent="0.25">
      <c r="A98" s="71" t="s">
        <v>6</v>
      </c>
      <c r="B98" s="72"/>
      <c r="C98" s="9">
        <v>759073</v>
      </c>
      <c r="D98" s="9">
        <v>-25479122</v>
      </c>
      <c r="E98" s="9">
        <v>-355600</v>
      </c>
      <c r="F98" s="9">
        <v>-355600</v>
      </c>
      <c r="G98" s="9">
        <v>0</v>
      </c>
      <c r="H98" s="9">
        <v>0</v>
      </c>
      <c r="I98" s="9">
        <v>0</v>
      </c>
      <c r="J98" s="3"/>
    </row>
    <row r="99" spans="1:10" ht="15.75" x14ac:dyDescent="0.25">
      <c r="A99" s="58" t="s">
        <v>5</v>
      </c>
      <c r="B99" s="58"/>
      <c r="C99" s="8">
        <v>211779015</v>
      </c>
      <c r="D99" s="8">
        <v>200467954</v>
      </c>
      <c r="E99" s="7">
        <v>150871881</v>
      </c>
      <c r="F99" s="7">
        <v>153187511</v>
      </c>
      <c r="G99" s="7">
        <v>103360000</v>
      </c>
      <c r="H99" s="7">
        <v>109660000</v>
      </c>
      <c r="I99" s="7">
        <v>114160000</v>
      </c>
    </row>
    <row r="100" spans="1:10" ht="15.75" x14ac:dyDescent="0.25">
      <c r="A100" s="58" t="s">
        <v>4</v>
      </c>
      <c r="B100" s="58"/>
      <c r="C100" s="8">
        <v>180222463</v>
      </c>
      <c r="D100" s="8">
        <v>195758185</v>
      </c>
      <c r="E100" s="7">
        <v>150871881</v>
      </c>
      <c r="F100" s="7">
        <v>153187511</v>
      </c>
      <c r="G100" s="7">
        <f>SUM(G87+G64)</f>
        <v>103360000</v>
      </c>
      <c r="H100" s="7">
        <f>SUM(H87+H64)</f>
        <v>109660000</v>
      </c>
      <c r="I100" s="7">
        <f>SUM(I87+I64)</f>
        <v>114160000</v>
      </c>
    </row>
    <row r="101" spans="1:10" ht="15.75" x14ac:dyDescent="0.25">
      <c r="A101" s="67" t="s">
        <v>3</v>
      </c>
      <c r="B101" s="68"/>
      <c r="C101" s="6" t="s">
        <v>2</v>
      </c>
      <c r="D101" s="6" t="s">
        <v>1</v>
      </c>
      <c r="E101" s="5" t="s">
        <v>0</v>
      </c>
      <c r="F101" s="5" t="s">
        <v>0</v>
      </c>
      <c r="G101" s="5" t="s">
        <v>0</v>
      </c>
      <c r="H101" s="5" t="s">
        <v>0</v>
      </c>
      <c r="I101" s="5" t="s">
        <v>0</v>
      </c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10" ht="15.75" x14ac:dyDescent="0.25">
      <c r="A105" s="1"/>
      <c r="B105" s="1"/>
      <c r="C105" s="1"/>
      <c r="D105" s="1"/>
      <c r="E105" s="1"/>
      <c r="F105" s="1"/>
      <c r="G105" s="4"/>
      <c r="H105" s="1"/>
      <c r="I105" s="1"/>
    </row>
    <row r="106" spans="1:10" ht="15.75" x14ac:dyDescent="0.25">
      <c r="A106" s="1"/>
      <c r="B106" s="1"/>
      <c r="C106" s="1"/>
      <c r="D106" s="1"/>
      <c r="E106" s="1"/>
      <c r="F106" s="1"/>
      <c r="G106" s="4"/>
      <c r="H106" s="1"/>
      <c r="I106" s="1"/>
    </row>
    <row r="107" spans="1:10" ht="15.75" x14ac:dyDescent="0.25">
      <c r="A107" s="1"/>
      <c r="B107" s="1"/>
      <c r="C107" s="1"/>
      <c r="D107" s="1"/>
      <c r="E107" s="1"/>
      <c r="F107" s="1"/>
      <c r="G107" s="4"/>
      <c r="H107" s="1"/>
      <c r="I107" s="1"/>
    </row>
    <row r="108" spans="1:10" ht="15.75" x14ac:dyDescent="0.25">
      <c r="A108" s="1"/>
      <c r="B108" s="1"/>
      <c r="C108" s="1"/>
      <c r="D108" s="1"/>
      <c r="E108" s="1"/>
      <c r="F108" s="1"/>
      <c r="G108" s="3"/>
      <c r="H108" s="1"/>
      <c r="I108" s="1"/>
    </row>
    <row r="109" spans="1:10" ht="15.75" x14ac:dyDescent="0.25">
      <c r="A109" s="1"/>
      <c r="B109" s="1"/>
      <c r="C109" s="1"/>
      <c r="D109" s="1"/>
      <c r="E109" s="1"/>
      <c r="F109" s="1"/>
      <c r="G109" s="3"/>
      <c r="H109" s="1"/>
      <c r="I109" s="1"/>
    </row>
    <row r="110" spans="1:10" ht="15.75" x14ac:dyDescent="0.25">
      <c r="A110" s="1"/>
      <c r="B110" s="1"/>
      <c r="C110" s="1"/>
      <c r="D110" s="1"/>
      <c r="E110" s="1"/>
      <c r="F110" s="1"/>
      <c r="G110" s="4"/>
      <c r="H110" s="1"/>
      <c r="I110" s="1"/>
    </row>
    <row r="111" spans="1:10" ht="15.75" x14ac:dyDescent="0.25">
      <c r="A111" s="1"/>
      <c r="B111" s="1"/>
      <c r="C111" s="1"/>
      <c r="D111" s="1"/>
      <c r="E111" s="1"/>
      <c r="F111" s="1"/>
      <c r="G111" s="3"/>
      <c r="H111" s="1"/>
      <c r="I111" s="1"/>
    </row>
    <row r="112" spans="1:10" ht="15.75" x14ac:dyDescent="0.25">
      <c r="A112" s="1"/>
      <c r="B112" s="1"/>
      <c r="C112" s="1"/>
      <c r="D112" s="1"/>
      <c r="E112" s="1"/>
      <c r="F112" s="1"/>
      <c r="G112" s="3"/>
      <c r="H112" s="1"/>
      <c r="I112" s="1"/>
    </row>
    <row r="113" spans="1:9" ht="15.75" x14ac:dyDescent="0.25">
      <c r="A113" s="1"/>
      <c r="B113" s="1"/>
      <c r="C113" s="1"/>
      <c r="D113" s="1"/>
      <c r="E113" s="1"/>
      <c r="F113" s="1"/>
      <c r="G113" s="3"/>
      <c r="H113" s="1"/>
      <c r="I113" s="1"/>
    </row>
    <row r="114" spans="1:9" ht="15.75" x14ac:dyDescent="0.25">
      <c r="A114" s="1"/>
      <c r="B114" s="1"/>
      <c r="C114" s="1"/>
      <c r="D114" s="1"/>
      <c r="E114" s="1"/>
      <c r="F114" s="1"/>
      <c r="G114" s="2"/>
      <c r="H114" s="1"/>
      <c r="I114" s="1"/>
    </row>
    <row r="115" spans="1:9" ht="15.75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 x14ac:dyDescent="0.25">
      <c r="A134" s="1"/>
      <c r="B134" s="1"/>
      <c r="C134" s="1"/>
      <c r="D134" s="1"/>
      <c r="E134" s="1"/>
      <c r="F134" s="1"/>
      <c r="G134" s="1"/>
      <c r="H134" s="1"/>
      <c r="I134" s="1"/>
    </row>
  </sheetData>
  <mergeCells count="20">
    <mergeCell ref="A101:B101"/>
    <mergeCell ref="A99:B99"/>
    <mergeCell ref="A95:B95"/>
    <mergeCell ref="A94:B94"/>
    <mergeCell ref="A97:B97"/>
    <mergeCell ref="A98:B98"/>
    <mergeCell ref="A96:B96"/>
    <mergeCell ref="G1:I1"/>
    <mergeCell ref="B4:G4"/>
    <mergeCell ref="A100:B100"/>
    <mergeCell ref="B2:G2"/>
    <mergeCell ref="A64:B64"/>
    <mergeCell ref="A34:B34"/>
    <mergeCell ref="A92:B92"/>
    <mergeCell ref="A93:B93"/>
    <mergeCell ref="A88:B88"/>
    <mergeCell ref="A89:B89"/>
    <mergeCell ref="E35:I35"/>
    <mergeCell ref="A90:B90"/>
    <mergeCell ref="A91:B91"/>
  </mergeCells>
  <printOptions horizontalCentered="1"/>
  <pageMargins left="3.937007874015748E-2" right="3.937007874015748E-2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Ktgvet, finansz bev., kiad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2021-06-09T11:50:38Z</cp:lastPrinted>
  <dcterms:created xsi:type="dcterms:W3CDTF">2021-06-09T08:26:10Z</dcterms:created>
  <dcterms:modified xsi:type="dcterms:W3CDTF">2021-06-09T11:52:34Z</dcterms:modified>
</cp:coreProperties>
</file>