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OCLEX\LOCLEX\Svecse\Költségvetés módosítás 2021\Alaprend.mellékletei\"/>
    </mc:Choice>
  </mc:AlternateContent>
  <bookViews>
    <workbookView xWindow="0" yWindow="0" windowWidth="23040" windowHeight="9408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H57" i="1" s="1"/>
  <c r="G55" i="1"/>
  <c r="G57" i="1" s="1"/>
  <c r="F55" i="1"/>
  <c r="E55" i="1"/>
  <c r="E57" i="1" s="1"/>
  <c r="D55" i="1"/>
  <c r="C55" i="1"/>
  <c r="D48" i="1"/>
  <c r="D49" i="1" s="1"/>
  <c r="D50" i="1" s="1"/>
  <c r="C48" i="1"/>
  <c r="C49" i="1" s="1"/>
  <c r="C50" i="1" s="1"/>
  <c r="H41" i="1"/>
  <c r="H44" i="1" s="1"/>
  <c r="H59" i="1" s="1"/>
  <c r="G41" i="1"/>
  <c r="G44" i="1" s="1"/>
  <c r="G59" i="1" s="1"/>
  <c r="F41" i="1"/>
  <c r="F44" i="1" s="1"/>
  <c r="E41" i="1"/>
  <c r="E44" i="1" s="1"/>
  <c r="E59" i="1" s="1"/>
  <c r="D41" i="1"/>
  <c r="D44" i="1" s="1"/>
  <c r="D59" i="1" s="1"/>
  <c r="C41" i="1"/>
  <c r="C44" i="1" s="1"/>
  <c r="C59" i="1" s="1"/>
  <c r="H28" i="1"/>
  <c r="H30" i="1" s="1"/>
  <c r="G28" i="1"/>
  <c r="G30" i="1" s="1"/>
  <c r="F28" i="1"/>
  <c r="F30" i="1" s="1"/>
  <c r="E28" i="1"/>
  <c r="D28" i="1"/>
  <c r="C28" i="1"/>
  <c r="H18" i="1"/>
  <c r="G18" i="1"/>
  <c r="F18" i="1"/>
  <c r="E18" i="1"/>
  <c r="D18" i="1"/>
  <c r="C18" i="1"/>
  <c r="H13" i="1"/>
  <c r="G13" i="1"/>
  <c r="F13" i="1"/>
  <c r="E13" i="1"/>
  <c r="E30" i="1" s="1"/>
  <c r="D13" i="1"/>
  <c r="D30" i="1" s="1"/>
  <c r="D56" i="1" s="1"/>
  <c r="C13" i="1"/>
  <c r="C30" i="1" s="1"/>
  <c r="C56" i="1" s="1"/>
  <c r="E58" i="1" l="1"/>
  <c r="E56" i="1"/>
  <c r="G58" i="1"/>
  <c r="G56" i="1"/>
  <c r="C58" i="1"/>
  <c r="C57" i="1"/>
  <c r="F58" i="1"/>
  <c r="F56" i="1"/>
  <c r="H58" i="1"/>
  <c r="H56" i="1"/>
  <c r="D58" i="1"/>
  <c r="D57" i="1"/>
  <c r="F59" i="1"/>
  <c r="F57" i="1"/>
</calcChain>
</file>

<file path=xl/sharedStrings.xml><?xml version="1.0" encoding="utf-8"?>
<sst xmlns="http://schemas.openxmlformats.org/spreadsheetml/2006/main" count="116" uniqueCount="103">
  <si>
    <t>Somlóvecse Község Önkormányzata 2021. évi költségvetéséről szóló</t>
  </si>
  <si>
    <t>2/2021. (II.16.) önkormányzati rendelethez</t>
  </si>
  <si>
    <t>forintban</t>
  </si>
  <si>
    <t>A</t>
  </si>
  <si>
    <t>B</t>
  </si>
  <si>
    <t>C</t>
  </si>
  <si>
    <t>D</t>
  </si>
  <si>
    <t>E</t>
  </si>
  <si>
    <t>F</t>
  </si>
  <si>
    <t>2021. évi</t>
  </si>
  <si>
    <t>szám</t>
  </si>
  <si>
    <t>1.</t>
  </si>
  <si>
    <t>4.</t>
  </si>
  <si>
    <t>Működési bevételek</t>
  </si>
  <si>
    <t>2.</t>
  </si>
  <si>
    <t>3.</t>
  </si>
  <si>
    <t>5.</t>
  </si>
  <si>
    <t>Közhatalmi bevételek</t>
  </si>
  <si>
    <t>Finanszírozási bevételek</t>
  </si>
  <si>
    <t>Személyi juttatások</t>
  </si>
  <si>
    <t>Dologi kiadások</t>
  </si>
  <si>
    <t>Egyéb működési célú kiadások</t>
  </si>
  <si>
    <t>6.</t>
  </si>
  <si>
    <t>7.</t>
  </si>
  <si>
    <t>Beruházások</t>
  </si>
  <si>
    <t>Ellátottak pénzbeli juttatásai</t>
  </si>
  <si>
    <t>Finanszírozási kiadások</t>
  </si>
  <si>
    <t>4. melléklet</t>
  </si>
  <si>
    <t>Működési és felhalmozási célú bevételek és kiadások</t>
  </si>
  <si>
    <t>G</t>
  </si>
  <si>
    <t>H</t>
  </si>
  <si>
    <t>Sor-</t>
  </si>
  <si>
    <t>M E G N E V E Z É S</t>
  </si>
  <si>
    <t>2019. évi</t>
  </si>
  <si>
    <t>2020. évi</t>
  </si>
  <si>
    <t>2022. évi</t>
  </si>
  <si>
    <t>2023. évi</t>
  </si>
  <si>
    <t>2024. évi</t>
  </si>
  <si>
    <t>tény</t>
  </si>
  <si>
    <t>várható</t>
  </si>
  <si>
    <t>terv</t>
  </si>
  <si>
    <t>irányszám</t>
  </si>
  <si>
    <t>Működési célú bevételek:</t>
  </si>
  <si>
    <t>1/a</t>
  </si>
  <si>
    <t>Önkormányzatok működési támogatásai</t>
  </si>
  <si>
    <t>1/b</t>
  </si>
  <si>
    <t>Egyéb működési célú támogatások bevételei áh. belülről</t>
  </si>
  <si>
    <t>Működési célú támogatások áh. belülről</t>
  </si>
  <si>
    <t>2/a</t>
  </si>
  <si>
    <t>Jövedelemadók</t>
  </si>
  <si>
    <t>2/b</t>
  </si>
  <si>
    <t>Értékesítési és forgalmi adók</t>
  </si>
  <si>
    <t>2/c</t>
  </si>
  <si>
    <t>Gépjárműadók</t>
  </si>
  <si>
    <t>2/d</t>
  </si>
  <si>
    <t>Egyéb közhatalmi bevételek</t>
  </si>
  <si>
    <t>3/a</t>
  </si>
  <si>
    <t>Készletértékesítés ellenértéke</t>
  </si>
  <si>
    <t>3/b</t>
  </si>
  <si>
    <t>Szolgáltatások ellenértéke</t>
  </si>
  <si>
    <t>3/c</t>
  </si>
  <si>
    <t>Közvetített szolgáltatások ellenértéke</t>
  </si>
  <si>
    <t>3/d</t>
  </si>
  <si>
    <t>Tulajdonosi bevételek</t>
  </si>
  <si>
    <t>3/e</t>
  </si>
  <si>
    <t>Ellátási díjak</t>
  </si>
  <si>
    <t>3/f</t>
  </si>
  <si>
    <t>Kiszámlázott általános forgalmi adó</t>
  </si>
  <si>
    <t>3/g</t>
  </si>
  <si>
    <t>Kamatbevételek</t>
  </si>
  <si>
    <t>3/h</t>
  </si>
  <si>
    <t>Biztosító által fizetett kártérítés</t>
  </si>
  <si>
    <t>3/i</t>
  </si>
  <si>
    <t>Egyéb működési bevételek</t>
  </si>
  <si>
    <t>Működési célú bevételek összesen:</t>
  </si>
  <si>
    <t>Működési célú kiadások:</t>
  </si>
  <si>
    <t>Munkaadót terhelő járulékok és szociális hozzájárulási adó</t>
  </si>
  <si>
    <t>5/a</t>
  </si>
  <si>
    <t>Egyéb működési célú támogatások áh. belülre</t>
  </si>
  <si>
    <t>5/b</t>
  </si>
  <si>
    <t>Egyéb működési célú támogatások áh. kívülre</t>
  </si>
  <si>
    <t>5/c</t>
  </si>
  <si>
    <t>Általános tartalék</t>
  </si>
  <si>
    <t>5/d</t>
  </si>
  <si>
    <t>Céltartalék</t>
  </si>
  <si>
    <t>5/e</t>
  </si>
  <si>
    <t>Előző évi elsz. származó kiadások</t>
  </si>
  <si>
    <t>Átlagos állományi létszám</t>
  </si>
  <si>
    <t>Működési célú kiadások összesen:</t>
  </si>
  <si>
    <t>Felhalmozási célú bevételek:</t>
  </si>
  <si>
    <t>Felhalmozási célú önkormányzati támogatások</t>
  </si>
  <si>
    <t>Egyéb felhalmozási célú támogatások bevételei áh. belülről</t>
  </si>
  <si>
    <t>Felhalmozási célú támogatások áh. belülről</t>
  </si>
  <si>
    <t>Felhalmozási bevételek</t>
  </si>
  <si>
    <t>Felhalmozási célú bevételek összesen:</t>
  </si>
  <si>
    <t>Felhalmozási célú kiadások:</t>
  </si>
  <si>
    <t>Felújítások</t>
  </si>
  <si>
    <t>Egyéb felhalmozási célú kiadások</t>
  </si>
  <si>
    <t>Felhalmozási célú kiadások összesen:</t>
  </si>
  <si>
    <t>Működési célú bevételek és működési célú kiadások egyenlege:</t>
  </si>
  <si>
    <t>Felhalmozási célú bevételek és felhalmozási célú kiadások egyenlege:</t>
  </si>
  <si>
    <t>BEVÉTELEK MINDÖSSZESEN:</t>
  </si>
  <si>
    <t>KIADÁSOK MINDÖSSZESEN: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</si>
</sst>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5" formatCode="_-* #,##0\ _F_t_-;\-* #,##0\ _F_t_-;_-* &quot;-&quot;??\ _F_t_-;_-@_-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0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14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justify" wrapText="1"/>
    </xf>
    <xf numFmtId="0" fontId="4" fillId="0" borderId="1" xfId="0" applyFont="1" applyBorder="1"/>
    <xf numFmtId="0" fontId="4" fillId="0" borderId="1" xfId="0" applyFont="1" applyBorder="1" applyAlignment="1"/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/>
    <xf numFmtId="0" fontId="4" fillId="0" borderId="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justify" wrapText="1"/>
    </xf>
    <xf numFmtId="165" fontId="2" fillId="0" borderId="6" xfId="1" applyNumberFormat="1" applyFont="1" applyBorder="1" applyAlignment="1">
      <alignment horizontal="right" wrapText="1"/>
    </xf>
    <xf numFmtId="165" fontId="3" fillId="0" borderId="6" xfId="1" applyNumberFormat="1" applyFont="1" applyBorder="1" applyAlignment="1">
      <alignment horizontal="right" wrapText="1"/>
    </xf>
    <xf numFmtId="165" fontId="3" fillId="0" borderId="5" xfId="1" applyNumberFormat="1" applyFont="1" applyBorder="1" applyAlignment="1">
      <alignment horizontal="right" wrapText="1"/>
    </xf>
    <xf numFmtId="165" fontId="3" fillId="0" borderId="12" xfId="1" applyNumberFormat="1" applyFont="1" applyBorder="1" applyAlignment="1">
      <alignment horizontal="right" wrapText="1"/>
    </xf>
    <xf numFmtId="165" fontId="3" fillId="0" borderId="14" xfId="1" applyNumberFormat="1" applyFont="1" applyBorder="1" applyAlignment="1">
      <alignment horizontal="right" wrapText="1"/>
    </xf>
    <xf numFmtId="0" fontId="6" fillId="0" borderId="0" xfId="0" applyFont="1" applyAlignment="1"/>
    <xf numFmtId="165" fontId="4" fillId="0" borderId="5" xfId="1" applyNumberFormat="1" applyFont="1" applyBorder="1" applyAlignment="1">
      <alignment horizontal="right" wrapText="1"/>
    </xf>
    <xf numFmtId="165" fontId="4" fillId="0" borderId="12" xfId="1" applyNumberFormat="1" applyFont="1" applyBorder="1" applyAlignment="1">
      <alignment horizontal="right" wrapText="1"/>
    </xf>
    <xf numFmtId="165" fontId="4" fillId="0" borderId="14" xfId="1" applyNumberFormat="1" applyFont="1" applyBorder="1" applyAlignment="1">
      <alignment horizontal="right" wrapText="1"/>
    </xf>
    <xf numFmtId="165" fontId="4" fillId="0" borderId="5" xfId="1" applyNumberFormat="1" applyFont="1" applyBorder="1" applyAlignment="1">
      <alignment horizontal="right" vertical="center" wrapText="1"/>
    </xf>
    <xf numFmtId="165" fontId="4" fillId="0" borderId="14" xfId="1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wrapText="1"/>
    </xf>
    <xf numFmtId="165" fontId="4" fillId="0" borderId="13" xfId="1" applyNumberFormat="1" applyFont="1" applyBorder="1" applyAlignment="1">
      <alignment horizontal="right" wrapText="1"/>
    </xf>
    <xf numFmtId="165" fontId="4" fillId="0" borderId="29" xfId="1" applyNumberFormat="1" applyFont="1" applyBorder="1" applyAlignment="1">
      <alignment horizontal="right" wrapText="1"/>
    </xf>
    <xf numFmtId="165" fontId="4" fillId="0" borderId="15" xfId="1" applyNumberFormat="1" applyFont="1" applyBorder="1" applyAlignment="1">
      <alignment horizontal="right" wrapText="1"/>
    </xf>
    <xf numFmtId="0" fontId="4" fillId="0" borderId="0" xfId="0" applyFont="1" applyAlignment="1"/>
    <xf numFmtId="165" fontId="4" fillId="0" borderId="28" xfId="1" applyNumberFormat="1" applyFont="1" applyBorder="1" applyAlignment="1">
      <alignment horizontal="right" wrapText="1"/>
    </xf>
    <xf numFmtId="0" fontId="4" fillId="0" borderId="28" xfId="0" applyFont="1" applyBorder="1" applyAlignment="1"/>
    <xf numFmtId="0" fontId="4" fillId="0" borderId="27" xfId="0" applyFont="1" applyBorder="1" applyAlignment="1"/>
    <xf numFmtId="0" fontId="4" fillId="0" borderId="4" xfId="0" applyFont="1" applyBorder="1" applyAlignment="1">
      <alignment horizontal="center" vertical="center"/>
    </xf>
    <xf numFmtId="165" fontId="4" fillId="0" borderId="6" xfId="1" applyNumberFormat="1" applyFont="1" applyBorder="1" applyAlignment="1">
      <alignment horizontal="right" wrapText="1"/>
    </xf>
    <xf numFmtId="0" fontId="4" fillId="0" borderId="6" xfId="0" applyFont="1" applyBorder="1" applyAlignment="1">
      <alignment vertical="center"/>
    </xf>
    <xf numFmtId="165" fontId="4" fillId="0" borderId="6" xfId="1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5" fontId="4" fillId="0" borderId="10" xfId="1" applyNumberFormat="1" applyFont="1" applyBorder="1" applyAlignment="1">
      <alignment horizontal="right" vertical="center" wrapText="1"/>
    </xf>
    <xf numFmtId="165" fontId="4" fillId="0" borderId="11" xfId="1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165" fontId="3" fillId="0" borderId="18" xfId="1" applyNumberFormat="1" applyFont="1" applyBorder="1" applyAlignment="1">
      <alignment horizontal="right" vertical="center" wrapText="1"/>
    </xf>
    <xf numFmtId="165" fontId="3" fillId="0" borderId="22" xfId="1" applyNumberFormat="1" applyFont="1" applyBorder="1" applyAlignment="1">
      <alignment horizontal="right" vertical="center" wrapText="1"/>
    </xf>
    <xf numFmtId="165" fontId="3" fillId="0" borderId="32" xfId="1" applyNumberFormat="1" applyFont="1" applyBorder="1" applyAlignment="1">
      <alignment horizontal="right" vertical="center" wrapText="1"/>
    </xf>
    <xf numFmtId="165" fontId="3" fillId="0" borderId="19" xfId="1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wrapText="1"/>
    </xf>
    <xf numFmtId="165" fontId="3" fillId="0" borderId="21" xfId="1" applyNumberFormat="1" applyFont="1" applyBorder="1" applyAlignment="1">
      <alignment horizontal="right" wrapText="1"/>
    </xf>
    <xf numFmtId="165" fontId="3" fillId="0" borderId="20" xfId="1" applyNumberFormat="1" applyFont="1" applyBorder="1" applyAlignment="1">
      <alignment horizontal="right" wrapText="1"/>
    </xf>
    <xf numFmtId="165" fontId="3" fillId="0" borderId="23" xfId="1" applyNumberFormat="1" applyFont="1" applyBorder="1" applyAlignment="1">
      <alignment horizontal="right" wrapText="1"/>
    </xf>
    <xf numFmtId="165" fontId="4" fillId="0" borderId="0" xfId="1" applyNumberFormat="1" applyFont="1" applyBorder="1" applyAlignment="1">
      <alignment horizontal="right" wrapText="1"/>
    </xf>
    <xf numFmtId="165" fontId="4" fillId="0" borderId="0" xfId="1" applyNumberFormat="1" applyFont="1" applyBorder="1" applyAlignment="1">
      <alignment horizontal="right" vertical="center" wrapText="1"/>
    </xf>
    <xf numFmtId="165" fontId="4" fillId="0" borderId="12" xfId="1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165" fontId="4" fillId="0" borderId="33" xfId="1" applyNumberFormat="1" applyFont="1" applyBorder="1" applyAlignment="1">
      <alignment horizontal="right" vertical="center" wrapText="1"/>
    </xf>
    <xf numFmtId="165" fontId="4" fillId="0" borderId="34" xfId="1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165" fontId="4" fillId="0" borderId="13" xfId="1" applyNumberFormat="1" applyFont="1" applyBorder="1" applyAlignment="1">
      <alignment horizontal="right" vertical="center" wrapText="1"/>
    </xf>
    <xf numFmtId="165" fontId="4" fillId="0" borderId="29" xfId="1" applyNumberFormat="1" applyFont="1" applyBorder="1" applyAlignment="1">
      <alignment horizontal="right" vertical="center" wrapText="1"/>
    </xf>
    <xf numFmtId="165" fontId="4" fillId="0" borderId="15" xfId="1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 wrapText="1"/>
    </xf>
    <xf numFmtId="165" fontId="4" fillId="0" borderId="26" xfId="1" applyNumberFormat="1" applyFont="1" applyBorder="1" applyAlignment="1">
      <alignment horizontal="right" wrapText="1"/>
    </xf>
    <xf numFmtId="165" fontId="4" fillId="0" borderId="27" xfId="1" applyNumberFormat="1" applyFont="1" applyBorder="1" applyAlignment="1">
      <alignment horizontal="right" wrapText="1"/>
    </xf>
    <xf numFmtId="0" fontId="3" fillId="0" borderId="17" xfId="0" applyFont="1" applyBorder="1" applyAlignment="1">
      <alignment horizontal="left" vertical="center" wrapText="1"/>
    </xf>
    <xf numFmtId="165" fontId="3" fillId="0" borderId="17" xfId="1" applyNumberFormat="1" applyFont="1" applyBorder="1" applyAlignment="1">
      <alignment horizontal="right" vertical="center" wrapText="1"/>
    </xf>
    <xf numFmtId="165" fontId="3" fillId="0" borderId="3" xfId="1" applyNumberFormat="1" applyFont="1" applyBorder="1" applyAlignment="1">
      <alignment horizontal="right" wrapText="1"/>
    </xf>
    <xf numFmtId="0" fontId="4" fillId="0" borderId="6" xfId="0" applyFont="1" applyBorder="1" applyAlignment="1">
      <alignment horizontal="justify" wrapText="1"/>
    </xf>
    <xf numFmtId="0" fontId="4" fillId="0" borderId="6" xfId="0" applyFont="1" applyBorder="1" applyAlignment="1">
      <alignment horizontal="justify" vertical="center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vertical="top" wrapText="1"/>
    </xf>
    <xf numFmtId="165" fontId="4" fillId="0" borderId="6" xfId="1" applyNumberFormat="1" applyFont="1" applyBorder="1" applyAlignment="1">
      <alignment horizontal="right" vertical="top" wrapText="1"/>
    </xf>
    <xf numFmtId="165" fontId="4" fillId="0" borderId="5" xfId="1" applyNumberFormat="1" applyFont="1" applyBorder="1" applyAlignment="1">
      <alignment horizontal="right" vertical="top" wrapText="1"/>
    </xf>
    <xf numFmtId="165" fontId="4" fillId="0" borderId="14" xfId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165" fontId="4" fillId="0" borderId="21" xfId="1" applyNumberFormat="1" applyFont="1" applyBorder="1" applyAlignment="1">
      <alignment horizontal="right" vertical="center" wrapText="1"/>
    </xf>
    <xf numFmtId="165" fontId="4" fillId="0" borderId="23" xfId="1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</cellXfs>
  <cellStyles count="3">
    <cellStyle name="Ezres" xfId="1" builtinId="3"/>
    <cellStyle name="Normál" xfId="0" builtinId="0"/>
    <cellStyle name="Normál 5 3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abSelected="1" workbookViewId="0">
      <selection sqref="A1:XFD1048576"/>
    </sheetView>
  </sheetViews>
  <sheetFormatPr defaultRowHeight="14.4" x14ac:dyDescent="0.3"/>
  <cols>
    <col min="1" max="1" width="6.6640625" customWidth="1"/>
    <col min="2" max="2" width="46.5546875" customWidth="1"/>
    <col min="3" max="4" width="14.33203125" style="13" customWidth="1"/>
    <col min="5" max="5" width="14.5546875" style="13" bestFit="1" customWidth="1"/>
    <col min="6" max="8" width="14.33203125" bestFit="1" customWidth="1"/>
  </cols>
  <sheetData>
    <row r="1" spans="1:8" customFormat="1" ht="15.6" x14ac:dyDescent="0.3">
      <c r="A1" s="1" t="s">
        <v>27</v>
      </c>
      <c r="B1" s="1"/>
      <c r="C1" s="1"/>
      <c r="D1" s="1"/>
      <c r="E1" s="1"/>
      <c r="F1" s="1"/>
      <c r="G1" s="1"/>
      <c r="H1" s="1"/>
    </row>
    <row r="2" spans="1:8" customFormat="1" ht="15.75" customHeight="1" x14ac:dyDescent="0.3">
      <c r="A2" s="2" t="s">
        <v>0</v>
      </c>
      <c r="B2" s="2"/>
      <c r="C2" s="2"/>
      <c r="D2" s="2"/>
      <c r="E2" s="2"/>
      <c r="F2" s="2"/>
      <c r="G2" s="2"/>
      <c r="H2" s="2"/>
    </row>
    <row r="3" spans="1:8" customFormat="1" ht="15.75" customHeight="1" x14ac:dyDescent="0.3">
      <c r="A3" s="2" t="s">
        <v>1</v>
      </c>
      <c r="B3" s="2"/>
      <c r="C3" s="2"/>
      <c r="D3" s="2"/>
      <c r="E3" s="2"/>
      <c r="F3" s="2"/>
      <c r="G3" s="2"/>
      <c r="H3" s="2"/>
    </row>
    <row r="4" spans="1:8" customFormat="1" ht="15.75" customHeight="1" x14ac:dyDescent="0.3">
      <c r="A4" s="3" t="s">
        <v>28</v>
      </c>
      <c r="B4" s="3"/>
      <c r="C4" s="3"/>
      <c r="D4" s="3"/>
      <c r="E4" s="3"/>
      <c r="F4" s="3"/>
      <c r="G4" s="3"/>
      <c r="H4" s="3"/>
    </row>
    <row r="5" spans="1:8" customFormat="1" ht="15.75" customHeight="1" x14ac:dyDescent="0.3">
      <c r="A5" s="4"/>
      <c r="B5" s="4"/>
      <c r="C5" s="4"/>
      <c r="D5" s="4"/>
      <c r="E5" s="4"/>
      <c r="F5" s="4"/>
      <c r="G5" s="4"/>
      <c r="H5" s="4"/>
    </row>
    <row r="6" spans="1:8" customFormat="1" ht="15.75" customHeight="1" thickBot="1" x14ac:dyDescent="0.35">
      <c r="A6" s="18"/>
      <c r="B6" s="18"/>
      <c r="C6" s="18"/>
      <c r="D6" s="18"/>
      <c r="E6" s="19"/>
      <c r="F6" s="19"/>
      <c r="G6" s="19"/>
      <c r="H6" s="5" t="s">
        <v>2</v>
      </c>
    </row>
    <row r="7" spans="1:8" s="23" customFormat="1" ht="15" customHeight="1" x14ac:dyDescent="0.25">
      <c r="A7" s="20" t="s">
        <v>3</v>
      </c>
      <c r="B7" s="21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29</v>
      </c>
      <c r="H7" s="22" t="s">
        <v>30</v>
      </c>
    </row>
    <row r="8" spans="1:8" customFormat="1" ht="15.9" customHeight="1" x14ac:dyDescent="0.3">
      <c r="A8" s="24" t="s">
        <v>31</v>
      </c>
      <c r="B8" s="25" t="s">
        <v>32</v>
      </c>
      <c r="C8" s="7" t="s">
        <v>33</v>
      </c>
      <c r="D8" s="7" t="s">
        <v>34</v>
      </c>
      <c r="E8" s="7" t="s">
        <v>9</v>
      </c>
      <c r="F8" s="7" t="s">
        <v>35</v>
      </c>
      <c r="G8" s="7" t="s">
        <v>36</v>
      </c>
      <c r="H8" s="14" t="s">
        <v>37</v>
      </c>
    </row>
    <row r="9" spans="1:8" customFormat="1" ht="15.9" customHeight="1" thickBot="1" x14ac:dyDescent="0.35">
      <c r="A9" s="26" t="s">
        <v>10</v>
      </c>
      <c r="B9" s="27"/>
      <c r="C9" s="28" t="s">
        <v>38</v>
      </c>
      <c r="D9" s="28" t="s">
        <v>39</v>
      </c>
      <c r="E9" s="28" t="s">
        <v>40</v>
      </c>
      <c r="F9" s="28" t="s">
        <v>41</v>
      </c>
      <c r="G9" s="28" t="s">
        <v>41</v>
      </c>
      <c r="H9" s="15" t="s">
        <v>41</v>
      </c>
    </row>
    <row r="10" spans="1:8" s="36" customFormat="1" ht="21.9" customHeight="1" x14ac:dyDescent="0.3">
      <c r="A10" s="29"/>
      <c r="B10" s="30" t="s">
        <v>42</v>
      </c>
      <c r="C10" s="31"/>
      <c r="D10" s="31"/>
      <c r="E10" s="32"/>
      <c r="F10" s="33"/>
      <c r="G10" s="34"/>
      <c r="H10" s="35"/>
    </row>
    <row r="11" spans="1:8" s="36" customFormat="1" ht="18" customHeight="1" x14ac:dyDescent="0.3">
      <c r="A11" s="16" t="s">
        <v>43</v>
      </c>
      <c r="B11" s="10" t="s">
        <v>44</v>
      </c>
      <c r="C11" s="37">
        <v>16197411</v>
      </c>
      <c r="D11" s="37">
        <v>20353052</v>
      </c>
      <c r="E11" s="37">
        <v>20921822</v>
      </c>
      <c r="F11" s="37">
        <v>18200000</v>
      </c>
      <c r="G11" s="38">
        <v>18500000</v>
      </c>
      <c r="H11" s="39">
        <v>18700000</v>
      </c>
    </row>
    <row r="12" spans="1:8" s="13" customFormat="1" ht="31.2" x14ac:dyDescent="0.25">
      <c r="A12" s="9" t="s">
        <v>45</v>
      </c>
      <c r="B12" s="11" t="s">
        <v>46</v>
      </c>
      <c r="C12" s="40">
        <v>1110474</v>
      </c>
      <c r="D12" s="40">
        <v>2468669</v>
      </c>
      <c r="E12" s="40">
        <v>2260012</v>
      </c>
      <c r="F12" s="40">
        <v>3500000</v>
      </c>
      <c r="G12" s="40">
        <v>3500000</v>
      </c>
      <c r="H12" s="41">
        <v>3500000</v>
      </c>
    </row>
    <row r="13" spans="1:8" s="36" customFormat="1" ht="17.100000000000001" customHeight="1" x14ac:dyDescent="0.3">
      <c r="A13" s="16" t="s">
        <v>11</v>
      </c>
      <c r="B13" s="42" t="s">
        <v>47</v>
      </c>
      <c r="C13" s="43">
        <f t="shared" ref="C13:H13" si="0">SUM(C11:C12)</f>
        <v>17307885</v>
      </c>
      <c r="D13" s="43">
        <f t="shared" si="0"/>
        <v>22821721</v>
      </c>
      <c r="E13" s="43">
        <f t="shared" si="0"/>
        <v>23181834</v>
      </c>
      <c r="F13" s="43">
        <f t="shared" si="0"/>
        <v>21700000</v>
      </c>
      <c r="G13" s="44">
        <f t="shared" si="0"/>
        <v>22000000</v>
      </c>
      <c r="H13" s="45">
        <f t="shared" si="0"/>
        <v>22200000</v>
      </c>
    </row>
    <row r="14" spans="1:8" s="36" customFormat="1" ht="18" customHeight="1" x14ac:dyDescent="0.3">
      <c r="A14" s="16" t="s">
        <v>48</v>
      </c>
      <c r="B14" s="46" t="s">
        <v>49</v>
      </c>
      <c r="C14" s="47">
        <v>0</v>
      </c>
      <c r="D14" s="47">
        <v>0</v>
      </c>
      <c r="E14" s="48">
        <v>0</v>
      </c>
      <c r="F14" s="48">
        <v>0</v>
      </c>
      <c r="G14" s="48">
        <v>0</v>
      </c>
      <c r="H14" s="49">
        <v>0</v>
      </c>
    </row>
    <row r="15" spans="1:8" s="36" customFormat="1" ht="17.100000000000001" customHeight="1" x14ac:dyDescent="0.3">
      <c r="A15" s="16" t="s">
        <v>50</v>
      </c>
      <c r="B15" s="17" t="s">
        <v>51</v>
      </c>
      <c r="C15" s="37">
        <v>2004028</v>
      </c>
      <c r="D15" s="37">
        <v>281737</v>
      </c>
      <c r="E15" s="37">
        <v>250000</v>
      </c>
      <c r="F15" s="37">
        <v>500000</v>
      </c>
      <c r="G15" s="37">
        <v>500000</v>
      </c>
      <c r="H15" s="39">
        <v>500000</v>
      </c>
    </row>
    <row r="16" spans="1:8" s="36" customFormat="1" ht="17.100000000000001" customHeight="1" x14ac:dyDescent="0.3">
      <c r="A16" s="16" t="s">
        <v>52</v>
      </c>
      <c r="B16" s="17" t="s">
        <v>53</v>
      </c>
      <c r="C16" s="37">
        <v>167298</v>
      </c>
      <c r="D16" s="37">
        <v>0</v>
      </c>
      <c r="E16" s="37">
        <v>0</v>
      </c>
      <c r="F16" s="37">
        <v>120000</v>
      </c>
      <c r="G16" s="37">
        <v>120000</v>
      </c>
      <c r="H16" s="39">
        <v>120000</v>
      </c>
    </row>
    <row r="17" spans="1:8" s="36" customFormat="1" ht="17.100000000000001" customHeight="1" x14ac:dyDescent="0.3">
      <c r="A17" s="16" t="s">
        <v>54</v>
      </c>
      <c r="B17" s="10" t="s">
        <v>55</v>
      </c>
      <c r="C17" s="37">
        <v>24576</v>
      </c>
      <c r="D17" s="37">
        <v>2888</v>
      </c>
      <c r="E17" s="37">
        <v>0</v>
      </c>
      <c r="F17" s="37">
        <v>1500</v>
      </c>
      <c r="G17" s="37">
        <v>1500</v>
      </c>
      <c r="H17" s="39">
        <v>1500</v>
      </c>
    </row>
    <row r="18" spans="1:8" s="36" customFormat="1" ht="17.100000000000001" customHeight="1" x14ac:dyDescent="0.3">
      <c r="A18" s="16" t="s">
        <v>14</v>
      </c>
      <c r="B18" s="42" t="s">
        <v>17</v>
      </c>
      <c r="C18" s="43">
        <f>SUM(C14:C17)</f>
        <v>2195902</v>
      </c>
      <c r="D18" s="43">
        <f>SUM(D14:D17)</f>
        <v>284625</v>
      </c>
      <c r="E18" s="43">
        <f>SUM(E15:E17)</f>
        <v>250000</v>
      </c>
      <c r="F18" s="43">
        <f>SUM(F15:F17)</f>
        <v>621500</v>
      </c>
      <c r="G18" s="43">
        <f>SUM(G15:G17)</f>
        <v>621500</v>
      </c>
      <c r="H18" s="45">
        <f>SUM(H15:H17)</f>
        <v>621500</v>
      </c>
    </row>
    <row r="19" spans="1:8" s="36" customFormat="1" ht="18" customHeight="1" x14ac:dyDescent="0.3">
      <c r="A19" s="50" t="s">
        <v>56</v>
      </c>
      <c r="B19" s="8" t="s">
        <v>57</v>
      </c>
      <c r="C19" s="51">
        <v>0</v>
      </c>
      <c r="D19" s="51">
        <v>0</v>
      </c>
      <c r="E19" s="37">
        <v>0</v>
      </c>
      <c r="F19" s="37">
        <v>0</v>
      </c>
      <c r="G19" s="37">
        <v>0</v>
      </c>
      <c r="H19" s="39">
        <v>0</v>
      </c>
    </row>
    <row r="20" spans="1:8" s="36" customFormat="1" ht="17.100000000000001" customHeight="1" x14ac:dyDescent="0.3">
      <c r="A20" s="50" t="s">
        <v>58</v>
      </c>
      <c r="B20" s="8" t="s">
        <v>59</v>
      </c>
      <c r="C20" s="51">
        <v>310100</v>
      </c>
      <c r="D20" s="51">
        <v>298100</v>
      </c>
      <c r="E20" s="37">
        <v>252000</v>
      </c>
      <c r="F20" s="37">
        <v>240000</v>
      </c>
      <c r="G20" s="37">
        <v>240000</v>
      </c>
      <c r="H20" s="39">
        <v>240000</v>
      </c>
    </row>
    <row r="21" spans="1:8" s="36" customFormat="1" ht="17.100000000000001" customHeight="1" x14ac:dyDescent="0.3">
      <c r="A21" s="50" t="s">
        <v>60</v>
      </c>
      <c r="B21" s="8" t="s">
        <v>61</v>
      </c>
      <c r="C21" s="51">
        <v>0</v>
      </c>
      <c r="D21" s="51">
        <v>51691</v>
      </c>
      <c r="E21" s="37">
        <v>0</v>
      </c>
      <c r="F21" s="37">
        <v>300000</v>
      </c>
      <c r="G21" s="37">
        <v>300000</v>
      </c>
      <c r="H21" s="39">
        <v>300000</v>
      </c>
    </row>
    <row r="22" spans="1:8" s="54" customFormat="1" ht="17.100000000000001" customHeight="1" x14ac:dyDescent="0.3">
      <c r="A22" s="50" t="s">
        <v>62</v>
      </c>
      <c r="B22" s="52" t="s">
        <v>63</v>
      </c>
      <c r="C22" s="53">
        <v>0</v>
      </c>
      <c r="D22" s="53">
        <v>32636</v>
      </c>
      <c r="E22" s="40">
        <v>0</v>
      </c>
      <c r="F22" s="40">
        <v>0</v>
      </c>
      <c r="G22" s="40">
        <v>0</v>
      </c>
      <c r="H22" s="41">
        <v>0</v>
      </c>
    </row>
    <row r="23" spans="1:8" s="54" customFormat="1" ht="17.100000000000001" customHeight="1" x14ac:dyDescent="0.3">
      <c r="A23" s="50" t="s">
        <v>64</v>
      </c>
      <c r="B23" s="55" t="s">
        <v>65</v>
      </c>
      <c r="C23" s="40">
        <v>436700</v>
      </c>
      <c r="D23" s="40">
        <v>410785</v>
      </c>
      <c r="E23" s="40">
        <v>218370</v>
      </c>
      <c r="F23" s="40">
        <v>510000</v>
      </c>
      <c r="G23" s="40">
        <v>510000</v>
      </c>
      <c r="H23" s="41">
        <v>510000</v>
      </c>
    </row>
    <row r="24" spans="1:8" s="54" customFormat="1" ht="17.100000000000001" customHeight="1" x14ac:dyDescent="0.3">
      <c r="A24" s="50" t="s">
        <v>66</v>
      </c>
      <c r="B24" s="55" t="s">
        <v>67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1">
        <v>0</v>
      </c>
    </row>
    <row r="25" spans="1:8" s="54" customFormat="1" ht="17.100000000000001" customHeight="1" x14ac:dyDescent="0.3">
      <c r="A25" s="50" t="s">
        <v>68</v>
      </c>
      <c r="B25" s="55" t="s">
        <v>69</v>
      </c>
      <c r="C25" s="40">
        <v>12</v>
      </c>
      <c r="D25" s="40">
        <v>9</v>
      </c>
      <c r="E25" s="40">
        <v>0</v>
      </c>
      <c r="F25" s="40">
        <v>100</v>
      </c>
      <c r="G25" s="40">
        <v>100</v>
      </c>
      <c r="H25" s="41">
        <v>100</v>
      </c>
    </row>
    <row r="26" spans="1:8" s="54" customFormat="1" ht="17.100000000000001" customHeight="1" x14ac:dyDescent="0.3">
      <c r="A26" s="50" t="s">
        <v>70</v>
      </c>
      <c r="B26" s="55" t="s">
        <v>71</v>
      </c>
      <c r="C26" s="40">
        <v>5250</v>
      </c>
      <c r="D26" s="40">
        <v>932794</v>
      </c>
      <c r="E26" s="40">
        <v>0</v>
      </c>
      <c r="F26" s="40">
        <v>0</v>
      </c>
      <c r="G26" s="40">
        <v>0</v>
      </c>
      <c r="H26" s="41">
        <v>0</v>
      </c>
    </row>
    <row r="27" spans="1:8" s="54" customFormat="1" ht="17.100000000000001" customHeight="1" x14ac:dyDescent="0.3">
      <c r="A27" s="50" t="s">
        <v>72</v>
      </c>
      <c r="B27" s="56" t="s">
        <v>73</v>
      </c>
      <c r="C27" s="57">
        <v>150749</v>
      </c>
      <c r="D27" s="57">
        <v>191538</v>
      </c>
      <c r="E27" s="57">
        <v>0</v>
      </c>
      <c r="F27" s="57">
        <v>0</v>
      </c>
      <c r="G27" s="57">
        <v>0</v>
      </c>
      <c r="H27" s="58">
        <v>0</v>
      </c>
    </row>
    <row r="28" spans="1:8" s="36" customFormat="1" ht="17.100000000000001" customHeight="1" x14ac:dyDescent="0.3">
      <c r="A28" s="16" t="s">
        <v>15</v>
      </c>
      <c r="B28" s="42" t="s">
        <v>13</v>
      </c>
      <c r="C28" s="43">
        <f t="shared" ref="C28:H28" si="1">SUM(C19:C27)</f>
        <v>902811</v>
      </c>
      <c r="D28" s="43">
        <f t="shared" si="1"/>
        <v>1917553</v>
      </c>
      <c r="E28" s="43">
        <f t="shared" si="1"/>
        <v>470370</v>
      </c>
      <c r="F28" s="43">
        <f t="shared" si="1"/>
        <v>1050100</v>
      </c>
      <c r="G28" s="43">
        <f t="shared" si="1"/>
        <v>1050100</v>
      </c>
      <c r="H28" s="45">
        <f t="shared" si="1"/>
        <v>1050100</v>
      </c>
    </row>
    <row r="29" spans="1:8" s="36" customFormat="1" ht="18.75" customHeight="1" thickBot="1" x14ac:dyDescent="0.35">
      <c r="A29" s="16" t="s">
        <v>12</v>
      </c>
      <c r="B29" s="8" t="s">
        <v>18</v>
      </c>
      <c r="C29" s="51">
        <v>4622101</v>
      </c>
      <c r="D29" s="51">
        <v>29785288</v>
      </c>
      <c r="E29" s="37">
        <v>5263066</v>
      </c>
      <c r="F29" s="37">
        <v>2500000</v>
      </c>
      <c r="G29" s="37">
        <v>2500000</v>
      </c>
      <c r="H29" s="39">
        <v>2500000</v>
      </c>
    </row>
    <row r="30" spans="1:8" s="54" customFormat="1" ht="18" customHeight="1" thickBot="1" x14ac:dyDescent="0.35">
      <c r="A30" s="59" t="s">
        <v>74</v>
      </c>
      <c r="B30" s="60"/>
      <c r="C30" s="61">
        <f>SUM(C13,C18,C28,C29,)</f>
        <v>25028699</v>
      </c>
      <c r="D30" s="61">
        <f>SUM(D13,D18,D28,D29,)</f>
        <v>54809187</v>
      </c>
      <c r="E30" s="62">
        <f>SUM(E13,E18,E28,E29)</f>
        <v>29165270</v>
      </c>
      <c r="F30" s="62">
        <f>SUM(F29,F28,F18,F13)</f>
        <v>25871600</v>
      </c>
      <c r="G30" s="63">
        <f>SUM(G29,G28,G18,G13)</f>
        <v>26171600</v>
      </c>
      <c r="H30" s="64">
        <f>SUM(H29,H28,H18,H13)</f>
        <v>26371600</v>
      </c>
    </row>
    <row r="31" spans="1:8" s="36" customFormat="1" ht="21.9" customHeight="1" x14ac:dyDescent="0.3">
      <c r="A31" s="16"/>
      <c r="B31" s="65" t="s">
        <v>75</v>
      </c>
      <c r="C31" s="31"/>
      <c r="D31" s="31"/>
      <c r="E31" s="33"/>
      <c r="F31" s="66"/>
      <c r="G31" s="67"/>
      <c r="H31" s="68"/>
    </row>
    <row r="32" spans="1:8" s="36" customFormat="1" ht="18" customHeight="1" x14ac:dyDescent="0.3">
      <c r="A32" s="16" t="s">
        <v>11</v>
      </c>
      <c r="B32" s="8" t="s">
        <v>19</v>
      </c>
      <c r="C32" s="51">
        <v>7794880</v>
      </c>
      <c r="D32" s="51">
        <v>11665894</v>
      </c>
      <c r="E32" s="51">
        <v>12940384</v>
      </c>
      <c r="F32" s="51">
        <v>9400000</v>
      </c>
      <c r="G32" s="69">
        <v>9600000</v>
      </c>
      <c r="H32" s="39">
        <v>9800000</v>
      </c>
    </row>
    <row r="33" spans="1:8" s="54" customFormat="1" ht="27" customHeight="1" x14ac:dyDescent="0.3">
      <c r="A33" s="9" t="s">
        <v>14</v>
      </c>
      <c r="B33" s="12" t="s">
        <v>76</v>
      </c>
      <c r="C33" s="53">
        <v>1329427</v>
      </c>
      <c r="D33" s="53">
        <v>1814700</v>
      </c>
      <c r="E33" s="53">
        <v>2058010</v>
      </c>
      <c r="F33" s="53">
        <v>1800000</v>
      </c>
      <c r="G33" s="70">
        <v>1900000</v>
      </c>
      <c r="H33" s="41">
        <v>2000000</v>
      </c>
    </row>
    <row r="34" spans="1:8" s="54" customFormat="1" ht="17.100000000000001" customHeight="1" x14ac:dyDescent="0.3">
      <c r="A34" s="9" t="s">
        <v>15</v>
      </c>
      <c r="B34" s="12" t="s">
        <v>20</v>
      </c>
      <c r="C34" s="53">
        <v>7434163</v>
      </c>
      <c r="D34" s="53">
        <v>7999408</v>
      </c>
      <c r="E34" s="53">
        <v>6351269</v>
      </c>
      <c r="F34" s="53">
        <v>8600000</v>
      </c>
      <c r="G34" s="70">
        <v>8700000</v>
      </c>
      <c r="H34" s="41">
        <v>8800000</v>
      </c>
    </row>
    <row r="35" spans="1:8" s="54" customFormat="1" ht="17.100000000000001" customHeight="1" x14ac:dyDescent="0.3">
      <c r="A35" s="9" t="s">
        <v>12</v>
      </c>
      <c r="B35" s="12" t="s">
        <v>25</v>
      </c>
      <c r="C35" s="53">
        <v>1278000</v>
      </c>
      <c r="D35" s="53">
        <v>2094000</v>
      </c>
      <c r="E35" s="53">
        <v>1765000</v>
      </c>
      <c r="F35" s="53">
        <v>1000000</v>
      </c>
      <c r="G35" s="70">
        <v>1000000</v>
      </c>
      <c r="H35" s="41">
        <v>1000000</v>
      </c>
    </row>
    <row r="36" spans="1:8" s="36" customFormat="1" ht="18.75" customHeight="1" x14ac:dyDescent="0.3">
      <c r="A36" s="16" t="s">
        <v>77</v>
      </c>
      <c r="B36" s="8" t="s">
        <v>78</v>
      </c>
      <c r="C36" s="51">
        <v>531757</v>
      </c>
      <c r="D36" s="51">
        <v>747344</v>
      </c>
      <c r="E36" s="37">
        <v>357587</v>
      </c>
      <c r="F36" s="37">
        <v>550000</v>
      </c>
      <c r="G36" s="38">
        <v>570000</v>
      </c>
      <c r="H36" s="39">
        <v>590000</v>
      </c>
    </row>
    <row r="37" spans="1:8" s="54" customFormat="1" ht="17.100000000000001" customHeight="1" x14ac:dyDescent="0.3">
      <c r="A37" s="9" t="s">
        <v>79</v>
      </c>
      <c r="B37" s="12" t="s">
        <v>80</v>
      </c>
      <c r="C37" s="53">
        <v>120000</v>
      </c>
      <c r="D37" s="53">
        <v>140000</v>
      </c>
      <c r="E37" s="40">
        <v>120000</v>
      </c>
      <c r="F37" s="40">
        <v>100000</v>
      </c>
      <c r="G37" s="71">
        <v>100000</v>
      </c>
      <c r="H37" s="41">
        <v>100000</v>
      </c>
    </row>
    <row r="38" spans="1:8" s="54" customFormat="1" ht="17.100000000000001" customHeight="1" x14ac:dyDescent="0.3">
      <c r="A38" s="9" t="s">
        <v>81</v>
      </c>
      <c r="B38" s="11" t="s">
        <v>82</v>
      </c>
      <c r="C38" s="53">
        <v>0</v>
      </c>
      <c r="D38" s="53">
        <v>0</v>
      </c>
      <c r="E38" s="53">
        <v>3843854</v>
      </c>
      <c r="F38" s="53">
        <v>1721600</v>
      </c>
      <c r="G38" s="70">
        <v>1201600</v>
      </c>
      <c r="H38" s="41">
        <v>581600</v>
      </c>
    </row>
    <row r="39" spans="1:8" s="54" customFormat="1" ht="17.100000000000001" customHeight="1" x14ac:dyDescent="0.3">
      <c r="A39" s="9" t="s">
        <v>83</v>
      </c>
      <c r="B39" s="11" t="s">
        <v>84</v>
      </c>
      <c r="C39" s="53">
        <v>0</v>
      </c>
      <c r="D39" s="53">
        <v>0</v>
      </c>
      <c r="E39" s="53">
        <v>0</v>
      </c>
      <c r="F39" s="53">
        <v>0</v>
      </c>
      <c r="G39" s="70">
        <v>0</v>
      </c>
      <c r="H39" s="41">
        <v>0</v>
      </c>
    </row>
    <row r="40" spans="1:8" s="54" customFormat="1" ht="17.100000000000001" customHeight="1" x14ac:dyDescent="0.3">
      <c r="A40" s="9" t="s">
        <v>85</v>
      </c>
      <c r="B40" s="72" t="s">
        <v>86</v>
      </c>
      <c r="C40" s="73">
        <v>55360</v>
      </c>
      <c r="D40" s="73">
        <v>0</v>
      </c>
      <c r="E40" s="73">
        <v>0</v>
      </c>
      <c r="F40" s="73">
        <v>0</v>
      </c>
      <c r="G40" s="74">
        <v>0</v>
      </c>
      <c r="H40" s="58">
        <v>0</v>
      </c>
    </row>
    <row r="41" spans="1:8" s="54" customFormat="1" ht="17.100000000000001" customHeight="1" x14ac:dyDescent="0.3">
      <c r="A41" s="9" t="s">
        <v>16</v>
      </c>
      <c r="B41" s="75" t="s">
        <v>21</v>
      </c>
      <c r="C41" s="76">
        <f>SUM(C36:C40)</f>
        <v>707117</v>
      </c>
      <c r="D41" s="76">
        <f>SUM(D36:D40)</f>
        <v>887344</v>
      </c>
      <c r="E41" s="76">
        <f t="shared" ref="E41:H41" si="2">SUM(E36:E38)</f>
        <v>4321441</v>
      </c>
      <c r="F41" s="76">
        <f t="shared" si="2"/>
        <v>2371600</v>
      </c>
      <c r="G41" s="77">
        <f t="shared" si="2"/>
        <v>1871600</v>
      </c>
      <c r="H41" s="78">
        <f t="shared" si="2"/>
        <v>1271600</v>
      </c>
    </row>
    <row r="42" spans="1:8" s="36" customFormat="1" ht="18" customHeight="1" x14ac:dyDescent="0.3">
      <c r="A42" s="16" t="s">
        <v>22</v>
      </c>
      <c r="B42" s="8" t="s">
        <v>26</v>
      </c>
      <c r="C42" s="51">
        <v>1052676</v>
      </c>
      <c r="D42" s="51">
        <v>1415235</v>
      </c>
      <c r="E42" s="51">
        <v>1576766</v>
      </c>
      <c r="F42" s="51">
        <v>500000</v>
      </c>
      <c r="G42" s="69">
        <v>500000</v>
      </c>
      <c r="H42" s="39">
        <v>500000</v>
      </c>
    </row>
    <row r="43" spans="1:8" s="36" customFormat="1" ht="18.75" customHeight="1" thickBot="1" x14ac:dyDescent="0.35">
      <c r="A43" s="16" t="s">
        <v>23</v>
      </c>
      <c r="B43" s="79" t="s">
        <v>87</v>
      </c>
      <c r="C43" s="47">
        <v>5</v>
      </c>
      <c r="D43" s="47">
        <v>6</v>
      </c>
      <c r="E43" s="47">
        <v>5</v>
      </c>
      <c r="F43" s="47">
        <v>5</v>
      </c>
      <c r="G43" s="80">
        <v>5</v>
      </c>
      <c r="H43" s="81">
        <v>5</v>
      </c>
    </row>
    <row r="44" spans="1:8" s="54" customFormat="1" ht="18" customHeight="1" thickBot="1" x14ac:dyDescent="0.35">
      <c r="A44" s="59" t="s">
        <v>88</v>
      </c>
      <c r="B44" s="82"/>
      <c r="C44" s="83">
        <f>SUM(C32:C35,C41,C42)</f>
        <v>19596263</v>
      </c>
      <c r="D44" s="83">
        <f>SUM(D32:D35,D41,D42)</f>
        <v>25876581</v>
      </c>
      <c r="E44" s="62">
        <f>SUM(E42,E41,E32,E33,E34,E35)</f>
        <v>29012870</v>
      </c>
      <c r="F44" s="62">
        <f>SUM(F42,F41,F32,F33,F34,F35)</f>
        <v>23671600</v>
      </c>
      <c r="G44" s="63">
        <f>SUM(G32,G33,G34,G35,G41,G42)</f>
        <v>23571600</v>
      </c>
      <c r="H44" s="64">
        <f>SUM(H32,H33,H34,H35,H41,H42)</f>
        <v>23371600</v>
      </c>
    </row>
    <row r="45" spans="1:8" s="36" customFormat="1" ht="21.9" customHeight="1" x14ac:dyDescent="0.3">
      <c r="A45" s="16"/>
      <c r="B45" s="65" t="s">
        <v>89</v>
      </c>
      <c r="C45" s="31"/>
      <c r="D45" s="31"/>
      <c r="E45" s="33"/>
      <c r="F45" s="84"/>
      <c r="G45" s="34"/>
      <c r="H45" s="35"/>
    </row>
    <row r="46" spans="1:8" s="36" customFormat="1" ht="15.6" x14ac:dyDescent="0.3">
      <c r="A46" s="16" t="s">
        <v>43</v>
      </c>
      <c r="B46" s="85" t="s">
        <v>90</v>
      </c>
      <c r="C46" s="51">
        <v>0</v>
      </c>
      <c r="D46" s="51">
        <v>0</v>
      </c>
      <c r="E46" s="51">
        <v>0</v>
      </c>
      <c r="F46" s="37">
        <v>0</v>
      </c>
      <c r="G46" s="37">
        <v>0</v>
      </c>
      <c r="H46" s="39">
        <v>0</v>
      </c>
    </row>
    <row r="47" spans="1:8" s="54" customFormat="1" ht="31.2" x14ac:dyDescent="0.3">
      <c r="A47" s="9" t="s">
        <v>45</v>
      </c>
      <c r="B47" s="86" t="s">
        <v>91</v>
      </c>
      <c r="C47" s="53">
        <v>28458494</v>
      </c>
      <c r="D47" s="53">
        <v>756817</v>
      </c>
      <c r="E47" s="53">
        <v>0</v>
      </c>
      <c r="F47" s="40">
        <v>0</v>
      </c>
      <c r="G47" s="40">
        <v>0</v>
      </c>
      <c r="H47" s="41">
        <v>0</v>
      </c>
    </row>
    <row r="48" spans="1:8" s="36" customFormat="1" ht="17.100000000000001" customHeight="1" x14ac:dyDescent="0.3">
      <c r="A48" s="16" t="s">
        <v>11</v>
      </c>
      <c r="B48" s="42" t="s">
        <v>92</v>
      </c>
      <c r="C48" s="43">
        <f>SUM(C46:C47)</f>
        <v>28458494</v>
      </c>
      <c r="D48" s="43">
        <f>SUM(D46:D47)</f>
        <v>756817</v>
      </c>
      <c r="E48" s="43">
        <v>0</v>
      </c>
      <c r="F48" s="43">
        <v>0</v>
      </c>
      <c r="G48" s="43">
        <v>0</v>
      </c>
      <c r="H48" s="45">
        <v>0</v>
      </c>
    </row>
    <row r="49" spans="1:8" s="36" customFormat="1" ht="17.100000000000001" customHeight="1" thickBot="1" x14ac:dyDescent="0.35">
      <c r="A49" s="87" t="s">
        <v>14</v>
      </c>
      <c r="B49" s="8" t="s">
        <v>93</v>
      </c>
      <c r="C49" s="51">
        <f>SUM(C48)</f>
        <v>28458494</v>
      </c>
      <c r="D49" s="51">
        <f>SUM(D48)</f>
        <v>756817</v>
      </c>
      <c r="E49" s="51">
        <v>0</v>
      </c>
      <c r="F49" s="37">
        <v>0</v>
      </c>
      <c r="G49" s="37">
        <v>0</v>
      </c>
      <c r="H49" s="39">
        <v>0</v>
      </c>
    </row>
    <row r="50" spans="1:8" s="54" customFormat="1" ht="18" customHeight="1" thickBot="1" x14ac:dyDescent="0.35">
      <c r="A50" s="59" t="s">
        <v>94</v>
      </c>
      <c r="B50" s="60"/>
      <c r="C50" s="61">
        <f>SUM(C49)</f>
        <v>28458494</v>
      </c>
      <c r="D50" s="61">
        <f>SUM(D49)</f>
        <v>756817</v>
      </c>
      <c r="E50" s="61">
        <v>0</v>
      </c>
      <c r="F50" s="62">
        <v>0</v>
      </c>
      <c r="G50" s="62">
        <v>0</v>
      </c>
      <c r="H50" s="64">
        <v>0</v>
      </c>
    </row>
    <row r="51" spans="1:8" s="36" customFormat="1" ht="21.9" customHeight="1" x14ac:dyDescent="0.3">
      <c r="A51" s="16"/>
      <c r="B51" s="65" t="s">
        <v>95</v>
      </c>
      <c r="C51" s="31"/>
      <c r="D51" s="31"/>
      <c r="E51" s="32"/>
      <c r="F51" s="33"/>
      <c r="G51" s="34"/>
      <c r="H51" s="68"/>
    </row>
    <row r="52" spans="1:8" s="36" customFormat="1" ht="18" customHeight="1" x14ac:dyDescent="0.3">
      <c r="A52" s="16" t="s">
        <v>11</v>
      </c>
      <c r="B52" s="8" t="s">
        <v>24</v>
      </c>
      <c r="C52" s="51">
        <v>1292410</v>
      </c>
      <c r="D52" s="51">
        <v>13755239</v>
      </c>
      <c r="E52" s="37">
        <v>152400</v>
      </c>
      <c r="F52" s="37">
        <v>1000000</v>
      </c>
      <c r="G52" s="37">
        <v>1200000</v>
      </c>
      <c r="H52" s="39">
        <v>1400000</v>
      </c>
    </row>
    <row r="53" spans="1:8" s="36" customFormat="1" ht="17.100000000000001" customHeight="1" x14ac:dyDescent="0.3">
      <c r="A53" s="16" t="s">
        <v>14</v>
      </c>
      <c r="B53" s="8" t="s">
        <v>96</v>
      </c>
      <c r="C53" s="51">
        <v>4276834</v>
      </c>
      <c r="D53" s="51">
        <v>11411011</v>
      </c>
      <c r="E53" s="51">
        <v>0</v>
      </c>
      <c r="F53" s="51">
        <v>1200000</v>
      </c>
      <c r="G53" s="51">
        <v>1400000</v>
      </c>
      <c r="H53" s="39">
        <v>1600000</v>
      </c>
    </row>
    <row r="54" spans="1:8" s="13" customFormat="1" ht="17.100000000000001" customHeight="1" thickBot="1" x14ac:dyDescent="0.3">
      <c r="A54" s="24" t="s">
        <v>15</v>
      </c>
      <c r="B54" s="88" t="s">
        <v>97</v>
      </c>
      <c r="C54" s="89">
        <v>0</v>
      </c>
      <c r="D54" s="89">
        <v>0</v>
      </c>
      <c r="E54" s="89">
        <v>0</v>
      </c>
      <c r="F54" s="90">
        <v>0</v>
      </c>
      <c r="G54" s="90">
        <v>0</v>
      </c>
      <c r="H54" s="91">
        <v>0</v>
      </c>
    </row>
    <row r="55" spans="1:8" s="54" customFormat="1" ht="18" customHeight="1" thickBot="1" x14ac:dyDescent="0.35">
      <c r="A55" s="59" t="s">
        <v>98</v>
      </c>
      <c r="B55" s="60"/>
      <c r="C55" s="61">
        <f t="shared" ref="C55:H55" si="3">SUM(C52:C54)</f>
        <v>5569244</v>
      </c>
      <c r="D55" s="61">
        <f t="shared" si="3"/>
        <v>25166250</v>
      </c>
      <c r="E55" s="62">
        <f t="shared" si="3"/>
        <v>152400</v>
      </c>
      <c r="F55" s="62">
        <f t="shared" si="3"/>
        <v>2200000</v>
      </c>
      <c r="G55" s="62">
        <f t="shared" si="3"/>
        <v>2600000</v>
      </c>
      <c r="H55" s="64">
        <f t="shared" si="3"/>
        <v>3000000</v>
      </c>
    </row>
    <row r="56" spans="1:8" s="54" customFormat="1" ht="32.25" customHeight="1" x14ac:dyDescent="0.3">
      <c r="A56" s="92" t="s">
        <v>99</v>
      </c>
      <c r="B56" s="93"/>
      <c r="C56" s="94">
        <f t="shared" ref="C56:H56" si="4">C30-C44</f>
        <v>5432436</v>
      </c>
      <c r="D56" s="94">
        <f t="shared" si="4"/>
        <v>28932606</v>
      </c>
      <c r="E56" s="94">
        <f t="shared" si="4"/>
        <v>152400</v>
      </c>
      <c r="F56" s="94">
        <f t="shared" si="4"/>
        <v>2200000</v>
      </c>
      <c r="G56" s="94">
        <f t="shared" si="4"/>
        <v>2600000</v>
      </c>
      <c r="H56" s="95">
        <f t="shared" si="4"/>
        <v>3000000</v>
      </c>
    </row>
    <row r="57" spans="1:8" s="54" customFormat="1" ht="32.25" customHeight="1" thickBot="1" x14ac:dyDescent="0.35">
      <c r="A57" s="96" t="s">
        <v>100</v>
      </c>
      <c r="B57" s="97"/>
      <c r="C57" s="53">
        <f t="shared" ref="C57:H57" si="5">C50-C55</f>
        <v>22889250</v>
      </c>
      <c r="D57" s="53">
        <f t="shared" si="5"/>
        <v>-24409433</v>
      </c>
      <c r="E57" s="53">
        <f t="shared" si="5"/>
        <v>-152400</v>
      </c>
      <c r="F57" s="53">
        <f t="shared" si="5"/>
        <v>-2200000</v>
      </c>
      <c r="G57" s="53">
        <f t="shared" si="5"/>
        <v>-2600000</v>
      </c>
      <c r="H57" s="41">
        <f t="shared" si="5"/>
        <v>-3000000</v>
      </c>
    </row>
    <row r="58" spans="1:8" s="54" customFormat="1" ht="20.100000000000001" customHeight="1" thickBot="1" x14ac:dyDescent="0.35">
      <c r="A58" s="98" t="s">
        <v>101</v>
      </c>
      <c r="B58" s="99"/>
      <c r="C58" s="61">
        <f>SUM(C50,C30)</f>
        <v>53487193</v>
      </c>
      <c r="D58" s="61">
        <f>SUM(D50,D30)</f>
        <v>55566004</v>
      </c>
      <c r="E58" s="62">
        <f>SUM(E50,E30)</f>
        <v>29165270</v>
      </c>
      <c r="F58" s="62">
        <f>SUM(F30)</f>
        <v>25871600</v>
      </c>
      <c r="G58" s="63">
        <f>SUM(G30)</f>
        <v>26171600</v>
      </c>
      <c r="H58" s="64">
        <f>SUM(H30)</f>
        <v>26371600</v>
      </c>
    </row>
    <row r="59" spans="1:8" s="54" customFormat="1" ht="20.100000000000001" customHeight="1" thickBot="1" x14ac:dyDescent="0.35">
      <c r="A59" s="98" t="s">
        <v>102</v>
      </c>
      <c r="B59" s="99"/>
      <c r="C59" s="61">
        <f>SUM(C44,C55)</f>
        <v>25165507</v>
      </c>
      <c r="D59" s="61">
        <f>SUM(D44,D55)</f>
        <v>51042831</v>
      </c>
      <c r="E59" s="62">
        <f>SUM(E44,E55)</f>
        <v>29165270</v>
      </c>
      <c r="F59" s="62">
        <f>SUM(F55,F44)</f>
        <v>25871600</v>
      </c>
      <c r="G59" s="63">
        <f>SUM(G44,G55)</f>
        <v>26171600</v>
      </c>
      <c r="H59" s="64">
        <f>SUM(H44,H55)</f>
        <v>26371600</v>
      </c>
    </row>
    <row r="60" spans="1:8" customFormat="1" x14ac:dyDescent="0.3">
      <c r="C60" s="13"/>
      <c r="D60" s="13"/>
      <c r="E60" s="13"/>
    </row>
    <row r="61" spans="1:8" customFormat="1" x14ac:dyDescent="0.3">
      <c r="C61" s="13"/>
      <c r="D61" s="13"/>
      <c r="E61" s="13"/>
    </row>
    <row r="62" spans="1:8" customFormat="1" x14ac:dyDescent="0.3">
      <c r="C62" s="13"/>
      <c r="D62" s="13"/>
      <c r="E62" s="13"/>
    </row>
    <row r="63" spans="1:8" customFormat="1" x14ac:dyDescent="0.3">
      <c r="C63" s="13"/>
      <c r="D63" s="13"/>
      <c r="E63" s="13"/>
    </row>
    <row r="64" spans="1:8" customFormat="1" x14ac:dyDescent="0.3">
      <c r="C64" s="13"/>
      <c r="D64" s="13"/>
      <c r="E64" s="13"/>
    </row>
    <row r="65" spans="3:5" customFormat="1" x14ac:dyDescent="0.3">
      <c r="C65" s="13"/>
      <c r="D65" s="13"/>
      <c r="E65" s="13"/>
    </row>
    <row r="66" spans="3:5" customFormat="1" x14ac:dyDescent="0.3">
      <c r="C66" s="13"/>
      <c r="D66" s="13"/>
      <c r="E66" s="13"/>
    </row>
    <row r="67" spans="3:5" customFormat="1" x14ac:dyDescent="0.3">
      <c r="C67" s="13"/>
      <c r="D67" s="13"/>
      <c r="E67" s="13"/>
    </row>
    <row r="68" spans="3:5" customFormat="1" x14ac:dyDescent="0.3">
      <c r="C68" s="13"/>
      <c r="D68" s="13"/>
      <c r="E68" s="13"/>
    </row>
    <row r="69" spans="3:5" customFormat="1" x14ac:dyDescent="0.3">
      <c r="C69" s="13"/>
      <c r="D69" s="13"/>
      <c r="E69" s="13"/>
    </row>
    <row r="70" spans="3:5" customFormat="1" x14ac:dyDescent="0.3">
      <c r="C70" s="13"/>
      <c r="D70" s="13"/>
      <c r="E70" s="13"/>
    </row>
    <row r="71" spans="3:5" customFormat="1" x14ac:dyDescent="0.3">
      <c r="C71" s="13"/>
      <c r="D71" s="13"/>
      <c r="E71" s="13"/>
    </row>
    <row r="72" spans="3:5" customFormat="1" x14ac:dyDescent="0.3">
      <c r="C72" s="13"/>
      <c r="D72" s="13"/>
      <c r="E72" s="13"/>
    </row>
    <row r="73" spans="3:5" customFormat="1" x14ac:dyDescent="0.3">
      <c r="C73" s="13"/>
      <c r="D73" s="13"/>
      <c r="E73" s="13"/>
    </row>
    <row r="74" spans="3:5" customFormat="1" x14ac:dyDescent="0.3">
      <c r="C74" s="13"/>
      <c r="D74" s="13"/>
      <c r="E74" s="13"/>
    </row>
    <row r="75" spans="3:5" customFormat="1" x14ac:dyDescent="0.3">
      <c r="C75" s="13"/>
      <c r="D75" s="13"/>
      <c r="E75" s="13"/>
    </row>
    <row r="76" spans="3:5" customFormat="1" x14ac:dyDescent="0.3">
      <c r="C76" s="13"/>
      <c r="D76" s="13"/>
      <c r="E76" s="13"/>
    </row>
    <row r="77" spans="3:5" customFormat="1" x14ac:dyDescent="0.3">
      <c r="C77" s="13"/>
      <c r="D77" s="13"/>
      <c r="E77" s="13"/>
    </row>
    <row r="78" spans="3:5" customFormat="1" x14ac:dyDescent="0.3">
      <c r="C78" s="13"/>
      <c r="D78" s="13"/>
      <c r="E78" s="13"/>
    </row>
    <row r="79" spans="3:5" customFormat="1" x14ac:dyDescent="0.3">
      <c r="C79" s="13"/>
      <c r="D79" s="13"/>
      <c r="E79" s="13"/>
    </row>
    <row r="80" spans="3:5" customFormat="1" x14ac:dyDescent="0.3">
      <c r="C80" s="13"/>
      <c r="D80" s="13"/>
      <c r="E80" s="13"/>
    </row>
    <row r="81" spans="3:5" customFormat="1" x14ac:dyDescent="0.3">
      <c r="C81" s="13"/>
      <c r="D81" s="13"/>
      <c r="E81" s="13"/>
    </row>
    <row r="82" spans="3:5" customFormat="1" x14ac:dyDescent="0.3">
      <c r="C82" s="13"/>
      <c r="D82" s="13"/>
      <c r="E82" s="13"/>
    </row>
    <row r="83" spans="3:5" customFormat="1" x14ac:dyDescent="0.3">
      <c r="C83" s="13"/>
      <c r="D83" s="13"/>
      <c r="E83" s="13"/>
    </row>
    <row r="84" spans="3:5" customFormat="1" x14ac:dyDescent="0.3">
      <c r="C84" s="13"/>
      <c r="D84" s="13"/>
      <c r="E84" s="13"/>
    </row>
    <row r="85" spans="3:5" customFormat="1" x14ac:dyDescent="0.3">
      <c r="C85" s="13"/>
      <c r="D85" s="13"/>
      <c r="E85" s="13"/>
    </row>
    <row r="86" spans="3:5" customFormat="1" x14ac:dyDescent="0.3">
      <c r="C86" s="13"/>
      <c r="D86" s="13"/>
      <c r="E86" s="13"/>
    </row>
    <row r="87" spans="3:5" customFormat="1" x14ac:dyDescent="0.3">
      <c r="C87" s="13"/>
      <c r="D87" s="13"/>
      <c r="E87" s="13"/>
    </row>
    <row r="88" spans="3:5" customFormat="1" ht="16.2" customHeight="1" x14ac:dyDescent="0.3">
      <c r="C88" s="13"/>
      <c r="D88" s="13"/>
      <c r="E88" s="13"/>
    </row>
    <row r="89" spans="3:5" customFormat="1" x14ac:dyDescent="0.3">
      <c r="C89" s="13"/>
      <c r="D89" s="13"/>
      <c r="E89" s="13"/>
    </row>
    <row r="90" spans="3:5" customFormat="1" x14ac:dyDescent="0.3">
      <c r="C90" s="13"/>
      <c r="D90" s="13"/>
      <c r="E90" s="13"/>
    </row>
    <row r="91" spans="3:5" customFormat="1" x14ac:dyDescent="0.3">
      <c r="C91" s="13"/>
      <c r="D91" s="13"/>
      <c r="E91" s="13"/>
    </row>
    <row r="92" spans="3:5" customFormat="1" x14ac:dyDescent="0.3">
      <c r="C92" s="13"/>
      <c r="D92" s="13"/>
      <c r="E92" s="13"/>
    </row>
    <row r="93" spans="3:5" customFormat="1" ht="16.8" customHeight="1" x14ac:dyDescent="0.3">
      <c r="C93" s="13"/>
      <c r="D93" s="13"/>
      <c r="E93" s="13"/>
    </row>
    <row r="94" spans="3:5" customFormat="1" x14ac:dyDescent="0.3">
      <c r="C94" s="13"/>
      <c r="D94" s="13"/>
      <c r="E94" s="13"/>
    </row>
  </sheetData>
  <mergeCells count="12">
    <mergeCell ref="A50:B50"/>
    <mergeCell ref="A55:B55"/>
    <mergeCell ref="A56:B56"/>
    <mergeCell ref="A57:B57"/>
    <mergeCell ref="A58:B58"/>
    <mergeCell ref="A59:B59"/>
    <mergeCell ref="A1:H1"/>
    <mergeCell ref="A2:H2"/>
    <mergeCell ref="A3:H3"/>
    <mergeCell ref="A4:H4"/>
    <mergeCell ref="A30:B30"/>
    <mergeCell ref="A44:B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2021-06-25T12:56:57Z</dcterms:created>
  <dcterms:modified xsi:type="dcterms:W3CDTF">2021-06-25T12:58:51Z</dcterms:modified>
</cp:coreProperties>
</file>