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7\Documents\Költségvetés, zárszámadás, mérlegalátámasztás, SZMSZ\Költségvetés\2021. évi\Somlóvecse\03. Módosítás - június\"/>
    </mc:Choice>
  </mc:AlternateContent>
  <xr:revisionPtr revIDLastSave="0" documentId="13_ncr:1_{AC449B42-5553-46DD-AC95-8B6E5F6C57EA}" xr6:coauthVersionLast="47" xr6:coauthVersionMax="47" xr10:uidLastSave="{00000000-0000-0000-0000-000000000000}"/>
  <bookViews>
    <workbookView xWindow="-120" yWindow="-120" windowWidth="29040" windowHeight="15840" xr2:uid="{2E8C1DD1-96F5-4641-9E79-00A37C27BD2B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57" i="1" s="1"/>
  <c r="F41" i="1"/>
  <c r="F44" i="1" s="1"/>
  <c r="F59" i="1" s="1"/>
  <c r="F28" i="1"/>
  <c r="F18" i="1"/>
  <c r="F13" i="1"/>
  <c r="F30" i="1" s="1"/>
  <c r="F58" i="1" s="1"/>
  <c r="I55" i="1"/>
  <c r="I57" i="1" s="1"/>
  <c r="H55" i="1"/>
  <c r="H57" i="1" s="1"/>
  <c r="G55" i="1"/>
  <c r="E55" i="1"/>
  <c r="E57" i="1" s="1"/>
  <c r="D55" i="1"/>
  <c r="C55" i="1"/>
  <c r="D48" i="1"/>
  <c r="D49" i="1" s="1"/>
  <c r="D50" i="1" s="1"/>
  <c r="C48" i="1"/>
  <c r="C49" i="1" s="1"/>
  <c r="C50" i="1" s="1"/>
  <c r="I41" i="1"/>
  <c r="I44" i="1" s="1"/>
  <c r="I59" i="1" s="1"/>
  <c r="H41" i="1"/>
  <c r="H44" i="1" s="1"/>
  <c r="H59" i="1" s="1"/>
  <c r="G41" i="1"/>
  <c r="G44" i="1" s="1"/>
  <c r="E41" i="1"/>
  <c r="E44" i="1" s="1"/>
  <c r="E59" i="1" s="1"/>
  <c r="D41" i="1"/>
  <c r="D44" i="1" s="1"/>
  <c r="D59" i="1" s="1"/>
  <c r="C41" i="1"/>
  <c r="C44" i="1" s="1"/>
  <c r="C59" i="1" s="1"/>
  <c r="I28" i="1"/>
  <c r="H28" i="1"/>
  <c r="G28" i="1"/>
  <c r="E28" i="1"/>
  <c r="D28" i="1"/>
  <c r="C28" i="1"/>
  <c r="I18" i="1"/>
  <c r="H18" i="1"/>
  <c r="G18" i="1"/>
  <c r="E18" i="1"/>
  <c r="D18" i="1"/>
  <c r="C18" i="1"/>
  <c r="I13" i="1"/>
  <c r="H13" i="1"/>
  <c r="G13" i="1"/>
  <c r="E13" i="1"/>
  <c r="D13" i="1"/>
  <c r="D30" i="1" s="1"/>
  <c r="C13" i="1"/>
  <c r="F56" i="1" l="1"/>
  <c r="I30" i="1"/>
  <c r="G30" i="1"/>
  <c r="G58" i="1" s="1"/>
  <c r="C30" i="1"/>
  <c r="E30" i="1"/>
  <c r="E58" i="1" s="1"/>
  <c r="H30" i="1"/>
  <c r="D56" i="1"/>
  <c r="C57" i="1"/>
  <c r="C58" i="1"/>
  <c r="G56" i="1"/>
  <c r="D57" i="1"/>
  <c r="D58" i="1"/>
  <c r="G59" i="1"/>
  <c r="I58" i="1"/>
  <c r="I56" i="1"/>
  <c r="C56" i="1"/>
  <c r="H58" i="1"/>
  <c r="H56" i="1"/>
  <c r="G57" i="1"/>
  <c r="E56" i="1" l="1"/>
</calcChain>
</file>

<file path=xl/sharedStrings.xml><?xml version="1.0" encoding="utf-8"?>
<sst xmlns="http://schemas.openxmlformats.org/spreadsheetml/2006/main" count="119" uniqueCount="105">
  <si>
    <t>4. melléklet</t>
  </si>
  <si>
    <t>Somlóvecse Község Önkormányzata 2021. évi költségvetéséről szóló</t>
  </si>
  <si>
    <t>2/2021. (II.16.) önkormányzati rendelethez</t>
  </si>
  <si>
    <t>Működési és felhalmozási célú bevételek és kiadások</t>
  </si>
  <si>
    <t>forintban</t>
  </si>
  <si>
    <t>A</t>
  </si>
  <si>
    <t>B</t>
  </si>
  <si>
    <t>C</t>
  </si>
  <si>
    <t>D</t>
  </si>
  <si>
    <t>E</t>
  </si>
  <si>
    <t>F</t>
  </si>
  <si>
    <t>G</t>
  </si>
  <si>
    <t>H</t>
  </si>
  <si>
    <t>Sor-</t>
  </si>
  <si>
    <t>M E G N E V E Z É S</t>
  </si>
  <si>
    <t>2019. évi</t>
  </si>
  <si>
    <t>2020. évi</t>
  </si>
  <si>
    <t>2021. évi</t>
  </si>
  <si>
    <t>2022. évi</t>
  </si>
  <si>
    <t>2023. évi</t>
  </si>
  <si>
    <t>2024. évi</t>
  </si>
  <si>
    <t>szám</t>
  </si>
  <si>
    <t>tény</t>
  </si>
  <si>
    <t>várható</t>
  </si>
  <si>
    <t>terv</t>
  </si>
  <si>
    <t>irányszám</t>
  </si>
  <si>
    <t>Működési célú bevételek:</t>
  </si>
  <si>
    <t>1/a</t>
  </si>
  <si>
    <t>Önkormányzatok működési támogatásai</t>
  </si>
  <si>
    <t>1/b</t>
  </si>
  <si>
    <t>Egyéb működési célú támogatások bevételei áh. belülről</t>
  </si>
  <si>
    <t>1.</t>
  </si>
  <si>
    <t>Működési célú támogatások áh. belülről</t>
  </si>
  <si>
    <t>2/a</t>
  </si>
  <si>
    <t>Jövedelemadók</t>
  </si>
  <si>
    <t>2/b</t>
  </si>
  <si>
    <t>Értékesítési és forgalmi adók</t>
  </si>
  <si>
    <t>2/c</t>
  </si>
  <si>
    <t>Gépjárműadók</t>
  </si>
  <si>
    <t>2/d</t>
  </si>
  <si>
    <t>Egyéb közhatalmi bevételek</t>
  </si>
  <si>
    <t>2.</t>
  </si>
  <si>
    <t>Közhatalmi bevételek</t>
  </si>
  <si>
    <t>3/a</t>
  </si>
  <si>
    <t>Készletértékesítés ellenértéke</t>
  </si>
  <si>
    <t>3/b</t>
  </si>
  <si>
    <t>Szolgáltatások ellenértéke</t>
  </si>
  <si>
    <t>3/c</t>
  </si>
  <si>
    <t>Közvetített szolgáltatások ellenértéke</t>
  </si>
  <si>
    <t>3/d</t>
  </si>
  <si>
    <t>Tulajdonosi bevételek</t>
  </si>
  <si>
    <t>3/e</t>
  </si>
  <si>
    <t>Ellátási díjak</t>
  </si>
  <si>
    <t>3/f</t>
  </si>
  <si>
    <t>Kiszámlázott általános forgalmi adó</t>
  </si>
  <si>
    <t>3/g</t>
  </si>
  <si>
    <t>Kamatbevételek</t>
  </si>
  <si>
    <t>3/h</t>
  </si>
  <si>
    <t>Biztosító által fizetett kártérítés</t>
  </si>
  <si>
    <t>3/i</t>
  </si>
  <si>
    <t>Egyéb működési bevételek</t>
  </si>
  <si>
    <t>3.</t>
  </si>
  <si>
    <t>Működési bevételek</t>
  </si>
  <si>
    <t>4.</t>
  </si>
  <si>
    <t>Finanszírozási bevételek</t>
  </si>
  <si>
    <t>Működési célú bevételek összesen:</t>
  </si>
  <si>
    <t>Működési célú kiadások:</t>
  </si>
  <si>
    <t>Személyi juttatások</t>
  </si>
  <si>
    <t>Munkaadót terhelő járulékok és szociális hozzájárulási adó</t>
  </si>
  <si>
    <t>Dologi kiadások</t>
  </si>
  <si>
    <t>Ellátottak pénzbeli juttatásai</t>
  </si>
  <si>
    <t>5/a</t>
  </si>
  <si>
    <t>Egyéb működési célú támogatások áh. belülre</t>
  </si>
  <si>
    <t>5/b</t>
  </si>
  <si>
    <t>Egyéb működési célú támogatások áh. kívülre</t>
  </si>
  <si>
    <t>5/c</t>
  </si>
  <si>
    <t>Általános tartalék</t>
  </si>
  <si>
    <t>5/d</t>
  </si>
  <si>
    <t>Céltartalék</t>
  </si>
  <si>
    <t>5/e</t>
  </si>
  <si>
    <t>Előző évi elsz. származó kiadások</t>
  </si>
  <si>
    <t>5.</t>
  </si>
  <si>
    <t>Egyéb működési célú kiadások</t>
  </si>
  <si>
    <t>6.</t>
  </si>
  <si>
    <t>Finanszírozási kiadások</t>
  </si>
  <si>
    <t>7.</t>
  </si>
  <si>
    <t>Átlagos állományi létszám</t>
  </si>
  <si>
    <t>Működési célú kiadások összesen:</t>
  </si>
  <si>
    <t>Felhalmozási célú bevételek:</t>
  </si>
  <si>
    <t>Felhalmozási célú önkormányzati támogatások</t>
  </si>
  <si>
    <t>Egyéb felhalmozási célú támogatások bevételei áh. belülről</t>
  </si>
  <si>
    <t>Felhalmozási célú támogatások áh. belülről</t>
  </si>
  <si>
    <t>Felhalmozási bevételek</t>
  </si>
  <si>
    <t>Felhalmozási célú bevételek összesen:</t>
  </si>
  <si>
    <t>Felhalmozási célú kiadások:</t>
  </si>
  <si>
    <t>Beruházások</t>
  </si>
  <si>
    <t>Felújítások</t>
  </si>
  <si>
    <t>Egyéb felhalmozási célú kiadások</t>
  </si>
  <si>
    <t>Felhalmozási célú kiadások összesen:</t>
  </si>
  <si>
    <t>Működési célú bevételek és működési célú kiadások egyenlege:</t>
  </si>
  <si>
    <t>Felhalmozási célú bevételek és felhalmozási célú kiadások egyenlege:</t>
  </si>
  <si>
    <t>BEVÉTELEK MINDÖSSZESEN:</t>
  </si>
  <si>
    <t>KIADÁSOK MINDÖSSZESEN:</t>
  </si>
  <si>
    <t>I</t>
  </si>
  <si>
    <t>módosítás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</si>
</sst>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justify" wrapText="1"/>
    </xf>
    <xf numFmtId="164" fontId="2" fillId="0" borderId="14" xfId="1" applyNumberFormat="1" applyFont="1" applyBorder="1" applyAlignment="1">
      <alignment horizontal="right" wrapText="1"/>
    </xf>
    <xf numFmtId="164" fontId="3" fillId="0" borderId="14" xfId="1" applyNumberFormat="1" applyFont="1" applyBorder="1" applyAlignment="1">
      <alignment horizontal="right" wrapText="1"/>
    </xf>
    <xf numFmtId="164" fontId="3" fillId="0" borderId="8" xfId="1" applyNumberFormat="1" applyFont="1" applyBorder="1" applyAlignment="1">
      <alignment horizontal="right" wrapText="1"/>
    </xf>
    <xf numFmtId="164" fontId="3" fillId="0" borderId="7" xfId="1" applyNumberFormat="1" applyFont="1" applyBorder="1" applyAlignment="1">
      <alignment horizontal="right" wrapText="1"/>
    </xf>
    <xf numFmtId="164" fontId="3" fillId="0" borderId="9" xfId="1" applyNumberFormat="1" applyFont="1" applyBorder="1" applyAlignment="1">
      <alignment horizontal="right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164" fontId="4" fillId="0" borderId="8" xfId="1" applyNumberFormat="1" applyFont="1" applyBorder="1" applyAlignment="1">
      <alignment horizontal="right" wrapText="1"/>
    </xf>
    <xf numFmtId="164" fontId="4" fillId="0" borderId="7" xfId="1" applyNumberFormat="1" applyFont="1" applyBorder="1" applyAlignment="1">
      <alignment horizontal="right" wrapText="1"/>
    </xf>
    <xf numFmtId="164" fontId="4" fillId="0" borderId="9" xfId="1" applyNumberFormat="1" applyFont="1" applyBorder="1" applyAlignment="1">
      <alignment horizontal="right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164" fontId="4" fillId="0" borderId="8" xfId="1" applyNumberFormat="1" applyFont="1" applyBorder="1" applyAlignment="1">
      <alignment horizontal="right" vertical="center" wrapText="1"/>
    </xf>
    <xf numFmtId="164" fontId="4" fillId="0" borderId="9" xfId="1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wrapText="1"/>
    </xf>
    <xf numFmtId="164" fontId="4" fillId="0" borderId="15" xfId="1" applyNumberFormat="1" applyFont="1" applyBorder="1" applyAlignment="1">
      <alignment horizontal="right" wrapText="1"/>
    </xf>
    <xf numFmtId="164" fontId="4" fillId="0" borderId="16" xfId="1" applyNumberFormat="1" applyFont="1" applyBorder="1" applyAlignment="1">
      <alignment horizontal="right" wrapText="1"/>
    </xf>
    <xf numFmtId="164" fontId="4" fillId="0" borderId="17" xfId="1" applyNumberFormat="1" applyFont="1" applyBorder="1" applyAlignment="1">
      <alignment horizontal="right" wrapText="1"/>
    </xf>
    <xf numFmtId="0" fontId="4" fillId="0" borderId="0" xfId="0" applyFont="1"/>
    <xf numFmtId="164" fontId="4" fillId="0" borderId="18" xfId="1" applyNumberFormat="1" applyFont="1" applyBorder="1" applyAlignment="1">
      <alignment horizontal="right" wrapText="1"/>
    </xf>
    <xf numFmtId="0" fontId="4" fillId="0" borderId="18" xfId="0" applyFont="1" applyBorder="1"/>
    <xf numFmtId="0" fontId="4" fillId="0" borderId="19" xfId="0" applyFont="1" applyBorder="1"/>
    <xf numFmtId="0" fontId="4" fillId="0" borderId="8" xfId="0" applyFont="1" applyBorder="1" applyAlignment="1">
      <alignment horizontal="justify" wrapText="1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wrapText="1"/>
    </xf>
    <xf numFmtId="164" fontId="4" fillId="0" borderId="14" xfId="1" applyNumberFormat="1" applyFont="1" applyBorder="1" applyAlignment="1">
      <alignment horizontal="right" wrapText="1"/>
    </xf>
    <xf numFmtId="0" fontId="4" fillId="0" borderId="14" xfId="0" applyFont="1" applyBorder="1" applyAlignment="1">
      <alignment vertical="center"/>
    </xf>
    <xf numFmtId="164" fontId="4" fillId="0" borderId="14" xfId="1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164" fontId="4" fillId="0" borderId="20" xfId="1" applyNumberFormat="1" applyFont="1" applyBorder="1" applyAlignment="1">
      <alignment horizontal="right" vertical="center" wrapText="1"/>
    </xf>
    <xf numFmtId="164" fontId="4" fillId="0" borderId="21" xfId="1" applyNumberFormat="1" applyFont="1" applyBorder="1" applyAlignment="1">
      <alignment horizontal="right" vertical="center" wrapText="1"/>
    </xf>
    <xf numFmtId="164" fontId="3" fillId="0" borderId="23" xfId="1" applyNumberFormat="1" applyFont="1" applyBorder="1" applyAlignment="1">
      <alignment horizontal="right" vertical="center" wrapText="1"/>
    </xf>
    <xf numFmtId="164" fontId="3" fillId="0" borderId="24" xfId="1" applyNumberFormat="1" applyFont="1" applyBorder="1" applyAlignment="1">
      <alignment horizontal="right" vertical="center" wrapText="1"/>
    </xf>
    <xf numFmtId="164" fontId="3" fillId="0" borderId="25" xfId="1" applyNumberFormat="1" applyFont="1" applyBorder="1" applyAlignment="1">
      <alignment horizontal="right" vertical="center" wrapText="1"/>
    </xf>
    <xf numFmtId="164" fontId="3" fillId="0" borderId="26" xfId="1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justify" wrapText="1"/>
    </xf>
    <xf numFmtId="164" fontId="3" fillId="0" borderId="27" xfId="1" applyNumberFormat="1" applyFont="1" applyBorder="1" applyAlignment="1">
      <alignment horizontal="right" wrapText="1"/>
    </xf>
    <xf numFmtId="164" fontId="3" fillId="0" borderId="3" xfId="1" applyNumberFormat="1" applyFont="1" applyBorder="1" applyAlignment="1">
      <alignment horizontal="right" wrapText="1"/>
    </xf>
    <xf numFmtId="164" fontId="3" fillId="0" borderId="5" xfId="1" applyNumberFormat="1" applyFont="1" applyBorder="1" applyAlignment="1">
      <alignment horizontal="right" wrapText="1"/>
    </xf>
    <xf numFmtId="164" fontId="4" fillId="0" borderId="0" xfId="1" applyNumberFormat="1" applyFont="1" applyBorder="1" applyAlignment="1">
      <alignment horizontal="right" wrapText="1"/>
    </xf>
    <xf numFmtId="0" fontId="4" fillId="0" borderId="14" xfId="0" applyFont="1" applyBorder="1" applyAlignment="1">
      <alignment vertical="center" wrapText="1"/>
    </xf>
    <xf numFmtId="164" fontId="4" fillId="0" borderId="0" xfId="1" applyNumberFormat="1" applyFont="1" applyBorder="1" applyAlignment="1">
      <alignment horizontal="right" vertical="center" wrapText="1"/>
    </xf>
    <xf numFmtId="164" fontId="4" fillId="0" borderId="7" xfId="1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vertical="center" wrapText="1"/>
    </xf>
    <xf numFmtId="164" fontId="4" fillId="0" borderId="28" xfId="1" applyNumberFormat="1" applyFont="1" applyBorder="1" applyAlignment="1">
      <alignment horizontal="right" vertical="center" wrapText="1"/>
    </xf>
    <xf numFmtId="164" fontId="4" fillId="0" borderId="29" xfId="1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vertical="center" wrapText="1"/>
    </xf>
    <xf numFmtId="164" fontId="4" fillId="0" borderId="15" xfId="1" applyNumberFormat="1" applyFont="1" applyBorder="1" applyAlignment="1">
      <alignment horizontal="right" vertical="center" wrapText="1"/>
    </xf>
    <xf numFmtId="164" fontId="4" fillId="0" borderId="16" xfId="1" applyNumberFormat="1" applyFont="1" applyBorder="1" applyAlignment="1">
      <alignment horizontal="right" vertical="center" wrapText="1"/>
    </xf>
    <xf numFmtId="164" fontId="4" fillId="0" borderId="17" xfId="1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wrapText="1"/>
    </xf>
    <xf numFmtId="164" fontId="4" fillId="0" borderId="30" xfId="1" applyNumberFormat="1" applyFont="1" applyBorder="1" applyAlignment="1">
      <alignment horizontal="right" wrapText="1"/>
    </xf>
    <xf numFmtId="164" fontId="4" fillId="0" borderId="19" xfId="1" applyNumberFormat="1" applyFont="1" applyBorder="1" applyAlignment="1">
      <alignment horizontal="right" wrapText="1"/>
    </xf>
    <xf numFmtId="164" fontId="3" fillId="0" borderId="31" xfId="1" applyNumberFormat="1" applyFont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wrapText="1"/>
    </xf>
    <xf numFmtId="0" fontId="4" fillId="0" borderId="14" xfId="0" applyFont="1" applyBorder="1" applyAlignment="1">
      <alignment horizontal="justify" wrapText="1"/>
    </xf>
    <xf numFmtId="0" fontId="4" fillId="0" borderId="14" xfId="0" applyFont="1" applyBorder="1" applyAlignment="1">
      <alignment horizontal="justify" vertical="center"/>
    </xf>
    <xf numFmtId="0" fontId="4" fillId="0" borderId="10" xfId="0" applyFont="1" applyBorder="1" applyAlignment="1">
      <alignment horizontal="center" wrapText="1"/>
    </xf>
    <xf numFmtId="0" fontId="4" fillId="0" borderId="14" xfId="0" applyFont="1" applyBorder="1" applyAlignment="1">
      <alignment vertical="top" wrapText="1"/>
    </xf>
    <xf numFmtId="164" fontId="4" fillId="0" borderId="14" xfId="1" applyNumberFormat="1" applyFont="1" applyBorder="1" applyAlignment="1">
      <alignment horizontal="right" vertical="top" wrapText="1"/>
    </xf>
    <xf numFmtId="164" fontId="4" fillId="0" borderId="8" xfId="1" applyNumberFormat="1" applyFont="1" applyBorder="1" applyAlignment="1">
      <alignment horizontal="right" vertical="top" wrapText="1"/>
    </xf>
    <xf numFmtId="164" fontId="4" fillId="0" borderId="9" xfId="1" applyNumberFormat="1" applyFont="1" applyBorder="1" applyAlignment="1">
      <alignment horizontal="right" vertical="top" wrapText="1"/>
    </xf>
    <xf numFmtId="164" fontId="4" fillId="0" borderId="27" xfId="1" applyNumberFormat="1" applyFont="1" applyBorder="1" applyAlignment="1">
      <alignment horizontal="right" vertical="center" wrapText="1"/>
    </xf>
    <xf numFmtId="164" fontId="4" fillId="0" borderId="5" xfId="1" applyNumberFormat="1" applyFont="1" applyBorder="1" applyAlignment="1">
      <alignment horizontal="right" vertical="center" wrapText="1"/>
    </xf>
    <xf numFmtId="0" fontId="6" fillId="0" borderId="0" xfId="0" applyFont="1"/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67800-02D0-4711-B137-23F95B0DA4EE}">
  <dimension ref="A1:I59"/>
  <sheetViews>
    <sheetView tabSelected="1" workbookViewId="0">
      <selection activeCell="F39" sqref="F39"/>
    </sheetView>
  </sheetViews>
  <sheetFormatPr defaultRowHeight="15" x14ac:dyDescent="0.25"/>
  <cols>
    <col min="1" max="1" width="6.7109375" customWidth="1"/>
    <col min="2" max="2" width="46.5703125" customWidth="1"/>
    <col min="3" max="4" width="14.28515625" style="83" customWidth="1"/>
    <col min="5" max="5" width="14.5703125" style="83" bestFit="1" customWidth="1"/>
    <col min="6" max="6" width="14.5703125" style="83" customWidth="1"/>
    <col min="7" max="9" width="14.28515625" bestFit="1" customWidth="1"/>
  </cols>
  <sheetData>
    <row r="1" spans="1:9" ht="15.75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</row>
    <row r="2" spans="1:9" ht="15.75" x14ac:dyDescent="0.25">
      <c r="A2" s="87" t="s">
        <v>1</v>
      </c>
      <c r="B2" s="87"/>
      <c r="C2" s="87"/>
      <c r="D2" s="87"/>
      <c r="E2" s="87"/>
      <c r="F2" s="87"/>
      <c r="G2" s="87"/>
      <c r="H2" s="87"/>
      <c r="I2" s="87"/>
    </row>
    <row r="3" spans="1:9" ht="15.75" x14ac:dyDescent="0.25">
      <c r="A3" s="87" t="s">
        <v>2</v>
      </c>
      <c r="B3" s="87"/>
      <c r="C3" s="87"/>
      <c r="D3" s="87"/>
      <c r="E3" s="87"/>
      <c r="F3" s="87"/>
      <c r="G3" s="87"/>
      <c r="H3" s="87"/>
      <c r="I3" s="87"/>
    </row>
    <row r="4" spans="1:9" ht="15.75" x14ac:dyDescent="0.25">
      <c r="A4" s="88" t="s">
        <v>3</v>
      </c>
      <c r="B4" s="88"/>
      <c r="C4" s="88"/>
      <c r="D4" s="88"/>
      <c r="E4" s="88"/>
      <c r="F4" s="88"/>
      <c r="G4" s="88"/>
      <c r="H4" s="88"/>
      <c r="I4" s="88"/>
    </row>
    <row r="5" spans="1:9" ht="15.75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6.5" thickBot="1" x14ac:dyDescent="0.3">
      <c r="A6" s="2"/>
      <c r="B6" s="2"/>
      <c r="C6" s="2"/>
      <c r="D6" s="2"/>
      <c r="E6" s="2"/>
      <c r="F6" s="2"/>
      <c r="G6" s="2"/>
      <c r="H6" s="2"/>
      <c r="I6" s="3" t="s">
        <v>4</v>
      </c>
    </row>
    <row r="7" spans="1:9" x14ac:dyDescent="0.25">
      <c r="A7" s="4" t="s">
        <v>5</v>
      </c>
      <c r="B7" s="5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7" t="s">
        <v>103</v>
      </c>
    </row>
    <row r="8" spans="1:9" ht="15.75" x14ac:dyDescent="0.25">
      <c r="A8" s="8" t="s">
        <v>13</v>
      </c>
      <c r="B8" s="9" t="s">
        <v>14</v>
      </c>
      <c r="C8" s="10" t="s">
        <v>15</v>
      </c>
      <c r="D8" s="10" t="s">
        <v>16</v>
      </c>
      <c r="E8" s="10" t="s">
        <v>17</v>
      </c>
      <c r="F8" s="10" t="s">
        <v>17</v>
      </c>
      <c r="G8" s="10" t="s">
        <v>18</v>
      </c>
      <c r="H8" s="10" t="s">
        <v>19</v>
      </c>
      <c r="I8" s="11" t="s">
        <v>20</v>
      </c>
    </row>
    <row r="9" spans="1:9" ht="16.5" thickBot="1" x14ac:dyDescent="0.3">
      <c r="A9" s="12" t="s">
        <v>21</v>
      </c>
      <c r="B9" s="13"/>
      <c r="C9" s="14" t="s">
        <v>22</v>
      </c>
      <c r="D9" s="14" t="s">
        <v>23</v>
      </c>
      <c r="E9" s="14" t="s">
        <v>24</v>
      </c>
      <c r="F9" s="14" t="s">
        <v>104</v>
      </c>
      <c r="G9" s="14" t="s">
        <v>25</v>
      </c>
      <c r="H9" s="14" t="s">
        <v>25</v>
      </c>
      <c r="I9" s="15" t="s">
        <v>25</v>
      </c>
    </row>
    <row r="10" spans="1:9" ht="15.75" x14ac:dyDescent="0.25">
      <c r="A10" s="16"/>
      <c r="B10" s="17" t="s">
        <v>26</v>
      </c>
      <c r="C10" s="18"/>
      <c r="D10" s="18"/>
      <c r="E10" s="19"/>
      <c r="F10" s="19"/>
      <c r="G10" s="20"/>
      <c r="H10" s="21"/>
      <c r="I10" s="22"/>
    </row>
    <row r="11" spans="1:9" ht="15.75" x14ac:dyDescent="0.25">
      <c r="A11" s="23" t="s">
        <v>27</v>
      </c>
      <c r="B11" s="24" t="s">
        <v>28</v>
      </c>
      <c r="C11" s="25">
        <v>16197411</v>
      </c>
      <c r="D11" s="25">
        <v>20353052</v>
      </c>
      <c r="E11" s="25">
        <v>20921822</v>
      </c>
      <c r="F11" s="25">
        <v>20922822</v>
      </c>
      <c r="G11" s="25">
        <v>18200000</v>
      </c>
      <c r="H11" s="26">
        <v>18500000</v>
      </c>
      <c r="I11" s="27">
        <v>18700000</v>
      </c>
    </row>
    <row r="12" spans="1:9" ht="31.5" x14ac:dyDescent="0.25">
      <c r="A12" s="28" t="s">
        <v>29</v>
      </c>
      <c r="B12" s="29" t="s">
        <v>30</v>
      </c>
      <c r="C12" s="30">
        <v>1110474</v>
      </c>
      <c r="D12" s="30">
        <v>2468669</v>
      </c>
      <c r="E12" s="30">
        <v>2260012</v>
      </c>
      <c r="F12" s="30">
        <v>2511112</v>
      </c>
      <c r="G12" s="30">
        <v>3500000</v>
      </c>
      <c r="H12" s="30">
        <v>3500000</v>
      </c>
      <c r="I12" s="31">
        <v>3500000</v>
      </c>
    </row>
    <row r="13" spans="1:9" ht="15.75" x14ac:dyDescent="0.25">
      <c r="A13" s="23" t="s">
        <v>31</v>
      </c>
      <c r="B13" s="32" t="s">
        <v>32</v>
      </c>
      <c r="C13" s="33">
        <f>SUM(C11:C12)</f>
        <v>17307885</v>
      </c>
      <c r="D13" s="33">
        <f t="shared" ref="D13:I13" si="0">SUM(D11:D12)</f>
        <v>22821721</v>
      </c>
      <c r="E13" s="33">
        <f t="shared" si="0"/>
        <v>23181834</v>
      </c>
      <c r="F13" s="33">
        <f>SUM(F11:F12)</f>
        <v>23433934</v>
      </c>
      <c r="G13" s="33">
        <f t="shared" si="0"/>
        <v>21700000</v>
      </c>
      <c r="H13" s="34">
        <f t="shared" si="0"/>
        <v>22000000</v>
      </c>
      <c r="I13" s="35">
        <f t="shared" si="0"/>
        <v>22200000</v>
      </c>
    </row>
    <row r="14" spans="1:9" ht="15.75" x14ac:dyDescent="0.25">
      <c r="A14" s="23" t="s">
        <v>33</v>
      </c>
      <c r="B14" s="36" t="s">
        <v>34</v>
      </c>
      <c r="C14" s="37">
        <v>0</v>
      </c>
      <c r="D14" s="37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</row>
    <row r="15" spans="1:9" ht="15.75" x14ac:dyDescent="0.25">
      <c r="A15" s="23" t="s">
        <v>35</v>
      </c>
      <c r="B15" s="40" t="s">
        <v>36</v>
      </c>
      <c r="C15" s="25">
        <v>2004028</v>
      </c>
      <c r="D15" s="25">
        <v>281737</v>
      </c>
      <c r="E15" s="25">
        <v>250000</v>
      </c>
      <c r="F15" s="25">
        <v>250000</v>
      </c>
      <c r="G15" s="25">
        <v>500000</v>
      </c>
      <c r="H15" s="25">
        <v>500000</v>
      </c>
      <c r="I15" s="27">
        <v>500000</v>
      </c>
    </row>
    <row r="16" spans="1:9" ht="15.75" x14ac:dyDescent="0.25">
      <c r="A16" s="23" t="s">
        <v>37</v>
      </c>
      <c r="B16" s="40" t="s">
        <v>38</v>
      </c>
      <c r="C16" s="25">
        <v>167298</v>
      </c>
      <c r="D16" s="25">
        <v>0</v>
      </c>
      <c r="E16" s="25">
        <v>0</v>
      </c>
      <c r="F16" s="25">
        <v>0</v>
      </c>
      <c r="G16" s="25">
        <v>120000</v>
      </c>
      <c r="H16" s="25">
        <v>120000</v>
      </c>
      <c r="I16" s="27">
        <v>120000</v>
      </c>
    </row>
    <row r="17" spans="1:9" ht="15.75" x14ac:dyDescent="0.25">
      <c r="A17" s="23" t="s">
        <v>39</v>
      </c>
      <c r="B17" s="24" t="s">
        <v>40</v>
      </c>
      <c r="C17" s="25">
        <v>24576</v>
      </c>
      <c r="D17" s="25">
        <v>2888</v>
      </c>
      <c r="E17" s="25">
        <v>0</v>
      </c>
      <c r="F17" s="25">
        <v>0</v>
      </c>
      <c r="G17" s="25">
        <v>1500</v>
      </c>
      <c r="H17" s="25">
        <v>1500</v>
      </c>
      <c r="I17" s="27">
        <v>1500</v>
      </c>
    </row>
    <row r="18" spans="1:9" ht="15.75" x14ac:dyDescent="0.25">
      <c r="A18" s="23" t="s">
        <v>41</v>
      </c>
      <c r="B18" s="32" t="s">
        <v>42</v>
      </c>
      <c r="C18" s="33">
        <f>SUM(C14:C17)</f>
        <v>2195902</v>
      </c>
      <c r="D18" s="33">
        <f>SUM(D14:D17)</f>
        <v>284625</v>
      </c>
      <c r="E18" s="33">
        <f>SUM(E15:E17)</f>
        <v>250000</v>
      </c>
      <c r="F18" s="33">
        <f>SUM(F15:F17)</f>
        <v>250000</v>
      </c>
      <c r="G18" s="33">
        <f>SUM(G15:G17)</f>
        <v>621500</v>
      </c>
      <c r="H18" s="33">
        <f>SUM(H15:H17)</f>
        <v>621500</v>
      </c>
      <c r="I18" s="35">
        <f>SUM(I15:I17)</f>
        <v>621500</v>
      </c>
    </row>
    <row r="19" spans="1:9" ht="15.75" x14ac:dyDescent="0.25">
      <c r="A19" s="41" t="s">
        <v>43</v>
      </c>
      <c r="B19" s="42" t="s">
        <v>44</v>
      </c>
      <c r="C19" s="43">
        <v>0</v>
      </c>
      <c r="D19" s="43">
        <v>0</v>
      </c>
      <c r="E19" s="25">
        <v>0</v>
      </c>
      <c r="F19" s="25">
        <v>0</v>
      </c>
      <c r="G19" s="25">
        <v>0</v>
      </c>
      <c r="H19" s="25">
        <v>0</v>
      </c>
      <c r="I19" s="27">
        <v>0</v>
      </c>
    </row>
    <row r="20" spans="1:9" ht="15.75" x14ac:dyDescent="0.25">
      <c r="A20" s="41" t="s">
        <v>45</v>
      </c>
      <c r="B20" s="42" t="s">
        <v>46</v>
      </c>
      <c r="C20" s="43">
        <v>310100</v>
      </c>
      <c r="D20" s="43">
        <v>298100</v>
      </c>
      <c r="E20" s="25">
        <v>252000</v>
      </c>
      <c r="F20" s="25">
        <v>252000</v>
      </c>
      <c r="G20" s="25">
        <v>240000</v>
      </c>
      <c r="H20" s="25">
        <v>240000</v>
      </c>
      <c r="I20" s="27">
        <v>240000</v>
      </c>
    </row>
    <row r="21" spans="1:9" ht="15.75" x14ac:dyDescent="0.25">
      <c r="A21" s="41" t="s">
        <v>47</v>
      </c>
      <c r="B21" s="42" t="s">
        <v>48</v>
      </c>
      <c r="C21" s="43">
        <v>0</v>
      </c>
      <c r="D21" s="43">
        <v>51691</v>
      </c>
      <c r="E21" s="25">
        <v>0</v>
      </c>
      <c r="F21" s="25">
        <v>0</v>
      </c>
      <c r="G21" s="25">
        <v>300000</v>
      </c>
      <c r="H21" s="25">
        <v>300000</v>
      </c>
      <c r="I21" s="27">
        <v>300000</v>
      </c>
    </row>
    <row r="22" spans="1:9" ht="15.75" x14ac:dyDescent="0.25">
      <c r="A22" s="41" t="s">
        <v>49</v>
      </c>
      <c r="B22" s="44" t="s">
        <v>50</v>
      </c>
      <c r="C22" s="45">
        <v>0</v>
      </c>
      <c r="D22" s="45">
        <v>32636</v>
      </c>
      <c r="E22" s="30">
        <v>0</v>
      </c>
      <c r="F22" s="30">
        <v>0</v>
      </c>
      <c r="G22" s="30">
        <v>0</v>
      </c>
      <c r="H22" s="30">
        <v>0</v>
      </c>
      <c r="I22" s="31">
        <v>0</v>
      </c>
    </row>
    <row r="23" spans="1:9" ht="15.75" x14ac:dyDescent="0.25">
      <c r="A23" s="41" t="s">
        <v>51</v>
      </c>
      <c r="B23" s="46" t="s">
        <v>52</v>
      </c>
      <c r="C23" s="30">
        <v>436700</v>
      </c>
      <c r="D23" s="30">
        <v>410785</v>
      </c>
      <c r="E23" s="30">
        <v>218370</v>
      </c>
      <c r="F23" s="30">
        <v>218370</v>
      </c>
      <c r="G23" s="30">
        <v>510000</v>
      </c>
      <c r="H23" s="30">
        <v>510000</v>
      </c>
      <c r="I23" s="31">
        <v>510000</v>
      </c>
    </row>
    <row r="24" spans="1:9" ht="15.75" x14ac:dyDescent="0.25">
      <c r="A24" s="41" t="s">
        <v>53</v>
      </c>
      <c r="B24" s="46" t="s">
        <v>54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1">
        <v>0</v>
      </c>
    </row>
    <row r="25" spans="1:9" ht="15.75" x14ac:dyDescent="0.25">
      <c r="A25" s="41" t="s">
        <v>55</v>
      </c>
      <c r="B25" s="46" t="s">
        <v>56</v>
      </c>
      <c r="C25" s="30">
        <v>12</v>
      </c>
      <c r="D25" s="30">
        <v>9</v>
      </c>
      <c r="E25" s="30">
        <v>0</v>
      </c>
      <c r="F25" s="30">
        <v>0</v>
      </c>
      <c r="G25" s="30">
        <v>100</v>
      </c>
      <c r="H25" s="30">
        <v>100</v>
      </c>
      <c r="I25" s="31">
        <v>100</v>
      </c>
    </row>
    <row r="26" spans="1:9" ht="15.75" x14ac:dyDescent="0.25">
      <c r="A26" s="41" t="s">
        <v>57</v>
      </c>
      <c r="B26" s="46" t="s">
        <v>58</v>
      </c>
      <c r="C26" s="30">
        <v>5250</v>
      </c>
      <c r="D26" s="30">
        <v>932794</v>
      </c>
      <c r="E26" s="30">
        <v>0</v>
      </c>
      <c r="F26" s="30">
        <v>0</v>
      </c>
      <c r="G26" s="30">
        <v>0</v>
      </c>
      <c r="H26" s="30">
        <v>0</v>
      </c>
      <c r="I26" s="31">
        <v>0</v>
      </c>
    </row>
    <row r="27" spans="1:9" ht="15.75" x14ac:dyDescent="0.25">
      <c r="A27" s="41" t="s">
        <v>59</v>
      </c>
      <c r="B27" s="47" t="s">
        <v>60</v>
      </c>
      <c r="C27" s="48">
        <v>150749</v>
      </c>
      <c r="D27" s="48">
        <v>191538</v>
      </c>
      <c r="E27" s="48">
        <v>0</v>
      </c>
      <c r="F27" s="48">
        <v>0</v>
      </c>
      <c r="G27" s="48">
        <v>0</v>
      </c>
      <c r="H27" s="48">
        <v>0</v>
      </c>
      <c r="I27" s="49">
        <v>0</v>
      </c>
    </row>
    <row r="28" spans="1:9" ht="15.75" x14ac:dyDescent="0.25">
      <c r="A28" s="23" t="s">
        <v>61</v>
      </c>
      <c r="B28" s="32" t="s">
        <v>62</v>
      </c>
      <c r="C28" s="33">
        <f t="shared" ref="C28:I28" si="1">SUM(C19:C27)</f>
        <v>902811</v>
      </c>
      <c r="D28" s="33">
        <f t="shared" si="1"/>
        <v>1917553</v>
      </c>
      <c r="E28" s="33">
        <f t="shared" si="1"/>
        <v>470370</v>
      </c>
      <c r="F28" s="33">
        <f>SUM(F19:F27)</f>
        <v>470370</v>
      </c>
      <c r="G28" s="33">
        <f t="shared" si="1"/>
        <v>1050100</v>
      </c>
      <c r="H28" s="33">
        <f t="shared" si="1"/>
        <v>1050100</v>
      </c>
      <c r="I28" s="35">
        <f t="shared" si="1"/>
        <v>1050100</v>
      </c>
    </row>
    <row r="29" spans="1:9" ht="16.5" thickBot="1" x14ac:dyDescent="0.3">
      <c r="A29" s="23" t="s">
        <v>63</v>
      </c>
      <c r="B29" s="42" t="s">
        <v>64</v>
      </c>
      <c r="C29" s="43">
        <v>4622101</v>
      </c>
      <c r="D29" s="43">
        <v>29785288</v>
      </c>
      <c r="E29" s="25">
        <v>5263066</v>
      </c>
      <c r="F29" s="25">
        <v>5263066</v>
      </c>
      <c r="G29" s="25">
        <v>2500000</v>
      </c>
      <c r="H29" s="25">
        <v>2500000</v>
      </c>
      <c r="I29" s="27">
        <v>2500000</v>
      </c>
    </row>
    <row r="30" spans="1:9" ht="16.5" thickBot="1" x14ac:dyDescent="0.3">
      <c r="A30" s="89" t="s">
        <v>65</v>
      </c>
      <c r="B30" s="90"/>
      <c r="C30" s="50">
        <f>SUM(C13,C18,C28,C29,)</f>
        <v>25028699</v>
      </c>
      <c r="D30" s="50">
        <f>SUM(D13,D18,D28,D29,)</f>
        <v>54809187</v>
      </c>
      <c r="E30" s="51">
        <f>SUM(E13,E18,E28,E29)</f>
        <v>29165270</v>
      </c>
      <c r="F30" s="51">
        <f>SUM(F13,F18,F28,F29)</f>
        <v>29417370</v>
      </c>
      <c r="G30" s="51">
        <f>SUM(G29,G28,G18,G13)</f>
        <v>25871600</v>
      </c>
      <c r="H30" s="52">
        <f>SUM(H29,H28,H18,H13)</f>
        <v>26171600</v>
      </c>
      <c r="I30" s="53">
        <f>SUM(I29,I28,I18,I13)</f>
        <v>26371600</v>
      </c>
    </row>
    <row r="31" spans="1:9" ht="15.75" x14ac:dyDescent="0.25">
      <c r="A31" s="23"/>
      <c r="B31" s="54" t="s">
        <v>66</v>
      </c>
      <c r="C31" s="18"/>
      <c r="D31" s="18"/>
      <c r="E31" s="20"/>
      <c r="F31" s="20"/>
      <c r="G31" s="55"/>
      <c r="H31" s="56"/>
      <c r="I31" s="57"/>
    </row>
    <row r="32" spans="1:9" ht="15.75" x14ac:dyDescent="0.25">
      <c r="A32" s="23" t="s">
        <v>31</v>
      </c>
      <c r="B32" s="42" t="s">
        <v>67</v>
      </c>
      <c r="C32" s="43">
        <v>7794880</v>
      </c>
      <c r="D32" s="43">
        <v>11665894</v>
      </c>
      <c r="E32" s="43">
        <v>12940384</v>
      </c>
      <c r="F32" s="43">
        <v>13191484</v>
      </c>
      <c r="G32" s="43">
        <v>9400000</v>
      </c>
      <c r="H32" s="58">
        <v>9600000</v>
      </c>
      <c r="I32" s="27">
        <v>9800000</v>
      </c>
    </row>
    <row r="33" spans="1:9" ht="31.5" x14ac:dyDescent="0.25">
      <c r="A33" s="28" t="s">
        <v>41</v>
      </c>
      <c r="B33" s="59" t="s">
        <v>68</v>
      </c>
      <c r="C33" s="45">
        <v>1329427</v>
      </c>
      <c r="D33" s="45">
        <v>1814700</v>
      </c>
      <c r="E33" s="45">
        <v>2058010</v>
      </c>
      <c r="F33" s="45">
        <v>2096930</v>
      </c>
      <c r="G33" s="45">
        <v>1800000</v>
      </c>
      <c r="H33" s="60">
        <v>1900000</v>
      </c>
      <c r="I33" s="31">
        <v>2000000</v>
      </c>
    </row>
    <row r="34" spans="1:9" ht="15.75" x14ac:dyDescent="0.25">
      <c r="A34" s="28" t="s">
        <v>61</v>
      </c>
      <c r="B34" s="59" t="s">
        <v>69</v>
      </c>
      <c r="C34" s="45">
        <v>7434163</v>
      </c>
      <c r="D34" s="45">
        <v>7999408</v>
      </c>
      <c r="E34" s="45">
        <v>6351269</v>
      </c>
      <c r="F34" s="45">
        <v>6351269</v>
      </c>
      <c r="G34" s="45">
        <v>8600000</v>
      </c>
      <c r="H34" s="60">
        <v>8700000</v>
      </c>
      <c r="I34" s="31">
        <v>8800000</v>
      </c>
    </row>
    <row r="35" spans="1:9" ht="15.75" x14ac:dyDescent="0.25">
      <c r="A35" s="28" t="s">
        <v>63</v>
      </c>
      <c r="B35" s="59" t="s">
        <v>70</v>
      </c>
      <c r="C35" s="45">
        <v>1278000</v>
      </c>
      <c r="D35" s="45">
        <v>2094000</v>
      </c>
      <c r="E35" s="45">
        <v>1765000</v>
      </c>
      <c r="F35" s="45">
        <v>1765000</v>
      </c>
      <c r="G35" s="45">
        <v>1000000</v>
      </c>
      <c r="H35" s="60">
        <v>1000000</v>
      </c>
      <c r="I35" s="31">
        <v>1000000</v>
      </c>
    </row>
    <row r="36" spans="1:9" ht="15.75" x14ac:dyDescent="0.25">
      <c r="A36" s="23" t="s">
        <v>71</v>
      </c>
      <c r="B36" s="42" t="s">
        <v>72</v>
      </c>
      <c r="C36" s="43">
        <v>531757</v>
      </c>
      <c r="D36" s="43">
        <v>747344</v>
      </c>
      <c r="E36" s="25">
        <v>357587</v>
      </c>
      <c r="F36" s="25">
        <v>357587</v>
      </c>
      <c r="G36" s="25">
        <v>550000</v>
      </c>
      <c r="H36" s="26">
        <v>570000</v>
      </c>
      <c r="I36" s="27">
        <v>590000</v>
      </c>
    </row>
    <row r="37" spans="1:9" ht="15.75" x14ac:dyDescent="0.25">
      <c r="A37" s="28" t="s">
        <v>73</v>
      </c>
      <c r="B37" s="59" t="s">
        <v>74</v>
      </c>
      <c r="C37" s="45">
        <v>120000</v>
      </c>
      <c r="D37" s="45">
        <v>140000</v>
      </c>
      <c r="E37" s="30">
        <v>120000</v>
      </c>
      <c r="F37" s="30">
        <v>120000</v>
      </c>
      <c r="G37" s="30">
        <v>100000</v>
      </c>
      <c r="H37" s="61">
        <v>100000</v>
      </c>
      <c r="I37" s="31">
        <v>100000</v>
      </c>
    </row>
    <row r="38" spans="1:9" ht="15.75" x14ac:dyDescent="0.25">
      <c r="A38" s="28" t="s">
        <v>75</v>
      </c>
      <c r="B38" s="29" t="s">
        <v>76</v>
      </c>
      <c r="C38" s="45">
        <v>0</v>
      </c>
      <c r="D38" s="45">
        <v>0</v>
      </c>
      <c r="E38" s="45">
        <v>3843854</v>
      </c>
      <c r="F38" s="45">
        <v>3209021</v>
      </c>
      <c r="G38" s="45">
        <v>1721600</v>
      </c>
      <c r="H38" s="60">
        <v>1201600</v>
      </c>
      <c r="I38" s="31">
        <v>581600</v>
      </c>
    </row>
    <row r="39" spans="1:9" ht="15.75" x14ac:dyDescent="0.25">
      <c r="A39" s="28" t="s">
        <v>77</v>
      </c>
      <c r="B39" s="29" t="s">
        <v>78</v>
      </c>
      <c r="C39" s="45">
        <v>0</v>
      </c>
      <c r="D39" s="45">
        <v>0</v>
      </c>
      <c r="E39" s="45">
        <v>0</v>
      </c>
      <c r="F39" s="45">
        <v>0</v>
      </c>
      <c r="G39" s="45">
        <v>0</v>
      </c>
      <c r="H39" s="60">
        <v>0</v>
      </c>
      <c r="I39" s="31">
        <v>0</v>
      </c>
    </row>
    <row r="40" spans="1:9" ht="15.75" x14ac:dyDescent="0.25">
      <c r="A40" s="28" t="s">
        <v>79</v>
      </c>
      <c r="B40" s="62" t="s">
        <v>80</v>
      </c>
      <c r="C40" s="63">
        <v>55360</v>
      </c>
      <c r="D40" s="63">
        <v>0</v>
      </c>
      <c r="E40" s="63">
        <v>0</v>
      </c>
      <c r="F40" s="63">
        <v>0</v>
      </c>
      <c r="G40" s="63">
        <v>0</v>
      </c>
      <c r="H40" s="64">
        <v>0</v>
      </c>
      <c r="I40" s="49">
        <v>0</v>
      </c>
    </row>
    <row r="41" spans="1:9" ht="15.75" x14ac:dyDescent="0.25">
      <c r="A41" s="28" t="s">
        <v>81</v>
      </c>
      <c r="B41" s="65" t="s">
        <v>82</v>
      </c>
      <c r="C41" s="66">
        <f>SUM(C36:C40)</f>
        <v>707117</v>
      </c>
      <c r="D41" s="66">
        <f>SUM(D36:D40)</f>
        <v>887344</v>
      </c>
      <c r="E41" s="66">
        <f>SUM(E36:E38)</f>
        <v>4321441</v>
      </c>
      <c r="F41" s="66">
        <f>SUM(F36:F38)</f>
        <v>3686608</v>
      </c>
      <c r="G41" s="66">
        <f>SUM(G36:G38)</f>
        <v>2371600</v>
      </c>
      <c r="H41" s="67">
        <f>SUM(H36:H38)</f>
        <v>1871600</v>
      </c>
      <c r="I41" s="68">
        <f>SUM(I36:I38)</f>
        <v>1271600</v>
      </c>
    </row>
    <row r="42" spans="1:9" ht="15.75" x14ac:dyDescent="0.25">
      <c r="A42" s="23" t="s">
        <v>83</v>
      </c>
      <c r="B42" s="42" t="s">
        <v>84</v>
      </c>
      <c r="C42" s="43">
        <v>1052676</v>
      </c>
      <c r="D42" s="43">
        <v>1415235</v>
      </c>
      <c r="E42" s="43">
        <v>1576766</v>
      </c>
      <c r="F42" s="43">
        <v>1576766</v>
      </c>
      <c r="G42" s="43">
        <v>500000</v>
      </c>
      <c r="H42" s="58">
        <v>500000</v>
      </c>
      <c r="I42" s="27">
        <v>500000</v>
      </c>
    </row>
    <row r="43" spans="1:9" ht="16.5" thickBot="1" x14ac:dyDescent="0.3">
      <c r="A43" s="23" t="s">
        <v>85</v>
      </c>
      <c r="B43" s="69" t="s">
        <v>86</v>
      </c>
      <c r="C43" s="37">
        <v>5</v>
      </c>
      <c r="D43" s="37">
        <v>6</v>
      </c>
      <c r="E43" s="37">
        <v>5</v>
      </c>
      <c r="F43" s="37">
        <v>5</v>
      </c>
      <c r="G43" s="37">
        <v>5</v>
      </c>
      <c r="H43" s="70">
        <v>5</v>
      </c>
      <c r="I43" s="71">
        <v>5</v>
      </c>
    </row>
    <row r="44" spans="1:9" ht="16.5" thickBot="1" x14ac:dyDescent="0.3">
      <c r="A44" s="89" t="s">
        <v>87</v>
      </c>
      <c r="B44" s="91"/>
      <c r="C44" s="72">
        <f>SUM(C32:C35,C41,C42)</f>
        <v>19596263</v>
      </c>
      <c r="D44" s="72">
        <f>SUM(D32:D35,D41,D42)</f>
        <v>25876581</v>
      </c>
      <c r="E44" s="51">
        <f>SUM(E42,E41,E32,E33,E34,E35)</f>
        <v>29012870</v>
      </c>
      <c r="F44" s="51">
        <f>SUM(F42,F41,F32,F33,F34,F35)</f>
        <v>28668057</v>
      </c>
      <c r="G44" s="51">
        <f>SUM(G42,G41,G32,G33,G34,G35)</f>
        <v>23671600</v>
      </c>
      <c r="H44" s="52">
        <f>SUM(H32,H33,H34,H35,H41,H42)</f>
        <v>23571600</v>
      </c>
      <c r="I44" s="53">
        <f>SUM(I32,I33,I34,I35,I41,I42)</f>
        <v>23371600</v>
      </c>
    </row>
    <row r="45" spans="1:9" ht="15.75" x14ac:dyDescent="0.25">
      <c r="A45" s="23"/>
      <c r="B45" s="54" t="s">
        <v>88</v>
      </c>
      <c r="C45" s="18"/>
      <c r="D45" s="18"/>
      <c r="E45" s="20"/>
      <c r="F45" s="20"/>
      <c r="G45" s="73"/>
      <c r="H45" s="21"/>
      <c r="I45" s="22"/>
    </row>
    <row r="46" spans="1:9" ht="15.75" x14ac:dyDescent="0.25">
      <c r="A46" s="23" t="s">
        <v>27</v>
      </c>
      <c r="B46" s="74" t="s">
        <v>89</v>
      </c>
      <c r="C46" s="43">
        <v>0</v>
      </c>
      <c r="D46" s="43">
        <v>0</v>
      </c>
      <c r="E46" s="43">
        <v>0</v>
      </c>
      <c r="F46" s="43">
        <v>0</v>
      </c>
      <c r="G46" s="25">
        <v>0</v>
      </c>
      <c r="H46" s="25">
        <v>0</v>
      </c>
      <c r="I46" s="27">
        <v>0</v>
      </c>
    </row>
    <row r="47" spans="1:9" ht="31.5" x14ac:dyDescent="0.25">
      <c r="A47" s="28" t="s">
        <v>29</v>
      </c>
      <c r="B47" s="75" t="s">
        <v>90</v>
      </c>
      <c r="C47" s="45">
        <v>28458494</v>
      </c>
      <c r="D47" s="45">
        <v>756817</v>
      </c>
      <c r="E47" s="45">
        <v>0</v>
      </c>
      <c r="F47" s="45">
        <v>0</v>
      </c>
      <c r="G47" s="30">
        <v>0</v>
      </c>
      <c r="H47" s="30">
        <v>0</v>
      </c>
      <c r="I47" s="31">
        <v>0</v>
      </c>
    </row>
    <row r="48" spans="1:9" ht="15.75" x14ac:dyDescent="0.25">
      <c r="A48" s="23" t="s">
        <v>31</v>
      </c>
      <c r="B48" s="32" t="s">
        <v>91</v>
      </c>
      <c r="C48" s="33">
        <f>SUM(C46:C47)</f>
        <v>28458494</v>
      </c>
      <c r="D48" s="33">
        <f>SUM(D46:D47)</f>
        <v>756817</v>
      </c>
      <c r="E48" s="33">
        <v>0</v>
      </c>
      <c r="F48" s="33">
        <v>0</v>
      </c>
      <c r="G48" s="33">
        <v>0</v>
      </c>
      <c r="H48" s="33">
        <v>0</v>
      </c>
      <c r="I48" s="35">
        <v>0</v>
      </c>
    </row>
    <row r="49" spans="1:9" ht="16.5" thickBot="1" x14ac:dyDescent="0.3">
      <c r="A49" s="76" t="s">
        <v>41</v>
      </c>
      <c r="B49" s="42" t="s">
        <v>92</v>
      </c>
      <c r="C49" s="43">
        <f>SUM(C48)</f>
        <v>28458494</v>
      </c>
      <c r="D49" s="43">
        <f>SUM(D48)</f>
        <v>756817</v>
      </c>
      <c r="E49" s="43">
        <v>0</v>
      </c>
      <c r="F49" s="43">
        <v>0</v>
      </c>
      <c r="G49" s="25">
        <v>0</v>
      </c>
      <c r="H49" s="25">
        <v>0</v>
      </c>
      <c r="I49" s="27">
        <v>0</v>
      </c>
    </row>
    <row r="50" spans="1:9" ht="16.5" thickBot="1" x14ac:dyDescent="0.3">
      <c r="A50" s="89" t="s">
        <v>93</v>
      </c>
      <c r="B50" s="90"/>
      <c r="C50" s="50">
        <f>SUM(C49)</f>
        <v>28458494</v>
      </c>
      <c r="D50" s="50">
        <f>SUM(D49)</f>
        <v>756817</v>
      </c>
      <c r="E50" s="50">
        <v>0</v>
      </c>
      <c r="F50" s="50">
        <v>0</v>
      </c>
      <c r="G50" s="51">
        <v>0</v>
      </c>
      <c r="H50" s="51">
        <v>0</v>
      </c>
      <c r="I50" s="53">
        <v>0</v>
      </c>
    </row>
    <row r="51" spans="1:9" ht="15.75" x14ac:dyDescent="0.25">
      <c r="A51" s="23"/>
      <c r="B51" s="54" t="s">
        <v>94</v>
      </c>
      <c r="C51" s="18"/>
      <c r="D51" s="18"/>
      <c r="E51" s="19"/>
      <c r="F51" s="19"/>
      <c r="G51" s="20"/>
      <c r="H51" s="21"/>
      <c r="I51" s="57"/>
    </row>
    <row r="52" spans="1:9" ht="15.75" x14ac:dyDescent="0.25">
      <c r="A52" s="23" t="s">
        <v>31</v>
      </c>
      <c r="B52" s="42" t="s">
        <v>95</v>
      </c>
      <c r="C52" s="43">
        <v>1292410</v>
      </c>
      <c r="D52" s="43">
        <v>13755239</v>
      </c>
      <c r="E52" s="25">
        <v>152400</v>
      </c>
      <c r="F52" s="25">
        <v>749313</v>
      </c>
      <c r="G52" s="25">
        <v>1000000</v>
      </c>
      <c r="H52" s="25">
        <v>1200000</v>
      </c>
      <c r="I52" s="27">
        <v>1400000</v>
      </c>
    </row>
    <row r="53" spans="1:9" ht="15.75" x14ac:dyDescent="0.25">
      <c r="A53" s="23" t="s">
        <v>41</v>
      </c>
      <c r="B53" s="42" t="s">
        <v>96</v>
      </c>
      <c r="C53" s="43">
        <v>4276834</v>
      </c>
      <c r="D53" s="43">
        <v>11411011</v>
      </c>
      <c r="E53" s="43">
        <v>0</v>
      </c>
      <c r="F53" s="43">
        <v>0</v>
      </c>
      <c r="G53" s="43">
        <v>1200000</v>
      </c>
      <c r="H53" s="43">
        <v>1400000</v>
      </c>
      <c r="I53" s="27">
        <v>1600000</v>
      </c>
    </row>
    <row r="54" spans="1:9" ht="16.5" thickBot="1" x14ac:dyDescent="0.3">
      <c r="A54" s="8" t="s">
        <v>61</v>
      </c>
      <c r="B54" s="77" t="s">
        <v>97</v>
      </c>
      <c r="C54" s="78">
        <v>0</v>
      </c>
      <c r="D54" s="78">
        <v>0</v>
      </c>
      <c r="E54" s="78">
        <v>0</v>
      </c>
      <c r="F54" s="78">
        <v>0</v>
      </c>
      <c r="G54" s="79">
        <v>0</v>
      </c>
      <c r="H54" s="79">
        <v>0</v>
      </c>
      <c r="I54" s="80">
        <v>0</v>
      </c>
    </row>
    <row r="55" spans="1:9" ht="16.5" thickBot="1" x14ac:dyDescent="0.3">
      <c r="A55" s="89" t="s">
        <v>98</v>
      </c>
      <c r="B55" s="90"/>
      <c r="C55" s="50">
        <f t="shared" ref="C55:I55" si="2">SUM(C52:C54)</f>
        <v>5569244</v>
      </c>
      <c r="D55" s="50">
        <f t="shared" si="2"/>
        <v>25166250</v>
      </c>
      <c r="E55" s="51">
        <f t="shared" si="2"/>
        <v>152400</v>
      </c>
      <c r="F55" s="51">
        <f>SUM(F52:F54)</f>
        <v>749313</v>
      </c>
      <c r="G55" s="51">
        <f t="shared" si="2"/>
        <v>2200000</v>
      </c>
      <c r="H55" s="51">
        <f t="shared" si="2"/>
        <v>2600000</v>
      </c>
      <c r="I55" s="53">
        <f t="shared" si="2"/>
        <v>3000000</v>
      </c>
    </row>
    <row r="56" spans="1:9" ht="15.75" x14ac:dyDescent="0.25">
      <c r="A56" s="92" t="s">
        <v>99</v>
      </c>
      <c r="B56" s="93"/>
      <c r="C56" s="81">
        <f t="shared" ref="C56:I56" si="3">C30-C44</f>
        <v>5432436</v>
      </c>
      <c r="D56" s="81">
        <f t="shared" si="3"/>
        <v>28932606</v>
      </c>
      <c r="E56" s="81">
        <f t="shared" si="3"/>
        <v>152400</v>
      </c>
      <c r="F56" s="81">
        <f>F30-F44</f>
        <v>749313</v>
      </c>
      <c r="G56" s="81">
        <f t="shared" si="3"/>
        <v>2200000</v>
      </c>
      <c r="H56" s="81">
        <f t="shared" si="3"/>
        <v>2600000</v>
      </c>
      <c r="I56" s="82">
        <f t="shared" si="3"/>
        <v>3000000</v>
      </c>
    </row>
    <row r="57" spans="1:9" ht="16.5" thickBot="1" x14ac:dyDescent="0.3">
      <c r="A57" s="94" t="s">
        <v>100</v>
      </c>
      <c r="B57" s="95"/>
      <c r="C57" s="45">
        <f t="shared" ref="C57:I57" si="4">C50-C55</f>
        <v>22889250</v>
      </c>
      <c r="D57" s="45">
        <f t="shared" si="4"/>
        <v>-24409433</v>
      </c>
      <c r="E57" s="45">
        <f t="shared" si="4"/>
        <v>-152400</v>
      </c>
      <c r="F57" s="45">
        <f>F50-F55</f>
        <v>-749313</v>
      </c>
      <c r="G57" s="45">
        <f t="shared" si="4"/>
        <v>-2200000</v>
      </c>
      <c r="H57" s="45">
        <f t="shared" si="4"/>
        <v>-2600000</v>
      </c>
      <c r="I57" s="31">
        <f t="shared" si="4"/>
        <v>-3000000</v>
      </c>
    </row>
    <row r="58" spans="1:9" ht="16.5" thickBot="1" x14ac:dyDescent="0.3">
      <c r="A58" s="84" t="s">
        <v>101</v>
      </c>
      <c r="B58" s="85"/>
      <c r="C58" s="50">
        <f>SUM(C50,C30)</f>
        <v>53487193</v>
      </c>
      <c r="D58" s="50">
        <f>SUM(D50,D30)</f>
        <v>55566004</v>
      </c>
      <c r="E58" s="51">
        <f>SUM(E50,E30)</f>
        <v>29165270</v>
      </c>
      <c r="F58" s="51">
        <f>SUM(F50,F30)</f>
        <v>29417370</v>
      </c>
      <c r="G58" s="51">
        <f>SUM(G30)</f>
        <v>25871600</v>
      </c>
      <c r="H58" s="52">
        <f>SUM(H30)</f>
        <v>26171600</v>
      </c>
      <c r="I58" s="53">
        <f>SUM(I30)</f>
        <v>26371600</v>
      </c>
    </row>
    <row r="59" spans="1:9" ht="16.5" thickBot="1" x14ac:dyDescent="0.3">
      <c r="A59" s="84" t="s">
        <v>102</v>
      </c>
      <c r="B59" s="85"/>
      <c r="C59" s="50">
        <f>SUM(C44,C55)</f>
        <v>25165507</v>
      </c>
      <c r="D59" s="50">
        <f>SUM(D44,D55)</f>
        <v>51042831</v>
      </c>
      <c r="E59" s="51">
        <f>SUM(E44,E55)</f>
        <v>29165270</v>
      </c>
      <c r="F59" s="51">
        <f>SUM(F44,F55)</f>
        <v>29417370</v>
      </c>
      <c r="G59" s="51">
        <f>SUM(G55,G44)</f>
        <v>25871600</v>
      </c>
      <c r="H59" s="52">
        <f>SUM(H44,H55)</f>
        <v>26171600</v>
      </c>
      <c r="I59" s="53">
        <f>SUM(I44,I55)</f>
        <v>26371600</v>
      </c>
    </row>
  </sheetData>
  <mergeCells count="12">
    <mergeCell ref="A59:B59"/>
    <mergeCell ref="A1:I1"/>
    <mergeCell ref="A2:I2"/>
    <mergeCell ref="A3:I3"/>
    <mergeCell ref="A4:I4"/>
    <mergeCell ref="A30:B30"/>
    <mergeCell ref="A44:B44"/>
    <mergeCell ref="A50:B50"/>
    <mergeCell ref="A55:B55"/>
    <mergeCell ref="A56:B56"/>
    <mergeCell ref="A57:B57"/>
    <mergeCell ref="A58:B5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Acer7</dc:creator>
  <cp:lastModifiedBy>Acer7</cp:lastModifiedBy>
  <cp:lastPrinted>2021-06-25T07:23:10Z</cp:lastPrinted>
  <dcterms:created xsi:type="dcterms:W3CDTF">2021-06-25T07:12:55Z</dcterms:created>
  <dcterms:modified xsi:type="dcterms:W3CDTF">2021-06-25T07:23:12Z</dcterms:modified>
</cp:coreProperties>
</file>