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4. Zárszámadás 2020\"/>
    </mc:Choice>
  </mc:AlternateContent>
  <xr:revisionPtr revIDLastSave="0" documentId="13_ncr:1_{86314A39-CE18-437B-934A-E0A0F65583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0" i="1"/>
  <c r="F10" i="1"/>
  <c r="F9" i="1"/>
  <c r="F8" i="1"/>
  <c r="F14" i="1"/>
  <c r="F22" i="1"/>
  <c r="J23" i="1"/>
  <c r="I23" i="1"/>
  <c r="D23" i="1"/>
  <c r="C23" i="1"/>
  <c r="K23" i="1"/>
  <c r="L23" i="1" s="1"/>
  <c r="E23" i="1"/>
  <c r="F23" i="1" l="1"/>
  <c r="J24" i="1"/>
  <c r="F21" i="1"/>
  <c r="L21" i="1"/>
  <c r="K17" i="1" l="1"/>
  <c r="J17" i="1"/>
  <c r="J18" i="1" s="1"/>
  <c r="I17" i="1"/>
  <c r="I18" i="1" s="1"/>
  <c r="E17" i="1"/>
  <c r="D17" i="1"/>
  <c r="C17" i="1"/>
  <c r="C18" i="1" s="1"/>
  <c r="L14" i="1"/>
  <c r="K12" i="1"/>
  <c r="J12" i="1"/>
  <c r="I12" i="1"/>
  <c r="E12" i="1"/>
  <c r="D12" i="1"/>
  <c r="C12" i="1"/>
  <c r="L11" i="1"/>
  <c r="L9" i="1"/>
  <c r="L8" i="1"/>
  <c r="L7" i="1"/>
  <c r="F7" i="1"/>
  <c r="E18" i="1" l="1"/>
  <c r="F17" i="1"/>
  <c r="F12" i="1"/>
  <c r="D18" i="1"/>
  <c r="L17" i="1"/>
  <c r="K18" i="1"/>
  <c r="L18" i="1" s="1"/>
  <c r="L12" i="1"/>
  <c r="J19" i="1" l="1"/>
  <c r="F18" i="1"/>
</calcChain>
</file>

<file path=xl/sharedStrings.xml><?xml version="1.0" encoding="utf-8"?>
<sst xmlns="http://schemas.openxmlformats.org/spreadsheetml/2006/main" count="67" uniqueCount="61">
  <si>
    <t>Megnevezés</t>
  </si>
  <si>
    <t>eredeti előirányzat</t>
  </si>
  <si>
    <t>módosított előirányzat</t>
  </si>
  <si>
    <t xml:space="preserve">teljesítés   
</t>
  </si>
  <si>
    <t>teljesítés      %-ban</t>
  </si>
  <si>
    <t xml:space="preserve">teljesítés    </t>
  </si>
  <si>
    <t>B1 Működési célú támogatások</t>
  </si>
  <si>
    <t>K1 Személyi juttatások</t>
  </si>
  <si>
    <t>B3 Közhatalmi bevételek</t>
  </si>
  <si>
    <t>K2 Munkaadókat terhelő járulékok</t>
  </si>
  <si>
    <t>B4 Működési bevételek</t>
  </si>
  <si>
    <t>K3 Dologi kiadások</t>
  </si>
  <si>
    <t>B6 Működési célú átvett pénzeszközök</t>
  </si>
  <si>
    <t>K4 Ellátottak pénzbeli juttatásai</t>
  </si>
  <si>
    <t>K5 Egyéb működési kiadások</t>
  </si>
  <si>
    <t>MŰKÖDÉSI CÉLÚ BEVÉTELEK ÖSSZESEN</t>
  </si>
  <si>
    <t>MŰKÖDÉSI CÉLÚ KIADÁSOK ÖSSZESEN</t>
  </si>
  <si>
    <t>B2 Felhalmozási célú támogatások</t>
  </si>
  <si>
    <t>K6 Beruházások</t>
  </si>
  <si>
    <t>B5 Felhalmozási bevételek</t>
  </si>
  <si>
    <t>K7 Felújítások</t>
  </si>
  <si>
    <t>B7 Felhalmozási célú átvett pénzeszközök</t>
  </si>
  <si>
    <t>K8 Egyéb felhalmozási célú kiadások</t>
  </si>
  <si>
    <t>FELHALMOZÁSI CÉLÚ BEVÉTELEK ÖSSZESEN</t>
  </si>
  <si>
    <t>FELHALMOZÁSI CÉLÚ KIADÁSOK ÖSSZESEN</t>
  </si>
  <si>
    <t>FINANSZÍROZÁSI BEVÉTELEK</t>
  </si>
  <si>
    <t>FINANSZÍROZÁSI KIADÁSOK</t>
  </si>
  <si>
    <t>B E V É T E L E K</t>
  </si>
  <si>
    <t>ELŐIRÁNYZAT</t>
  </si>
  <si>
    <t>K I A D Á S O K</t>
  </si>
  <si>
    <t>rovat száma</t>
  </si>
  <si>
    <t>Müködés</t>
  </si>
  <si>
    <t>B1</t>
  </si>
  <si>
    <t>B3</t>
  </si>
  <si>
    <t>B4</t>
  </si>
  <si>
    <t>B6</t>
  </si>
  <si>
    <t>B2</t>
  </si>
  <si>
    <t>B5</t>
  </si>
  <si>
    <t>B7</t>
  </si>
  <si>
    <t>B813</t>
  </si>
  <si>
    <t>B8</t>
  </si>
  <si>
    <t xml:space="preserve">Felhalmozás </t>
  </si>
  <si>
    <t>Költségvetési bevétel összesen:</t>
  </si>
  <si>
    <t>Költségvetési kiadás összesen:</t>
  </si>
  <si>
    <t xml:space="preserve">Költségvetési  egyenleg </t>
  </si>
  <si>
    <t>Finanszírozási műveletek</t>
  </si>
  <si>
    <t>Pénzmaradvány</t>
  </si>
  <si>
    <t>Egyéb finanszírozási bevételek</t>
  </si>
  <si>
    <t>Finanszírozási egyenleg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</si>
  <si>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</si>
  <si>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</si>
  <si>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</si>
  <si>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</si>
  <si>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</si>
  <si>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</si>
  <si>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</si>
  <si>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</si>
  <si>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 Beloiannisz Község Önkormányzata 2020. évi bevételeinek-kiadásainak pénzforgalmi mérlege </t>
  </si>
  <si>
    <t>Egyéb finanszírozási kiadás</t>
  </si>
  <si>
    <t>K9</t>
  </si>
  <si>
    <t>1. melléklet a 4/2021.(VI.01).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</si>
</sst>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4"/>
      <name val="Arial CE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8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1" fillId="0" borderId="23" xfId="0" applyFont="1" applyBorder="1"/>
    <xf numFmtId="0" fontId="11" fillId="0" borderId="16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2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5" fillId="0" borderId="0" xfId="0" applyFont="1" applyFill="1"/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Normal="100" zoomScaleSheetLayoutView="100" workbookViewId="0">
      <selection activeCell="G1" sqref="G1:K1"/>
    </sheetView>
  </sheetViews>
  <sheetFormatPr defaultColWidth="0.85546875" defaultRowHeight="12.75" x14ac:dyDescent="0.2"/>
  <cols>
    <col min="1" max="1" width="36.42578125" customWidth="1"/>
    <col min="2" max="2" width="5.85546875" customWidth="1"/>
    <col min="3" max="5" width="10.28515625" customWidth="1"/>
    <col min="6" max="6" width="8" customWidth="1"/>
    <col min="7" max="7" width="30.85546875" customWidth="1"/>
    <col min="8" max="8" width="5.7109375" customWidth="1"/>
    <col min="9" max="11" width="11.140625" customWidth="1"/>
    <col min="12" max="12" width="8" customWidth="1"/>
    <col min="13" max="91" width="3.5703125" customWidth="1"/>
    <col min="92" max="254" width="0.85546875" customWidth="1"/>
    <col min="255" max="255" width="4.140625" customWidth="1"/>
    <col min="256" max="256" width="12.28515625" customWidth="1"/>
    <col min="257" max="257" width="47.140625" customWidth="1"/>
  </cols>
  <sheetData>
    <row r="1" spans="1:12" x14ac:dyDescent="0.2">
      <c r="F1" s="1"/>
      <c r="G1" s="74" t="s">
        <v>60</v>
      </c>
      <c r="H1" s="74"/>
      <c r="I1" s="74"/>
      <c r="J1" s="74"/>
      <c r="K1" s="74"/>
    </row>
    <row r="3" spans="1:12" ht="81" customHeight="1" thickBot="1" x14ac:dyDescent="0.25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.75" thickBot="1" x14ac:dyDescent="0.25">
      <c r="A4" s="26" t="s">
        <v>27</v>
      </c>
      <c r="B4" s="27"/>
      <c r="C4" s="66" t="s">
        <v>28</v>
      </c>
      <c r="D4" s="66"/>
      <c r="E4" s="66"/>
      <c r="F4" s="67"/>
      <c r="G4" s="28" t="s">
        <v>29</v>
      </c>
      <c r="H4" s="29"/>
      <c r="I4" s="68" t="s">
        <v>28</v>
      </c>
      <c r="J4" s="69"/>
      <c r="K4" s="69"/>
      <c r="L4" s="70"/>
    </row>
    <row r="5" spans="1:12" ht="38.25" customHeight="1" x14ac:dyDescent="0.2">
      <c r="A5" s="2" t="s">
        <v>0</v>
      </c>
      <c r="B5" s="30" t="s">
        <v>30</v>
      </c>
      <c r="C5" s="3" t="s">
        <v>1</v>
      </c>
      <c r="D5" s="3" t="s">
        <v>2</v>
      </c>
      <c r="E5" s="4" t="s">
        <v>3</v>
      </c>
      <c r="F5" s="3" t="s">
        <v>4</v>
      </c>
      <c r="G5" s="2" t="s">
        <v>0</v>
      </c>
      <c r="H5" s="30" t="s">
        <v>30</v>
      </c>
      <c r="I5" s="3" t="s">
        <v>1</v>
      </c>
      <c r="J5" s="3" t="s">
        <v>2</v>
      </c>
      <c r="K5" s="3" t="s">
        <v>5</v>
      </c>
      <c r="L5" s="3" t="s">
        <v>4</v>
      </c>
    </row>
    <row r="6" spans="1:12" ht="15" x14ac:dyDescent="0.2">
      <c r="A6" s="71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2">
      <c r="A7" s="5" t="s">
        <v>6</v>
      </c>
      <c r="B7" s="5" t="s">
        <v>32</v>
      </c>
      <c r="C7" s="6">
        <v>32657282</v>
      </c>
      <c r="D7" s="6">
        <v>40339778</v>
      </c>
      <c r="E7" s="6">
        <v>40339778</v>
      </c>
      <c r="F7" s="7">
        <f>SUM(E7/D7)</f>
        <v>1</v>
      </c>
      <c r="G7" s="8" t="s">
        <v>7</v>
      </c>
      <c r="H7" s="8" t="s">
        <v>49</v>
      </c>
      <c r="I7" s="9">
        <v>12933520</v>
      </c>
      <c r="J7" s="9">
        <v>17421141</v>
      </c>
      <c r="K7" s="9">
        <v>16943894</v>
      </c>
      <c r="L7" s="7">
        <f t="shared" ref="L7:L12" si="0">SUM(K7/J7)</f>
        <v>0.97260529605954049</v>
      </c>
    </row>
    <row r="8" spans="1:12" ht="14.25" customHeight="1" x14ac:dyDescent="0.2">
      <c r="A8" s="5" t="s">
        <v>8</v>
      </c>
      <c r="B8" s="5" t="s">
        <v>33</v>
      </c>
      <c r="C8" s="6">
        <v>12100000</v>
      </c>
      <c r="D8" s="9">
        <v>20252146</v>
      </c>
      <c r="E8" s="9">
        <v>15584822</v>
      </c>
      <c r="F8" s="7">
        <f t="shared" ref="F8:F10" si="1">SUM(E8/D8)</f>
        <v>0.76953928734268462</v>
      </c>
      <c r="G8" s="8" t="s">
        <v>9</v>
      </c>
      <c r="H8" s="8" t="s">
        <v>50</v>
      </c>
      <c r="I8" s="9">
        <v>2263850</v>
      </c>
      <c r="J8" s="9">
        <v>2753524</v>
      </c>
      <c r="K8" s="9">
        <v>2656622</v>
      </c>
      <c r="L8" s="7">
        <f t="shared" si="0"/>
        <v>0.9648080060315436</v>
      </c>
    </row>
    <row r="9" spans="1:12" ht="14.1" customHeight="1" x14ac:dyDescent="0.2">
      <c r="A9" s="5" t="s">
        <v>10</v>
      </c>
      <c r="B9" s="5" t="s">
        <v>34</v>
      </c>
      <c r="C9" s="6">
        <v>7239000</v>
      </c>
      <c r="D9" s="9">
        <v>7554756</v>
      </c>
      <c r="E9" s="9">
        <v>7006407</v>
      </c>
      <c r="F9" s="7">
        <f t="shared" si="1"/>
        <v>0.92741671603953857</v>
      </c>
      <c r="G9" s="8" t="s">
        <v>11</v>
      </c>
      <c r="H9" s="8" t="s">
        <v>51</v>
      </c>
      <c r="I9" s="9">
        <v>39260340</v>
      </c>
      <c r="J9" s="9">
        <v>52205699</v>
      </c>
      <c r="K9" s="9">
        <v>45126128</v>
      </c>
      <c r="L9" s="7">
        <f t="shared" si="0"/>
        <v>0.8643908397816874</v>
      </c>
    </row>
    <row r="10" spans="1:12" x14ac:dyDescent="0.2">
      <c r="A10" s="5" t="s">
        <v>12</v>
      </c>
      <c r="B10" s="5" t="s">
        <v>35</v>
      </c>
      <c r="C10" s="6">
        <v>0</v>
      </c>
      <c r="D10" s="9">
        <v>487959</v>
      </c>
      <c r="E10" s="9">
        <v>487959</v>
      </c>
      <c r="F10" s="7">
        <f t="shared" si="1"/>
        <v>1</v>
      </c>
      <c r="G10" s="8" t="s">
        <v>13</v>
      </c>
      <c r="H10" s="8" t="s">
        <v>52</v>
      </c>
      <c r="I10" s="9">
        <v>2918802</v>
      </c>
      <c r="J10" s="9">
        <v>2918802</v>
      </c>
      <c r="K10" s="9">
        <v>711582</v>
      </c>
      <c r="L10" s="7">
        <f t="shared" si="0"/>
        <v>0.24379248746574794</v>
      </c>
    </row>
    <row r="11" spans="1:12" ht="15.75" customHeight="1" thickBot="1" x14ac:dyDescent="0.25">
      <c r="A11" s="10"/>
      <c r="B11" s="10"/>
      <c r="C11" s="11"/>
      <c r="D11" s="12"/>
      <c r="E11" s="12"/>
      <c r="F11" s="13"/>
      <c r="G11" s="10" t="s">
        <v>14</v>
      </c>
      <c r="H11" s="10" t="s">
        <v>53</v>
      </c>
      <c r="I11" s="12">
        <v>2611950</v>
      </c>
      <c r="J11" s="12">
        <v>188496414</v>
      </c>
      <c r="K11" s="12">
        <v>6410485</v>
      </c>
      <c r="L11" s="14">
        <f t="shared" si="0"/>
        <v>3.4008524957933682E-2</v>
      </c>
    </row>
    <row r="12" spans="1:12" ht="27" customHeight="1" thickBot="1" x14ac:dyDescent="0.25">
      <c r="A12" s="15" t="s">
        <v>15</v>
      </c>
      <c r="B12" s="31"/>
      <c r="C12" s="16">
        <f>SUM(C7:C11)</f>
        <v>51996282</v>
      </c>
      <c r="D12" s="16">
        <f t="shared" ref="D12:E12" si="2">SUM(D7:D11)</f>
        <v>68634639</v>
      </c>
      <c r="E12" s="16">
        <f t="shared" si="2"/>
        <v>63418966</v>
      </c>
      <c r="F12" s="17">
        <f>SUM(E12/D12)</f>
        <v>0.92400815279293591</v>
      </c>
      <c r="G12" s="18" t="s">
        <v>16</v>
      </c>
      <c r="H12" s="32"/>
      <c r="I12" s="19">
        <f>SUM(I7:I11)</f>
        <v>59988462</v>
      </c>
      <c r="J12" s="19">
        <f t="shared" ref="J12:K12" si="3">SUM(J7:J11)</f>
        <v>263795580</v>
      </c>
      <c r="K12" s="19">
        <f t="shared" si="3"/>
        <v>71848711</v>
      </c>
      <c r="L12" s="17">
        <f t="shared" si="0"/>
        <v>0.27236510558668192</v>
      </c>
    </row>
    <row r="13" spans="1:12" ht="16.5" customHeight="1" thickBot="1" x14ac:dyDescent="0.25">
      <c r="A13" s="53" t="s">
        <v>41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x14ac:dyDescent="0.2">
      <c r="A14" s="20" t="s">
        <v>17</v>
      </c>
      <c r="B14" s="20" t="s">
        <v>36</v>
      </c>
      <c r="C14" s="21">
        <v>24499420</v>
      </c>
      <c r="D14" s="22">
        <v>245815154</v>
      </c>
      <c r="E14" s="22">
        <v>165739400</v>
      </c>
      <c r="F14" s="7">
        <f>SUM(E14/D14)</f>
        <v>0.67424402972324482</v>
      </c>
      <c r="G14" s="20" t="s">
        <v>18</v>
      </c>
      <c r="H14" s="20" t="s">
        <v>54</v>
      </c>
      <c r="I14" s="22">
        <v>1454150</v>
      </c>
      <c r="J14" s="22">
        <v>76992629</v>
      </c>
      <c r="K14" s="22">
        <v>21851014</v>
      </c>
      <c r="L14" s="23">
        <f>SUM(K14/J14)</f>
        <v>0.28380657062639075</v>
      </c>
    </row>
    <row r="15" spans="1:12" x14ac:dyDescent="0.2">
      <c r="A15" s="5" t="s">
        <v>19</v>
      </c>
      <c r="B15" s="5" t="s">
        <v>37</v>
      </c>
      <c r="C15" s="6">
        <v>0</v>
      </c>
      <c r="D15" s="9">
        <v>0</v>
      </c>
      <c r="E15" s="9">
        <v>0</v>
      </c>
      <c r="F15" s="7">
        <v>0</v>
      </c>
      <c r="G15" s="8" t="s">
        <v>20</v>
      </c>
      <c r="H15" s="8" t="s">
        <v>55</v>
      </c>
      <c r="I15" s="9">
        <v>31095190</v>
      </c>
      <c r="J15" s="9">
        <v>35264005</v>
      </c>
      <c r="K15" s="9">
        <v>15581541</v>
      </c>
      <c r="L15" s="23">
        <f t="shared" ref="L15:L16" si="4">SUM(K15/J15)</f>
        <v>0.44185398113458751</v>
      </c>
    </row>
    <row r="16" spans="1:12" ht="13.5" thickBot="1" x14ac:dyDescent="0.25">
      <c r="A16" s="10" t="s">
        <v>21</v>
      </c>
      <c r="B16" s="10" t="s">
        <v>38</v>
      </c>
      <c r="C16" s="11">
        <v>0</v>
      </c>
      <c r="D16" s="12">
        <v>0</v>
      </c>
      <c r="E16" s="12">
        <v>0</v>
      </c>
      <c r="F16" s="14">
        <v>0</v>
      </c>
      <c r="G16" s="24" t="s">
        <v>22</v>
      </c>
      <c r="H16" s="24" t="s">
        <v>56</v>
      </c>
      <c r="I16" s="12">
        <v>0</v>
      </c>
      <c r="J16" s="12">
        <v>28500</v>
      </c>
      <c r="K16" s="12">
        <v>28500</v>
      </c>
      <c r="L16" s="23">
        <f t="shared" si="4"/>
        <v>1</v>
      </c>
    </row>
    <row r="17" spans="1:12" ht="26.25" thickBot="1" x14ac:dyDescent="0.25">
      <c r="A17" s="18" t="s">
        <v>23</v>
      </c>
      <c r="B17" s="32"/>
      <c r="C17" s="16">
        <f>SUM(C14:C16)</f>
        <v>24499420</v>
      </c>
      <c r="D17" s="16">
        <f t="shared" ref="D17:E17" si="5">SUM(D14:D16)</f>
        <v>245815154</v>
      </c>
      <c r="E17" s="16">
        <f t="shared" si="5"/>
        <v>165739400</v>
      </c>
      <c r="F17" s="17">
        <f>SUM(E17/D17)</f>
        <v>0.67424402972324482</v>
      </c>
      <c r="G17" s="18" t="s">
        <v>24</v>
      </c>
      <c r="H17" s="32"/>
      <c r="I17" s="19">
        <f>SUM(I14:I16)</f>
        <v>32549340</v>
      </c>
      <c r="J17" s="19">
        <f t="shared" ref="J17:K17" si="6">SUM(J14:J16)</f>
        <v>112285134</v>
      </c>
      <c r="K17" s="19">
        <f t="shared" si="6"/>
        <v>37461055</v>
      </c>
      <c r="L17" s="25">
        <f>SUM(K17/J17)</f>
        <v>0.33362435137673702</v>
      </c>
    </row>
    <row r="18" spans="1:12" ht="15.75" thickBot="1" x14ac:dyDescent="0.25">
      <c r="A18" s="34" t="s">
        <v>42</v>
      </c>
      <c r="B18" s="33"/>
      <c r="C18" s="35">
        <f>SUM(C17,C12,C5)</f>
        <v>76495702</v>
      </c>
      <c r="D18" s="35">
        <f>SUM(D17,D12,D5)</f>
        <v>314449793</v>
      </c>
      <c r="E18" s="35">
        <f>SUM(E17,E12,E5)</f>
        <v>229158366</v>
      </c>
      <c r="F18" s="14">
        <f>SUM(E18/D18)</f>
        <v>0.72875979282326953</v>
      </c>
      <c r="G18" s="34" t="s">
        <v>43</v>
      </c>
      <c r="H18" s="36"/>
      <c r="I18" s="35">
        <f>SUM(I17,I12,I5)</f>
        <v>92537802</v>
      </c>
      <c r="J18" s="35">
        <f>SUM(J17,J12,J5)</f>
        <v>376080714</v>
      </c>
      <c r="K18" s="35">
        <f>SUM(K17,K12,K5)</f>
        <v>109309766</v>
      </c>
      <c r="L18" s="14">
        <f>SUM(K18/J18)</f>
        <v>0.29065506932642127</v>
      </c>
    </row>
    <row r="19" spans="1:12" ht="27" customHeight="1" thickBot="1" x14ac:dyDescent="0.25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7">
        <f>SUM(E18-K18)</f>
        <v>119848600</v>
      </c>
      <c r="K19" s="58"/>
      <c r="L19" s="59"/>
    </row>
    <row r="20" spans="1:12" ht="18.75" customHeight="1" thickBot="1" x14ac:dyDescent="0.25">
      <c r="A20" s="53" t="s">
        <v>45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</row>
    <row r="21" spans="1:12" s="42" customFormat="1" thickBot="1" x14ac:dyDescent="0.25">
      <c r="A21" s="39" t="s">
        <v>46</v>
      </c>
      <c r="B21" s="40" t="s">
        <v>39</v>
      </c>
      <c r="C21" s="37">
        <v>39550000</v>
      </c>
      <c r="D21" s="37">
        <v>61759270</v>
      </c>
      <c r="E21" s="37">
        <v>61759270</v>
      </c>
      <c r="F21" s="23">
        <f>SUM(E21/D21)</f>
        <v>1</v>
      </c>
      <c r="G21" s="43" t="s">
        <v>58</v>
      </c>
      <c r="H21" s="41" t="s">
        <v>59</v>
      </c>
      <c r="I21" s="38">
        <v>0</v>
      </c>
      <c r="J21" s="38">
        <v>1306292</v>
      </c>
      <c r="K21" s="38">
        <v>1306292</v>
      </c>
      <c r="L21" s="7">
        <f>SUM(K21/J21)</f>
        <v>1</v>
      </c>
    </row>
    <row r="22" spans="1:12" s="42" customFormat="1" thickBot="1" x14ac:dyDescent="0.25">
      <c r="A22" s="43" t="s">
        <v>47</v>
      </c>
      <c r="B22" s="44" t="s">
        <v>40</v>
      </c>
      <c r="C22" s="37"/>
      <c r="D22" s="37">
        <v>1177943</v>
      </c>
      <c r="E22" s="37">
        <v>1177943</v>
      </c>
      <c r="F22" s="23">
        <f>SUM(E22/D22)</f>
        <v>1</v>
      </c>
      <c r="G22" s="43"/>
      <c r="H22" s="45"/>
      <c r="I22" s="46">
        <v>0</v>
      </c>
      <c r="J22" s="46">
        <v>0</v>
      </c>
      <c r="K22" s="46">
        <v>0</v>
      </c>
      <c r="L22" s="7">
        <v>0</v>
      </c>
    </row>
    <row r="23" spans="1:12" s="42" customFormat="1" thickBot="1" x14ac:dyDescent="0.25">
      <c r="A23" s="47" t="s">
        <v>25</v>
      </c>
      <c r="B23" s="48"/>
      <c r="C23" s="49">
        <f>SUM(C21:C22)</f>
        <v>39550000</v>
      </c>
      <c r="D23" s="49">
        <f>SUM(D21:D22)</f>
        <v>62937213</v>
      </c>
      <c r="E23" s="49">
        <f>SUM(E21:E22)</f>
        <v>62937213</v>
      </c>
      <c r="F23" s="7">
        <f>SUM(E23/D23)</f>
        <v>1</v>
      </c>
      <c r="G23" s="47" t="s">
        <v>26</v>
      </c>
      <c r="H23" s="50"/>
      <c r="I23" s="51">
        <f>SUM(I21:I22)</f>
        <v>0</v>
      </c>
      <c r="J23" s="51">
        <f t="shared" ref="J23:K23" si="7">SUM(J21:J22)</f>
        <v>1306292</v>
      </c>
      <c r="K23" s="51">
        <f t="shared" si="7"/>
        <v>1306292</v>
      </c>
      <c r="L23" s="7">
        <f>SUM(K23/J23)</f>
        <v>1</v>
      </c>
    </row>
    <row r="24" spans="1:12" s="52" customFormat="1" ht="27" customHeight="1" thickBot="1" x14ac:dyDescent="0.25">
      <c r="A24" s="60" t="s">
        <v>48</v>
      </c>
      <c r="B24" s="61"/>
      <c r="C24" s="61"/>
      <c r="D24" s="61"/>
      <c r="E24" s="61"/>
      <c r="F24" s="61"/>
      <c r="G24" s="61"/>
      <c r="H24" s="61"/>
      <c r="I24" s="62"/>
      <c r="J24" s="63">
        <f>SUM(E23-K23)</f>
        <v>61630921</v>
      </c>
      <c r="K24" s="64"/>
      <c r="L24" s="65"/>
    </row>
  </sheetData>
  <mergeCells count="11">
    <mergeCell ref="C4:F4"/>
    <mergeCell ref="I4:L4"/>
    <mergeCell ref="A6:L6"/>
    <mergeCell ref="A3:L3"/>
    <mergeCell ref="G1:K1"/>
    <mergeCell ref="A13:L13"/>
    <mergeCell ref="A19:I19"/>
    <mergeCell ref="J19:L19"/>
    <mergeCell ref="A20:L20"/>
    <mergeCell ref="A24:I24"/>
    <mergeCell ref="J24:L24"/>
  </mergeCells>
  <pageMargins left="0.47244094488188981" right="0.27559055118110237" top="0.82677165354330717" bottom="0.47244094488188981" header="0.47244094488188981" footer="0.31496062992125984"/>
  <pageSetup paperSize="9" scale="89" orientation="landscape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2021-04-13T08:51:31Z</cp:lastPrinted>
  <dcterms:created xsi:type="dcterms:W3CDTF">2020-04-20T11:46:00Z</dcterms:created>
  <dcterms:modified xsi:type="dcterms:W3CDTF">2021-06-01T14:04:19Z</dcterms:modified>
</cp:coreProperties>
</file>