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yöngyi\Documents\CSABDI\RENDELETEK (CSKÖ)\Rendeletek 2021. (CSKÖ)\5_2021. (V.28.) önk. rendelet - 2020. évi zárszámadásról\"/>
    </mc:Choice>
  </mc:AlternateContent>
  <bookViews>
    <workbookView xWindow="0" yWindow="0" windowWidth="23040" windowHeight="9384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3" i="1" l="1"/>
  <c r="C123" i="1"/>
  <c r="N122" i="1"/>
  <c r="M122" i="1"/>
  <c r="L122" i="1"/>
  <c r="L121" i="1"/>
  <c r="K121" i="1"/>
  <c r="J121" i="1"/>
  <c r="J123" i="1" s="1"/>
  <c r="I121" i="1"/>
  <c r="I123" i="1" s="1"/>
  <c r="H121" i="1"/>
  <c r="H123" i="1" s="1"/>
  <c r="G121" i="1"/>
  <c r="G123" i="1" s="1"/>
  <c r="F121" i="1"/>
  <c r="F123" i="1" s="1"/>
  <c r="E121" i="1"/>
  <c r="D121" i="1"/>
  <c r="M121" i="1" s="1"/>
  <c r="C121" i="1"/>
  <c r="N120" i="1"/>
  <c r="M120" i="1"/>
  <c r="L120" i="1"/>
  <c r="N119" i="1"/>
  <c r="M119" i="1"/>
  <c r="L119" i="1"/>
  <c r="N118" i="1"/>
  <c r="M118" i="1"/>
  <c r="L118" i="1"/>
  <c r="N117" i="1"/>
  <c r="M117" i="1"/>
  <c r="L117" i="1"/>
  <c r="L116" i="1"/>
  <c r="K116" i="1"/>
  <c r="J116" i="1"/>
  <c r="I116" i="1"/>
  <c r="H116" i="1"/>
  <c r="G116" i="1"/>
  <c r="F116" i="1"/>
  <c r="D116" i="1"/>
  <c r="M116" i="1" s="1"/>
  <c r="C116" i="1"/>
  <c r="N115" i="1"/>
  <c r="M115" i="1"/>
  <c r="L115" i="1"/>
  <c r="N114" i="1"/>
  <c r="M114" i="1"/>
  <c r="L114" i="1"/>
  <c r="N113" i="1"/>
  <c r="M113" i="1"/>
  <c r="L113" i="1"/>
  <c r="N112" i="1"/>
  <c r="M112" i="1"/>
  <c r="N111" i="1"/>
  <c r="M111" i="1"/>
  <c r="L111" i="1"/>
  <c r="N110" i="1"/>
  <c r="M110" i="1"/>
  <c r="L110" i="1"/>
  <c r="K109" i="1"/>
  <c r="J109" i="1"/>
  <c r="I109" i="1"/>
  <c r="H109" i="1"/>
  <c r="G109" i="1"/>
  <c r="F109" i="1"/>
  <c r="E109" i="1"/>
  <c r="N109" i="1" s="1"/>
  <c r="D109" i="1"/>
  <c r="M109" i="1" s="1"/>
  <c r="C109" i="1"/>
  <c r="L109" i="1" s="1"/>
  <c r="N108" i="1"/>
  <c r="M108" i="1"/>
  <c r="L108" i="1"/>
  <c r="N107" i="1"/>
  <c r="M107" i="1"/>
  <c r="L107" i="1"/>
  <c r="N106" i="1"/>
  <c r="M106" i="1"/>
  <c r="L106" i="1"/>
  <c r="N105" i="1"/>
  <c r="M105" i="1"/>
  <c r="L105" i="1"/>
  <c r="K104" i="1"/>
  <c r="J104" i="1"/>
  <c r="I104" i="1"/>
  <c r="H104" i="1"/>
  <c r="G104" i="1"/>
  <c r="F104" i="1"/>
  <c r="E104" i="1"/>
  <c r="N104" i="1" s="1"/>
  <c r="D104" i="1"/>
  <c r="M104" i="1" s="1"/>
  <c r="C104" i="1"/>
  <c r="L104" i="1" s="1"/>
  <c r="N103" i="1"/>
  <c r="M103" i="1"/>
  <c r="L103" i="1"/>
  <c r="N102" i="1"/>
  <c r="M102" i="1"/>
  <c r="L102" i="1"/>
  <c r="N101" i="1"/>
  <c r="M101" i="1"/>
  <c r="L101" i="1"/>
  <c r="N98" i="1"/>
  <c r="K98" i="1"/>
  <c r="J98" i="1"/>
  <c r="I98" i="1"/>
  <c r="H98" i="1"/>
  <c r="G98" i="1"/>
  <c r="F98" i="1"/>
  <c r="L98" i="1" s="1"/>
  <c r="E98" i="1"/>
  <c r="D98" i="1"/>
  <c r="M98" i="1" s="1"/>
  <c r="C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K89" i="1"/>
  <c r="J89" i="1"/>
  <c r="I89" i="1"/>
  <c r="H89" i="1"/>
  <c r="G89" i="1"/>
  <c r="F89" i="1"/>
  <c r="E89" i="1"/>
  <c r="N89" i="1" s="1"/>
  <c r="D89" i="1"/>
  <c r="M89" i="1" s="1"/>
  <c r="C89" i="1"/>
  <c r="L89" i="1" s="1"/>
  <c r="N88" i="1"/>
  <c r="M88" i="1"/>
  <c r="L88" i="1"/>
  <c r="N87" i="1"/>
  <c r="M87" i="1"/>
  <c r="L87" i="1"/>
  <c r="N86" i="1"/>
  <c r="M86" i="1"/>
  <c r="L86" i="1"/>
  <c r="N85" i="1"/>
  <c r="M85" i="1"/>
  <c r="L85" i="1"/>
  <c r="K84" i="1"/>
  <c r="K99" i="1" s="1"/>
  <c r="J84" i="1"/>
  <c r="J99" i="1" s="1"/>
  <c r="I84" i="1"/>
  <c r="I99" i="1" s="1"/>
  <c r="H84" i="1"/>
  <c r="H99" i="1" s="1"/>
  <c r="G84" i="1"/>
  <c r="G99" i="1" s="1"/>
  <c r="F84" i="1"/>
  <c r="F99" i="1" s="1"/>
  <c r="E84" i="1"/>
  <c r="N84" i="1" s="1"/>
  <c r="N99" i="1" s="1"/>
  <c r="D84" i="1"/>
  <c r="M84" i="1" s="1"/>
  <c r="C84" i="1"/>
  <c r="L84" i="1" s="1"/>
  <c r="L99" i="1" s="1"/>
  <c r="N83" i="1"/>
  <c r="M83" i="1"/>
  <c r="L83" i="1"/>
  <c r="N82" i="1"/>
  <c r="M82" i="1"/>
  <c r="L82" i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K75" i="1"/>
  <c r="J75" i="1"/>
  <c r="I75" i="1"/>
  <c r="H75" i="1"/>
  <c r="G75" i="1"/>
  <c r="M75" i="1" s="1"/>
  <c r="F75" i="1"/>
  <c r="E75" i="1"/>
  <c r="N75" i="1" s="1"/>
  <c r="D75" i="1"/>
  <c r="C75" i="1"/>
  <c r="L75" i="1" s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2" i="1"/>
  <c r="M62" i="1"/>
  <c r="L62" i="1"/>
  <c r="K61" i="1"/>
  <c r="J61" i="1"/>
  <c r="I61" i="1"/>
  <c r="H61" i="1"/>
  <c r="G61" i="1"/>
  <c r="F61" i="1"/>
  <c r="E61" i="1"/>
  <c r="N61" i="1" s="1"/>
  <c r="D61" i="1"/>
  <c r="M61" i="1" s="1"/>
  <c r="C61" i="1"/>
  <c r="L61" i="1" s="1"/>
  <c r="N60" i="1"/>
  <c r="M60" i="1"/>
  <c r="L60" i="1"/>
  <c r="N59" i="1"/>
  <c r="M59" i="1"/>
  <c r="L59" i="1"/>
  <c r="N58" i="1"/>
  <c r="M58" i="1"/>
  <c r="L58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D52" i="1"/>
  <c r="K51" i="1"/>
  <c r="J51" i="1"/>
  <c r="I51" i="1"/>
  <c r="H51" i="1"/>
  <c r="G51" i="1"/>
  <c r="F51" i="1"/>
  <c r="E51" i="1"/>
  <c r="N51" i="1" s="1"/>
  <c r="D51" i="1"/>
  <c r="M51" i="1" s="1"/>
  <c r="C51" i="1"/>
  <c r="L51" i="1" s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M45" i="1"/>
  <c r="K45" i="1"/>
  <c r="J45" i="1"/>
  <c r="I45" i="1"/>
  <c r="H45" i="1"/>
  <c r="G45" i="1"/>
  <c r="F45" i="1"/>
  <c r="E45" i="1"/>
  <c r="N45" i="1" s="1"/>
  <c r="D45" i="1"/>
  <c r="C45" i="1"/>
  <c r="L45" i="1" s="1"/>
  <c r="N44" i="1"/>
  <c r="M44" i="1"/>
  <c r="L44" i="1"/>
  <c r="N43" i="1"/>
  <c r="M43" i="1"/>
  <c r="L43" i="1"/>
  <c r="M42" i="1"/>
  <c r="K42" i="1"/>
  <c r="J42" i="1"/>
  <c r="I42" i="1"/>
  <c r="H42" i="1"/>
  <c r="G42" i="1"/>
  <c r="F42" i="1"/>
  <c r="E42" i="1"/>
  <c r="E52" i="1" s="1"/>
  <c r="D42" i="1"/>
  <c r="C42" i="1"/>
  <c r="L42" i="1" s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K34" i="1"/>
  <c r="J34" i="1"/>
  <c r="I34" i="1"/>
  <c r="H34" i="1"/>
  <c r="G34" i="1"/>
  <c r="F34" i="1"/>
  <c r="F52" i="1" s="1"/>
  <c r="E34" i="1"/>
  <c r="D34" i="1"/>
  <c r="M34" i="1" s="1"/>
  <c r="C34" i="1"/>
  <c r="L34" i="1" s="1"/>
  <c r="N33" i="1"/>
  <c r="M33" i="1"/>
  <c r="L33" i="1"/>
  <c r="N32" i="1"/>
  <c r="M32" i="1"/>
  <c r="L32" i="1"/>
  <c r="K31" i="1"/>
  <c r="K52" i="1" s="1"/>
  <c r="J31" i="1"/>
  <c r="J52" i="1" s="1"/>
  <c r="I31" i="1"/>
  <c r="I52" i="1" s="1"/>
  <c r="H31" i="1"/>
  <c r="H52" i="1" s="1"/>
  <c r="G31" i="1"/>
  <c r="G52" i="1" s="1"/>
  <c r="F31" i="1"/>
  <c r="E31" i="1"/>
  <c r="N31" i="1" s="1"/>
  <c r="D31" i="1"/>
  <c r="M31" i="1" s="1"/>
  <c r="C31" i="1"/>
  <c r="C52" i="1" s="1"/>
  <c r="N30" i="1"/>
  <c r="M30" i="1"/>
  <c r="L30" i="1"/>
  <c r="N29" i="1"/>
  <c r="M29" i="1"/>
  <c r="L29" i="1"/>
  <c r="N28" i="1"/>
  <c r="M28" i="1"/>
  <c r="L28" i="1"/>
  <c r="N27" i="1"/>
  <c r="M27" i="1"/>
  <c r="L27" i="1"/>
  <c r="J26" i="1"/>
  <c r="J100" i="1" s="1"/>
  <c r="H26" i="1"/>
  <c r="H76" i="1" s="1"/>
  <c r="N25" i="1"/>
  <c r="L25" i="1"/>
  <c r="K25" i="1"/>
  <c r="K26" i="1" s="1"/>
  <c r="J25" i="1"/>
  <c r="I25" i="1"/>
  <c r="H25" i="1"/>
  <c r="G25" i="1"/>
  <c r="G26" i="1" s="1"/>
  <c r="F25" i="1"/>
  <c r="F26" i="1" s="1"/>
  <c r="E25" i="1"/>
  <c r="D25" i="1"/>
  <c r="M25" i="1" s="1"/>
  <c r="C25" i="1"/>
  <c r="N24" i="1"/>
  <c r="M24" i="1"/>
  <c r="L24" i="1"/>
  <c r="N23" i="1"/>
  <c r="M23" i="1"/>
  <c r="L23" i="1"/>
  <c r="N22" i="1"/>
  <c r="M22" i="1"/>
  <c r="L22" i="1"/>
  <c r="K21" i="1"/>
  <c r="J21" i="1"/>
  <c r="I21" i="1"/>
  <c r="I26" i="1" s="1"/>
  <c r="H21" i="1"/>
  <c r="G21" i="1"/>
  <c r="F21" i="1"/>
  <c r="E21" i="1"/>
  <c r="E26" i="1" s="1"/>
  <c r="D21" i="1"/>
  <c r="D26" i="1" s="1"/>
  <c r="C21" i="1"/>
  <c r="C26" i="1" s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I100" i="1" l="1"/>
  <c r="I124" i="1" s="1"/>
  <c r="I76" i="1"/>
  <c r="G76" i="1"/>
  <c r="G100" i="1"/>
  <c r="G124" i="1" s="1"/>
  <c r="J124" i="1"/>
  <c r="C100" i="1"/>
  <c r="L26" i="1"/>
  <c r="C76" i="1"/>
  <c r="M26" i="1"/>
  <c r="M76" i="1" s="1"/>
  <c r="D76" i="1"/>
  <c r="D100" i="1"/>
  <c r="N26" i="1"/>
  <c r="E76" i="1"/>
  <c r="E100" i="1"/>
  <c r="K100" i="1"/>
  <c r="K124" i="1" s="1"/>
  <c r="K76" i="1"/>
  <c r="L52" i="1"/>
  <c r="N52" i="1"/>
  <c r="M52" i="1"/>
  <c r="M99" i="1"/>
  <c r="L123" i="1"/>
  <c r="F100" i="1"/>
  <c r="F124" i="1" s="1"/>
  <c r="F76" i="1"/>
  <c r="N42" i="1"/>
  <c r="J76" i="1"/>
  <c r="D123" i="1"/>
  <c r="M123" i="1" s="1"/>
  <c r="L21" i="1"/>
  <c r="C99" i="1"/>
  <c r="E116" i="1"/>
  <c r="M21" i="1"/>
  <c r="L31" i="1"/>
  <c r="D99" i="1"/>
  <c r="H100" i="1"/>
  <c r="H124" i="1" s="1"/>
  <c r="N121" i="1"/>
  <c r="N21" i="1"/>
  <c r="E99" i="1"/>
  <c r="L76" i="1" l="1"/>
  <c r="E123" i="1"/>
  <c r="N123" i="1" s="1"/>
  <c r="N116" i="1"/>
  <c r="N100" i="1"/>
  <c r="C124" i="1"/>
  <c r="L124" i="1" s="1"/>
  <c r="L100" i="1"/>
  <c r="N76" i="1"/>
  <c r="D124" i="1"/>
  <c r="M124" i="1" s="1"/>
  <c r="M100" i="1"/>
  <c r="E124" i="1" l="1"/>
  <c r="N124" i="1" s="1"/>
</calcChain>
</file>

<file path=xl/sharedStrings.xml><?xml version="1.0" encoding="utf-8"?>
<sst xmlns="http://schemas.openxmlformats.org/spreadsheetml/2006/main" count="253" uniqueCount="243">
  <si>
    <t>Csabdi Község Önkormányzat 2020. évi zárszámadása</t>
  </si>
  <si>
    <t xml:space="preserve">Kiadások </t>
  </si>
  <si>
    <t>Csabdi Község Önkormányzata</t>
  </si>
  <si>
    <t>Rovat megnevezése</t>
  </si>
  <si>
    <t>Rovat-szám</t>
  </si>
  <si>
    <t>kötelező feladatok</t>
  </si>
  <si>
    <t>önként vállalt feladatok</t>
  </si>
  <si>
    <t xml:space="preserve">állami (államigazgatási) feladatok </t>
  </si>
  <si>
    <t>ÖSSZESEN</t>
  </si>
  <si>
    <t>eredeti ei.</t>
  </si>
  <si>
    <t>módosított ei.</t>
  </si>
  <si>
    <t>teljesítés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</si>
  <si>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</si>
  <si>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</si>
  <si>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</si>
  <si>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</si>
  <si>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</si>
  <si>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</si>
  <si>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</si>
  <si>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</si>
  <si>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</si>
  <si>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</si>
  <si>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</si>
  <si>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</si>
  <si>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</si>
  <si>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</si>
  <si>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</si>
  <si>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</si>
  <si>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</si>
  <si>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</si>
  <si>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</si>
  <si>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</si>
  <si>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</si>
  <si>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</si>
  <si>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</si>
  <si>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</si>
  <si>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Foglalkoztatottak egyéb személyi juttatásai</t>
  </si>
  <si>
    <t>K1113</t>
  </si>
  <si>
    <t xml:space="preserve">Foglalkoztatottak személyi juttatásai 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</si>
  <si>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</si>
  <si>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</si>
  <si>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</si>
  <si>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</si>
  <si>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</si>
  <si>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</si>
  <si>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</si>
  <si>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 xml:space="preserve">Külső személyi juttatások </t>
  </si>
  <si>
    <t>K12</t>
  </si>
  <si>
    <t xml:space="preserve">Személyi juttatások </t>
  </si>
  <si>
    <t>K1</t>
  </si>
  <si>
    <t xml:space="preserve">Munkaadókat terhelő járulékok és szociális hozzájárulási adó                                                                            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</si>
  <si>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</si>
  <si>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</si>
  <si>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</si>
  <si>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</si>
  <si>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</si>
  <si>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</si>
  <si>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</si>
  <si>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 xml:space="preserve">Készletbeszerzés </t>
  </si>
  <si>
    <t>K31</t>
  </si>
  <si>
    <t>Informatikai szolgáltatások igénybevétele</t>
  </si>
  <si>
    <t>K321</t>
  </si>
  <si>
    <t>Egyéb kommunikációs szolgáltatások</t>
  </si>
  <si>
    <t>K322</t>
  </si>
  <si>
    <t xml:space="preserve">Kommunikációs szolgáltatások </t>
  </si>
  <si>
    <t>K32</t>
  </si>
  <si>
    <t>Közüzemi díjak</t>
  </si>
  <si>
    <t>K331</t>
  </si>
  <si>
    <t>Vásárolt élelmezés</t>
  </si>
  <si>
    <t>K332</t>
  </si>
  <si>
    <t>Bérleti és lízing díjak</t>
  </si>
  <si>
    <t>K333</t>
  </si>
  <si>
    <t>Karbantartási, kisjavítási szolgáltatások</t>
  </si>
  <si>
    <t>K334</t>
  </si>
  <si>
    <t>Közvetített szolgáltatások</t>
  </si>
  <si>
    <t>K335</t>
  </si>
  <si>
    <t xml:space="preserve">Szakmai tevékenységet segítő szolgáltatások </t>
  </si>
  <si>
    <t>K336</t>
  </si>
  <si>
    <t>Egyéb szolgáltatások</t>
  </si>
  <si>
    <t>K337</t>
  </si>
  <si>
    <t xml:space="preserve">Szolgáltatási kiadások </t>
  </si>
  <si>
    <t>K33</t>
  </si>
  <si>
    <t>Kiküldetések kiadásai</t>
  </si>
  <si>
    <t>K341</t>
  </si>
  <si>
    <t>Reklám- és propagandakiadások</t>
  </si>
  <si>
    <t>K342</t>
  </si>
  <si>
    <t xml:space="preserve">Kiküldetések, reklám- és propagandakiadások 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</si>
  <si>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</si>
  <si>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</si>
  <si>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</si>
  <si>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</si>
  <si>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</si>
  <si>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 xml:space="preserve">Kamatkiadások </t>
  </si>
  <si>
    <t>K353</t>
  </si>
  <si>
    <t>Egyéb pénzügyi műveletek kiadásai</t>
  </si>
  <si>
    <t>K354</t>
  </si>
  <si>
    <t>Egyéb dologi kiadások</t>
  </si>
  <si>
    <t>K355</t>
  </si>
  <si>
    <t xml:space="preserve">Különféle befizetések és egyéb dologi kiadások </t>
  </si>
  <si>
    <t>K35</t>
  </si>
  <si>
    <t xml:space="preserve">Dologi kiadások </t>
  </si>
  <si>
    <t>K3</t>
  </si>
  <si>
    <t>Társadalombiztosítási ellátások</t>
  </si>
  <si>
    <t>K41</t>
  </si>
  <si>
    <t>Családi támogatások</t>
  </si>
  <si>
    <t>K42</t>
  </si>
  <si>
    <t>Pénzbeli kárpótlások, kártérítések</t>
  </si>
  <si>
    <t>K43</t>
  </si>
  <si>
    <t>Betegséggel kapcsolatos (nem társadalombiztosítási) ellátások</t>
  </si>
  <si>
    <t>K44</t>
  </si>
  <si>
    <t>Foglalkoztatással, munkanélküliséggel kapcsolatos ellátások</t>
  </si>
  <si>
    <t>K45</t>
  </si>
  <si>
    <t>Lakhatással kapcsolatos ellátások</t>
  </si>
  <si>
    <t>K46</t>
  </si>
  <si>
    <t>Intézményi ellátottak pénzbeli juttatásai</t>
  </si>
  <si>
    <t>K47</t>
  </si>
  <si>
    <t>Egyéb nem intézményi ellátások</t>
  </si>
  <si>
    <t>K48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</si>
  <si>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</si>
  <si>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</si>
  <si>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</si>
  <si>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</si>
  <si>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</si>
  <si>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</si>
  <si>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</si>
  <si>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</si>
  <si>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</si>
  <si>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</si>
  <si>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</si>
  <si>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</si>
  <si>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</si>
  <si>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</si>
  <si>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</si>
  <si>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</si>
  <si>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</si>
  <si>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</si>
  <si>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</si>
  <si>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</si>
  <si>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</si>
  <si>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</si>
  <si>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</si>
  <si>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K512</t>
  </si>
  <si>
    <t>Tartalékok-általános</t>
  </si>
  <si>
    <t>K513</t>
  </si>
  <si>
    <t>Tartalékok-cél</t>
  </si>
  <si>
    <t xml:space="preserve">Egyéb működési célú kiadások </t>
  </si>
  <si>
    <t>K5</t>
  </si>
  <si>
    <t>Működési költségvetés előirányzat csoport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</si>
  <si>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</si>
  <si>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</si>
  <si>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</si>
  <si>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</si>
  <si>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</si>
  <si>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</si>
  <si>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</si>
  <si>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</si>
  <si>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</si>
  <si>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</si>
  <si>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</si>
  <si>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</si>
  <si>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</si>
  <si>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</si>
  <si>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 xml:space="preserve">Beruházások 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</si>
  <si>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</si>
  <si>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</si>
  <si>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</si>
  <si>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</si>
  <si>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</si>
  <si>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</si>
  <si>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</si>
  <si>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</si>
  <si>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</si>
  <si>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 xml:space="preserve">Felújítások 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</si>
  <si>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</si>
  <si>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</si>
  <si>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</si>
  <si>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</si>
  <si>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</si>
  <si>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</si>
  <si>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</si>
  <si>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</si>
  <si>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</si>
  <si>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</si>
  <si>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</si>
  <si>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</si>
  <si>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</si>
  <si>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</si>
  <si>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</si>
  <si>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</si>
  <si>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</si>
  <si>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 xml:space="preserve">Egyéb felhalmozási célú kiadások </t>
  </si>
  <si>
    <t>K8</t>
  </si>
  <si>
    <t xml:space="preserve">Felhalmozási költségvetés előirányzat csoport </t>
  </si>
  <si>
    <t xml:space="preserve">Költségvetési kiadások </t>
  </si>
  <si>
    <t>K1-K8</t>
  </si>
  <si>
    <t xml:space="preserve">Hosszú lejáratú hitelek, kölcsönök törlesztése </t>
  </si>
  <si>
    <t>K9111</t>
  </si>
  <si>
    <t>Likviditási célú hitelek, kölcsönök törlesztése pénzügyi vállalkozásnak</t>
  </si>
  <si>
    <t>K9112</t>
  </si>
  <si>
    <t xml:space="preserve">Rövid lejáratú hitelek, kölcsönök törlesztése </t>
  </si>
  <si>
    <t>K9113</t>
  </si>
  <si>
    <t xml:space="preserve">Hitel-, kölcsöntörlesztés államháztartáson kívülre 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</si>
  <si>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</si>
  <si>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</si>
  <si>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</si>
  <si>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</si>
  <si>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</si>
  <si>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Befektetési célú belföldi értékpapírok vásárlása</t>
  </si>
  <si>
    <t>K9123</t>
  </si>
  <si>
    <t>Befektetési célú belföldi értékpapírok beváltása</t>
  </si>
  <si>
    <t>K9124</t>
  </si>
  <si>
    <t xml:space="preserve">Belföldi értékpapírok kiadásai 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</si>
  <si>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</si>
  <si>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</si>
  <si>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</si>
  <si>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</si>
  <si>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</si>
  <si>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</si>
  <si>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</si>
  <si>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</si>
  <si>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</si>
  <si>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</si>
  <si>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</si>
  <si>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</si>
  <si>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</si>
  <si>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 xml:space="preserve">Belföldi finanszírozás kiadásai 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</si>
  <si>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</si>
  <si>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</si>
  <si>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</si>
  <si>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</si>
  <si>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</si>
  <si>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</si>
  <si>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</si>
  <si>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Külföldi hitelek, kölcsönök törlesztése</t>
  </si>
  <si>
    <t>K924</t>
  </si>
  <si>
    <t xml:space="preserve">Külföldi finanszírozás kiadásai </t>
  </si>
  <si>
    <t>K92</t>
  </si>
  <si>
    <t>Adóssághoz nem kapcsolódó származékos ügyletek kiadásai</t>
  </si>
  <si>
    <t>K93</t>
  </si>
  <si>
    <t xml:space="preserve">Finanszírozási kiadások </t>
  </si>
  <si>
    <t>K9</t>
  </si>
  <si>
    <t>KIADÁSOK ÖSSZESEN (K1-9)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</si>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</sst>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 ##########"/>
    <numFmt numFmtId="165" formatCode="0__"/>
  </numFmts>
  <fonts count="1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name val="Arial"/>
      <family val="2"/>
      <charset val="238"/>
    </font>
    <font>
      <b/>
      <sz val="10"/>
      <name val="Bookman Old Style"/>
      <family val="1"/>
      <charset val="238"/>
    </font>
    <font>
      <b/>
      <sz val="10"/>
      <name val="Arial"/>
      <family val="2"/>
      <charset val="238"/>
    </font>
    <font>
      <b/>
      <sz val="12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center" wrapText="1"/>
    </xf>
    <xf numFmtId="0" fontId="5" fillId="0" borderId="5" xfId="0" applyFont="1" applyBorder="1" applyAlignment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6" fillId="0" borderId="5" xfId="0" applyFont="1" applyFill="1" applyBorder="1" applyAlignment="1">
      <alignment vertical="center"/>
    </xf>
    <xf numFmtId="0" fontId="6" fillId="0" borderId="5" xfId="0" applyNumberFormat="1" applyFont="1" applyFill="1" applyBorder="1" applyAlignment="1">
      <alignment vertical="center"/>
    </xf>
    <xf numFmtId="3" fontId="6" fillId="0" borderId="5" xfId="0" applyNumberFormat="1" applyFont="1" applyFill="1" applyBorder="1" applyAlignment="1">
      <alignment vertical="center"/>
    </xf>
    <xf numFmtId="3" fontId="7" fillId="0" borderId="5" xfId="0" applyNumberFormat="1" applyFont="1" applyBorder="1"/>
    <xf numFmtId="3" fontId="0" fillId="0" borderId="5" xfId="0" applyNumberFormat="1" applyBorder="1"/>
    <xf numFmtId="164" fontId="6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164" fontId="4" fillId="0" borderId="5" xfId="0" applyNumberFormat="1" applyFont="1" applyFill="1" applyBorder="1" applyAlignment="1">
      <alignment vertical="center"/>
    </xf>
    <xf numFmtId="3" fontId="4" fillId="0" borderId="5" xfId="0" applyNumberFormat="1" applyFont="1" applyFill="1" applyBorder="1" applyAlignment="1">
      <alignment vertical="center"/>
    </xf>
    <xf numFmtId="3" fontId="5" fillId="0" borderId="5" xfId="0" applyNumberFormat="1" applyFont="1" applyBorder="1"/>
    <xf numFmtId="0" fontId="5" fillId="0" borderId="0" xfId="0" applyFont="1"/>
    <xf numFmtId="0" fontId="6" fillId="0" borderId="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vertical="center" wrapText="1"/>
    </xf>
    <xf numFmtId="164" fontId="3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horizontal="left" vertical="center" wrapText="1"/>
    </xf>
    <xf numFmtId="3" fontId="3" fillId="0" borderId="5" xfId="0" applyNumberFormat="1" applyFont="1" applyBorder="1"/>
    <xf numFmtId="0" fontId="6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10" fillId="3" borderId="5" xfId="0" applyFont="1" applyFill="1" applyBorder="1"/>
    <xf numFmtId="164" fontId="3" fillId="3" borderId="5" xfId="0" applyNumberFormat="1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165" fontId="6" fillId="0" borderId="5" xfId="0" applyNumberFormat="1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/>
    </xf>
    <xf numFmtId="164" fontId="11" fillId="4" borderId="5" xfId="0" applyNumberFormat="1" applyFont="1" applyFill="1" applyBorder="1" applyAlignment="1">
      <alignment vertical="center"/>
    </xf>
    <xf numFmtId="3" fontId="11" fillId="4" borderId="5" xfId="0" applyNumberFormat="1" applyFont="1" applyFill="1" applyBorder="1" applyAlignment="1">
      <alignment vertical="center"/>
    </xf>
    <xf numFmtId="3" fontId="5" fillId="5" borderId="5" xfId="0" applyNumberFormat="1" applyFont="1" applyFill="1" applyBorder="1"/>
    <xf numFmtId="3" fontId="6" fillId="0" borderId="5" xfId="0" applyNumberFormat="1" applyFont="1" applyFill="1" applyBorder="1" applyAlignment="1">
      <alignment horizontal="right" vertical="center" wrapText="1"/>
    </xf>
    <xf numFmtId="3" fontId="8" fillId="0" borderId="5" xfId="0" applyNumberFormat="1" applyFont="1" applyFill="1" applyBorder="1" applyAlignment="1">
      <alignment horizontal="right" vertical="center" wrapText="1"/>
    </xf>
    <xf numFmtId="3" fontId="0" fillId="0" borderId="5" xfId="0" applyNumberFormat="1" applyBorder="1" applyAlignment="1">
      <alignment horizontal="right"/>
    </xf>
    <xf numFmtId="0" fontId="1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13" fillId="0" borderId="5" xfId="0" applyFont="1" applyFill="1" applyBorder="1" applyAlignment="1">
      <alignment horizontal="left" vertical="center" wrapText="1"/>
    </xf>
    <xf numFmtId="3" fontId="4" fillId="0" borderId="5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/>
    </xf>
    <xf numFmtId="3" fontId="8" fillId="0" borderId="5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left" vertical="center"/>
    </xf>
    <xf numFmtId="0" fontId="13" fillId="0" borderId="5" xfId="0" applyFont="1" applyFill="1" applyBorder="1" applyAlignment="1">
      <alignment horizontal="left" vertical="center"/>
    </xf>
    <xf numFmtId="3" fontId="5" fillId="0" borderId="5" xfId="0" applyNumberFormat="1" applyFont="1" applyBorder="1" applyAlignment="1">
      <alignment horizontal="right"/>
    </xf>
    <xf numFmtId="0" fontId="14" fillId="0" borderId="0" xfId="0" applyFont="1" applyFill="1" applyBorder="1" applyAlignment="1">
      <alignment horizontal="left" vertical="center"/>
    </xf>
    <xf numFmtId="0" fontId="5" fillId="0" borderId="0" xfId="0" applyFont="1" applyBorder="1"/>
    <xf numFmtId="0" fontId="9" fillId="0" borderId="5" xfId="0" applyFont="1" applyFill="1" applyBorder="1" applyAlignment="1">
      <alignment horizontal="left" vertical="center"/>
    </xf>
    <xf numFmtId="3" fontId="3" fillId="0" borderId="5" xfId="0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left" vertical="center" wrapText="1"/>
    </xf>
    <xf numFmtId="3" fontId="11" fillId="4" borderId="5" xfId="0" applyNumberFormat="1" applyFont="1" applyFill="1" applyBorder="1" applyAlignment="1">
      <alignment horizontal="right" vertical="center" wrapText="1"/>
    </xf>
    <xf numFmtId="3" fontId="5" fillId="5" borderId="5" xfId="0" applyNumberFormat="1" applyFont="1" applyFill="1" applyBorder="1" applyAlignment="1">
      <alignment horizontal="right"/>
    </xf>
    <xf numFmtId="0" fontId="11" fillId="6" borderId="5" xfId="0" applyFont="1" applyFill="1" applyBorder="1"/>
    <xf numFmtId="3" fontId="11" fillId="6" borderId="5" xfId="0" applyNumberFormat="1" applyFont="1" applyFill="1" applyBorder="1" applyAlignment="1">
      <alignment horizontal="right"/>
    </xf>
    <xf numFmtId="3" fontId="5" fillId="7" borderId="5" xfId="0" applyNumberFormat="1" applyFont="1" applyFill="1" applyBorder="1" applyAlignment="1">
      <alignment horizontal="right"/>
    </xf>
    <xf numFmtId="3" fontId="5" fillId="7" borderId="5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73"/>
  <sheetViews>
    <sheetView tabSelected="1" workbookViewId="0">
      <selection activeCell="K1" sqref="K1"/>
    </sheetView>
  </sheetViews>
  <sheetFormatPr defaultRowHeight="14.4" x14ac:dyDescent="0.3"/>
  <cols>
    <col min="1" max="1" width="83.44140625" customWidth="1"/>
    <col min="3" max="3" width="16.6640625" bestFit="1" customWidth="1"/>
    <col min="4" max="4" width="16.88671875" bestFit="1" customWidth="1"/>
    <col min="5" max="5" width="16.6640625" bestFit="1" customWidth="1"/>
    <col min="6" max="6" width="10.33203125" customWidth="1"/>
    <col min="7" max="7" width="12.109375" customWidth="1"/>
    <col min="8" max="8" width="12" customWidth="1"/>
    <col min="9" max="9" width="12.88671875" customWidth="1"/>
    <col min="10" max="10" width="13.44140625" customWidth="1"/>
    <col min="11" max="11" width="11.5546875" customWidth="1"/>
    <col min="12" max="14" width="15.6640625" bestFit="1" customWidth="1"/>
    <col min="257" max="257" width="83.44140625" customWidth="1"/>
    <col min="259" max="259" width="16.6640625" bestFit="1" customWidth="1"/>
    <col min="260" max="260" width="16.88671875" bestFit="1" customWidth="1"/>
    <col min="261" max="261" width="16.6640625" bestFit="1" customWidth="1"/>
    <col min="262" max="262" width="10.33203125" customWidth="1"/>
    <col min="263" max="263" width="12.109375" customWidth="1"/>
    <col min="264" max="264" width="12" customWidth="1"/>
    <col min="265" max="265" width="12.88671875" customWidth="1"/>
    <col min="266" max="266" width="13.44140625" customWidth="1"/>
    <col min="267" max="267" width="11.5546875" customWidth="1"/>
    <col min="268" max="270" width="15.6640625" bestFit="1" customWidth="1"/>
    <col min="513" max="513" width="83.44140625" customWidth="1"/>
    <col min="515" max="515" width="16.6640625" bestFit="1" customWidth="1"/>
    <col min="516" max="516" width="16.88671875" bestFit="1" customWidth="1"/>
    <col min="517" max="517" width="16.6640625" bestFit="1" customWidth="1"/>
    <col min="518" max="518" width="10.33203125" customWidth="1"/>
    <col min="519" max="519" width="12.109375" customWidth="1"/>
    <col min="520" max="520" width="12" customWidth="1"/>
    <col min="521" max="521" width="12.88671875" customWidth="1"/>
    <col min="522" max="522" width="13.44140625" customWidth="1"/>
    <col min="523" max="523" width="11.5546875" customWidth="1"/>
    <col min="524" max="526" width="15.6640625" bestFit="1" customWidth="1"/>
    <col min="769" max="769" width="83.44140625" customWidth="1"/>
    <col min="771" max="771" width="16.6640625" bestFit="1" customWidth="1"/>
    <col min="772" max="772" width="16.88671875" bestFit="1" customWidth="1"/>
    <col min="773" max="773" width="16.6640625" bestFit="1" customWidth="1"/>
    <col min="774" max="774" width="10.33203125" customWidth="1"/>
    <col min="775" max="775" width="12.109375" customWidth="1"/>
    <col min="776" max="776" width="12" customWidth="1"/>
    <col min="777" max="777" width="12.88671875" customWidth="1"/>
    <col min="778" max="778" width="13.44140625" customWidth="1"/>
    <col min="779" max="779" width="11.5546875" customWidth="1"/>
    <col min="780" max="782" width="15.6640625" bestFit="1" customWidth="1"/>
    <col min="1025" max="1025" width="83.44140625" customWidth="1"/>
    <col min="1027" max="1027" width="16.6640625" bestFit="1" customWidth="1"/>
    <col min="1028" max="1028" width="16.88671875" bestFit="1" customWidth="1"/>
    <col min="1029" max="1029" width="16.6640625" bestFit="1" customWidth="1"/>
    <col min="1030" max="1030" width="10.33203125" customWidth="1"/>
    <col min="1031" max="1031" width="12.109375" customWidth="1"/>
    <col min="1032" max="1032" width="12" customWidth="1"/>
    <col min="1033" max="1033" width="12.88671875" customWidth="1"/>
    <col min="1034" max="1034" width="13.44140625" customWidth="1"/>
    <col min="1035" max="1035" width="11.5546875" customWidth="1"/>
    <col min="1036" max="1038" width="15.6640625" bestFit="1" customWidth="1"/>
    <col min="1281" max="1281" width="83.44140625" customWidth="1"/>
    <col min="1283" max="1283" width="16.6640625" bestFit="1" customWidth="1"/>
    <col min="1284" max="1284" width="16.88671875" bestFit="1" customWidth="1"/>
    <col min="1285" max="1285" width="16.6640625" bestFit="1" customWidth="1"/>
    <col min="1286" max="1286" width="10.33203125" customWidth="1"/>
    <col min="1287" max="1287" width="12.109375" customWidth="1"/>
    <col min="1288" max="1288" width="12" customWidth="1"/>
    <col min="1289" max="1289" width="12.88671875" customWidth="1"/>
    <col min="1290" max="1290" width="13.44140625" customWidth="1"/>
    <col min="1291" max="1291" width="11.5546875" customWidth="1"/>
    <col min="1292" max="1294" width="15.6640625" bestFit="1" customWidth="1"/>
    <col min="1537" max="1537" width="83.44140625" customWidth="1"/>
    <col min="1539" max="1539" width="16.6640625" bestFit="1" customWidth="1"/>
    <col min="1540" max="1540" width="16.88671875" bestFit="1" customWidth="1"/>
    <col min="1541" max="1541" width="16.6640625" bestFit="1" customWidth="1"/>
    <col min="1542" max="1542" width="10.33203125" customWidth="1"/>
    <col min="1543" max="1543" width="12.109375" customWidth="1"/>
    <col min="1544" max="1544" width="12" customWidth="1"/>
    <col min="1545" max="1545" width="12.88671875" customWidth="1"/>
    <col min="1546" max="1546" width="13.44140625" customWidth="1"/>
    <col min="1547" max="1547" width="11.5546875" customWidth="1"/>
    <col min="1548" max="1550" width="15.6640625" bestFit="1" customWidth="1"/>
    <col min="1793" max="1793" width="83.44140625" customWidth="1"/>
    <col min="1795" max="1795" width="16.6640625" bestFit="1" customWidth="1"/>
    <col min="1796" max="1796" width="16.88671875" bestFit="1" customWidth="1"/>
    <col min="1797" max="1797" width="16.6640625" bestFit="1" customWidth="1"/>
    <col min="1798" max="1798" width="10.33203125" customWidth="1"/>
    <col min="1799" max="1799" width="12.109375" customWidth="1"/>
    <col min="1800" max="1800" width="12" customWidth="1"/>
    <col min="1801" max="1801" width="12.88671875" customWidth="1"/>
    <col min="1802" max="1802" width="13.44140625" customWidth="1"/>
    <col min="1803" max="1803" width="11.5546875" customWidth="1"/>
    <col min="1804" max="1806" width="15.6640625" bestFit="1" customWidth="1"/>
    <col min="2049" max="2049" width="83.44140625" customWidth="1"/>
    <col min="2051" max="2051" width="16.6640625" bestFit="1" customWidth="1"/>
    <col min="2052" max="2052" width="16.88671875" bestFit="1" customWidth="1"/>
    <col min="2053" max="2053" width="16.6640625" bestFit="1" customWidth="1"/>
    <col min="2054" max="2054" width="10.33203125" customWidth="1"/>
    <col min="2055" max="2055" width="12.109375" customWidth="1"/>
    <col min="2056" max="2056" width="12" customWidth="1"/>
    <col min="2057" max="2057" width="12.88671875" customWidth="1"/>
    <col min="2058" max="2058" width="13.44140625" customWidth="1"/>
    <col min="2059" max="2059" width="11.5546875" customWidth="1"/>
    <col min="2060" max="2062" width="15.6640625" bestFit="1" customWidth="1"/>
    <col min="2305" max="2305" width="83.44140625" customWidth="1"/>
    <col min="2307" max="2307" width="16.6640625" bestFit="1" customWidth="1"/>
    <col min="2308" max="2308" width="16.88671875" bestFit="1" customWidth="1"/>
    <col min="2309" max="2309" width="16.6640625" bestFit="1" customWidth="1"/>
    <col min="2310" max="2310" width="10.33203125" customWidth="1"/>
    <col min="2311" max="2311" width="12.109375" customWidth="1"/>
    <col min="2312" max="2312" width="12" customWidth="1"/>
    <col min="2313" max="2313" width="12.88671875" customWidth="1"/>
    <col min="2314" max="2314" width="13.44140625" customWidth="1"/>
    <col min="2315" max="2315" width="11.5546875" customWidth="1"/>
    <col min="2316" max="2318" width="15.6640625" bestFit="1" customWidth="1"/>
    <col min="2561" max="2561" width="83.44140625" customWidth="1"/>
    <col min="2563" max="2563" width="16.6640625" bestFit="1" customWidth="1"/>
    <col min="2564" max="2564" width="16.88671875" bestFit="1" customWidth="1"/>
    <col min="2565" max="2565" width="16.6640625" bestFit="1" customWidth="1"/>
    <col min="2566" max="2566" width="10.33203125" customWidth="1"/>
    <col min="2567" max="2567" width="12.109375" customWidth="1"/>
    <col min="2568" max="2568" width="12" customWidth="1"/>
    <col min="2569" max="2569" width="12.88671875" customWidth="1"/>
    <col min="2570" max="2570" width="13.44140625" customWidth="1"/>
    <col min="2571" max="2571" width="11.5546875" customWidth="1"/>
    <col min="2572" max="2574" width="15.6640625" bestFit="1" customWidth="1"/>
    <col min="2817" max="2817" width="83.44140625" customWidth="1"/>
    <col min="2819" max="2819" width="16.6640625" bestFit="1" customWidth="1"/>
    <col min="2820" max="2820" width="16.88671875" bestFit="1" customWidth="1"/>
    <col min="2821" max="2821" width="16.6640625" bestFit="1" customWidth="1"/>
    <col min="2822" max="2822" width="10.33203125" customWidth="1"/>
    <col min="2823" max="2823" width="12.109375" customWidth="1"/>
    <col min="2824" max="2824" width="12" customWidth="1"/>
    <col min="2825" max="2825" width="12.88671875" customWidth="1"/>
    <col min="2826" max="2826" width="13.44140625" customWidth="1"/>
    <col min="2827" max="2827" width="11.5546875" customWidth="1"/>
    <col min="2828" max="2830" width="15.6640625" bestFit="1" customWidth="1"/>
    <col min="3073" max="3073" width="83.44140625" customWidth="1"/>
    <col min="3075" max="3075" width="16.6640625" bestFit="1" customWidth="1"/>
    <col min="3076" max="3076" width="16.88671875" bestFit="1" customWidth="1"/>
    <col min="3077" max="3077" width="16.6640625" bestFit="1" customWidth="1"/>
    <col min="3078" max="3078" width="10.33203125" customWidth="1"/>
    <col min="3079" max="3079" width="12.109375" customWidth="1"/>
    <col min="3080" max="3080" width="12" customWidth="1"/>
    <col min="3081" max="3081" width="12.88671875" customWidth="1"/>
    <col min="3082" max="3082" width="13.44140625" customWidth="1"/>
    <col min="3083" max="3083" width="11.5546875" customWidth="1"/>
    <col min="3084" max="3086" width="15.6640625" bestFit="1" customWidth="1"/>
    <col min="3329" max="3329" width="83.44140625" customWidth="1"/>
    <col min="3331" max="3331" width="16.6640625" bestFit="1" customWidth="1"/>
    <col min="3332" max="3332" width="16.88671875" bestFit="1" customWidth="1"/>
    <col min="3333" max="3333" width="16.6640625" bestFit="1" customWidth="1"/>
    <col min="3334" max="3334" width="10.33203125" customWidth="1"/>
    <col min="3335" max="3335" width="12.109375" customWidth="1"/>
    <col min="3336" max="3336" width="12" customWidth="1"/>
    <col min="3337" max="3337" width="12.88671875" customWidth="1"/>
    <col min="3338" max="3338" width="13.44140625" customWidth="1"/>
    <col min="3339" max="3339" width="11.5546875" customWidth="1"/>
    <col min="3340" max="3342" width="15.6640625" bestFit="1" customWidth="1"/>
    <col min="3585" max="3585" width="83.44140625" customWidth="1"/>
    <col min="3587" max="3587" width="16.6640625" bestFit="1" customWidth="1"/>
    <col min="3588" max="3588" width="16.88671875" bestFit="1" customWidth="1"/>
    <col min="3589" max="3589" width="16.6640625" bestFit="1" customWidth="1"/>
    <col min="3590" max="3590" width="10.33203125" customWidth="1"/>
    <col min="3591" max="3591" width="12.109375" customWidth="1"/>
    <col min="3592" max="3592" width="12" customWidth="1"/>
    <col min="3593" max="3593" width="12.88671875" customWidth="1"/>
    <col min="3594" max="3594" width="13.44140625" customWidth="1"/>
    <col min="3595" max="3595" width="11.5546875" customWidth="1"/>
    <col min="3596" max="3598" width="15.6640625" bestFit="1" customWidth="1"/>
    <col min="3841" max="3841" width="83.44140625" customWidth="1"/>
    <col min="3843" max="3843" width="16.6640625" bestFit="1" customWidth="1"/>
    <col min="3844" max="3844" width="16.88671875" bestFit="1" customWidth="1"/>
    <col min="3845" max="3845" width="16.6640625" bestFit="1" customWidth="1"/>
    <col min="3846" max="3846" width="10.33203125" customWidth="1"/>
    <col min="3847" max="3847" width="12.109375" customWidth="1"/>
    <col min="3848" max="3848" width="12" customWidth="1"/>
    <col min="3849" max="3849" width="12.88671875" customWidth="1"/>
    <col min="3850" max="3850" width="13.44140625" customWidth="1"/>
    <col min="3851" max="3851" width="11.5546875" customWidth="1"/>
    <col min="3852" max="3854" width="15.6640625" bestFit="1" customWidth="1"/>
    <col min="4097" max="4097" width="83.44140625" customWidth="1"/>
    <col min="4099" max="4099" width="16.6640625" bestFit="1" customWidth="1"/>
    <col min="4100" max="4100" width="16.88671875" bestFit="1" customWidth="1"/>
    <col min="4101" max="4101" width="16.6640625" bestFit="1" customWidth="1"/>
    <col min="4102" max="4102" width="10.33203125" customWidth="1"/>
    <col min="4103" max="4103" width="12.109375" customWidth="1"/>
    <col min="4104" max="4104" width="12" customWidth="1"/>
    <col min="4105" max="4105" width="12.88671875" customWidth="1"/>
    <col min="4106" max="4106" width="13.44140625" customWidth="1"/>
    <col min="4107" max="4107" width="11.5546875" customWidth="1"/>
    <col min="4108" max="4110" width="15.6640625" bestFit="1" customWidth="1"/>
    <col min="4353" max="4353" width="83.44140625" customWidth="1"/>
    <col min="4355" max="4355" width="16.6640625" bestFit="1" customWidth="1"/>
    <col min="4356" max="4356" width="16.88671875" bestFit="1" customWidth="1"/>
    <col min="4357" max="4357" width="16.6640625" bestFit="1" customWidth="1"/>
    <col min="4358" max="4358" width="10.33203125" customWidth="1"/>
    <col min="4359" max="4359" width="12.109375" customWidth="1"/>
    <col min="4360" max="4360" width="12" customWidth="1"/>
    <col min="4361" max="4361" width="12.88671875" customWidth="1"/>
    <col min="4362" max="4362" width="13.44140625" customWidth="1"/>
    <col min="4363" max="4363" width="11.5546875" customWidth="1"/>
    <col min="4364" max="4366" width="15.6640625" bestFit="1" customWidth="1"/>
    <col min="4609" max="4609" width="83.44140625" customWidth="1"/>
    <col min="4611" max="4611" width="16.6640625" bestFit="1" customWidth="1"/>
    <col min="4612" max="4612" width="16.88671875" bestFit="1" customWidth="1"/>
    <col min="4613" max="4613" width="16.6640625" bestFit="1" customWidth="1"/>
    <col min="4614" max="4614" width="10.33203125" customWidth="1"/>
    <col min="4615" max="4615" width="12.109375" customWidth="1"/>
    <col min="4616" max="4616" width="12" customWidth="1"/>
    <col min="4617" max="4617" width="12.88671875" customWidth="1"/>
    <col min="4618" max="4618" width="13.44140625" customWidth="1"/>
    <col min="4619" max="4619" width="11.5546875" customWidth="1"/>
    <col min="4620" max="4622" width="15.6640625" bestFit="1" customWidth="1"/>
    <col min="4865" max="4865" width="83.44140625" customWidth="1"/>
    <col min="4867" max="4867" width="16.6640625" bestFit="1" customWidth="1"/>
    <col min="4868" max="4868" width="16.88671875" bestFit="1" customWidth="1"/>
    <col min="4869" max="4869" width="16.6640625" bestFit="1" customWidth="1"/>
    <col min="4870" max="4870" width="10.33203125" customWidth="1"/>
    <col min="4871" max="4871" width="12.109375" customWidth="1"/>
    <col min="4872" max="4872" width="12" customWidth="1"/>
    <col min="4873" max="4873" width="12.88671875" customWidth="1"/>
    <col min="4874" max="4874" width="13.44140625" customWidth="1"/>
    <col min="4875" max="4875" width="11.5546875" customWidth="1"/>
    <col min="4876" max="4878" width="15.6640625" bestFit="1" customWidth="1"/>
    <col min="5121" max="5121" width="83.44140625" customWidth="1"/>
    <col min="5123" max="5123" width="16.6640625" bestFit="1" customWidth="1"/>
    <col min="5124" max="5124" width="16.88671875" bestFit="1" customWidth="1"/>
    <col min="5125" max="5125" width="16.6640625" bestFit="1" customWidth="1"/>
    <col min="5126" max="5126" width="10.33203125" customWidth="1"/>
    <col min="5127" max="5127" width="12.109375" customWidth="1"/>
    <col min="5128" max="5128" width="12" customWidth="1"/>
    <col min="5129" max="5129" width="12.88671875" customWidth="1"/>
    <col min="5130" max="5130" width="13.44140625" customWidth="1"/>
    <col min="5131" max="5131" width="11.5546875" customWidth="1"/>
    <col min="5132" max="5134" width="15.6640625" bestFit="1" customWidth="1"/>
    <col min="5377" max="5377" width="83.44140625" customWidth="1"/>
    <col min="5379" max="5379" width="16.6640625" bestFit="1" customWidth="1"/>
    <col min="5380" max="5380" width="16.88671875" bestFit="1" customWidth="1"/>
    <col min="5381" max="5381" width="16.6640625" bestFit="1" customWidth="1"/>
    <col min="5382" max="5382" width="10.33203125" customWidth="1"/>
    <col min="5383" max="5383" width="12.109375" customWidth="1"/>
    <col min="5384" max="5384" width="12" customWidth="1"/>
    <col min="5385" max="5385" width="12.88671875" customWidth="1"/>
    <col min="5386" max="5386" width="13.44140625" customWidth="1"/>
    <col min="5387" max="5387" width="11.5546875" customWidth="1"/>
    <col min="5388" max="5390" width="15.6640625" bestFit="1" customWidth="1"/>
    <col min="5633" max="5633" width="83.44140625" customWidth="1"/>
    <col min="5635" max="5635" width="16.6640625" bestFit="1" customWidth="1"/>
    <col min="5636" max="5636" width="16.88671875" bestFit="1" customWidth="1"/>
    <col min="5637" max="5637" width="16.6640625" bestFit="1" customWidth="1"/>
    <col min="5638" max="5638" width="10.33203125" customWidth="1"/>
    <col min="5639" max="5639" width="12.109375" customWidth="1"/>
    <col min="5640" max="5640" width="12" customWidth="1"/>
    <col min="5641" max="5641" width="12.88671875" customWidth="1"/>
    <col min="5642" max="5642" width="13.44140625" customWidth="1"/>
    <col min="5643" max="5643" width="11.5546875" customWidth="1"/>
    <col min="5644" max="5646" width="15.6640625" bestFit="1" customWidth="1"/>
    <col min="5889" max="5889" width="83.44140625" customWidth="1"/>
    <col min="5891" max="5891" width="16.6640625" bestFit="1" customWidth="1"/>
    <col min="5892" max="5892" width="16.88671875" bestFit="1" customWidth="1"/>
    <col min="5893" max="5893" width="16.6640625" bestFit="1" customWidth="1"/>
    <col min="5894" max="5894" width="10.33203125" customWidth="1"/>
    <col min="5895" max="5895" width="12.109375" customWidth="1"/>
    <col min="5896" max="5896" width="12" customWidth="1"/>
    <col min="5897" max="5897" width="12.88671875" customWidth="1"/>
    <col min="5898" max="5898" width="13.44140625" customWidth="1"/>
    <col min="5899" max="5899" width="11.5546875" customWidth="1"/>
    <col min="5900" max="5902" width="15.6640625" bestFit="1" customWidth="1"/>
    <col min="6145" max="6145" width="83.44140625" customWidth="1"/>
    <col min="6147" max="6147" width="16.6640625" bestFit="1" customWidth="1"/>
    <col min="6148" max="6148" width="16.88671875" bestFit="1" customWidth="1"/>
    <col min="6149" max="6149" width="16.6640625" bestFit="1" customWidth="1"/>
    <col min="6150" max="6150" width="10.33203125" customWidth="1"/>
    <col min="6151" max="6151" width="12.109375" customWidth="1"/>
    <col min="6152" max="6152" width="12" customWidth="1"/>
    <col min="6153" max="6153" width="12.88671875" customWidth="1"/>
    <col min="6154" max="6154" width="13.44140625" customWidth="1"/>
    <col min="6155" max="6155" width="11.5546875" customWidth="1"/>
    <col min="6156" max="6158" width="15.6640625" bestFit="1" customWidth="1"/>
    <col min="6401" max="6401" width="83.44140625" customWidth="1"/>
    <col min="6403" max="6403" width="16.6640625" bestFit="1" customWidth="1"/>
    <col min="6404" max="6404" width="16.88671875" bestFit="1" customWidth="1"/>
    <col min="6405" max="6405" width="16.6640625" bestFit="1" customWidth="1"/>
    <col min="6406" max="6406" width="10.33203125" customWidth="1"/>
    <col min="6407" max="6407" width="12.109375" customWidth="1"/>
    <col min="6408" max="6408" width="12" customWidth="1"/>
    <col min="6409" max="6409" width="12.88671875" customWidth="1"/>
    <col min="6410" max="6410" width="13.44140625" customWidth="1"/>
    <col min="6411" max="6411" width="11.5546875" customWidth="1"/>
    <col min="6412" max="6414" width="15.6640625" bestFit="1" customWidth="1"/>
    <col min="6657" max="6657" width="83.44140625" customWidth="1"/>
    <col min="6659" max="6659" width="16.6640625" bestFit="1" customWidth="1"/>
    <col min="6660" max="6660" width="16.88671875" bestFit="1" customWidth="1"/>
    <col min="6661" max="6661" width="16.6640625" bestFit="1" customWidth="1"/>
    <col min="6662" max="6662" width="10.33203125" customWidth="1"/>
    <col min="6663" max="6663" width="12.109375" customWidth="1"/>
    <col min="6664" max="6664" width="12" customWidth="1"/>
    <col min="6665" max="6665" width="12.88671875" customWidth="1"/>
    <col min="6666" max="6666" width="13.44140625" customWidth="1"/>
    <col min="6667" max="6667" width="11.5546875" customWidth="1"/>
    <col min="6668" max="6670" width="15.6640625" bestFit="1" customWidth="1"/>
    <col min="6913" max="6913" width="83.44140625" customWidth="1"/>
    <col min="6915" max="6915" width="16.6640625" bestFit="1" customWidth="1"/>
    <col min="6916" max="6916" width="16.88671875" bestFit="1" customWidth="1"/>
    <col min="6917" max="6917" width="16.6640625" bestFit="1" customWidth="1"/>
    <col min="6918" max="6918" width="10.33203125" customWidth="1"/>
    <col min="6919" max="6919" width="12.109375" customWidth="1"/>
    <col min="6920" max="6920" width="12" customWidth="1"/>
    <col min="6921" max="6921" width="12.88671875" customWidth="1"/>
    <col min="6922" max="6922" width="13.44140625" customWidth="1"/>
    <col min="6923" max="6923" width="11.5546875" customWidth="1"/>
    <col min="6924" max="6926" width="15.6640625" bestFit="1" customWidth="1"/>
    <col min="7169" max="7169" width="83.44140625" customWidth="1"/>
    <col min="7171" max="7171" width="16.6640625" bestFit="1" customWidth="1"/>
    <col min="7172" max="7172" width="16.88671875" bestFit="1" customWidth="1"/>
    <col min="7173" max="7173" width="16.6640625" bestFit="1" customWidth="1"/>
    <col min="7174" max="7174" width="10.33203125" customWidth="1"/>
    <col min="7175" max="7175" width="12.109375" customWidth="1"/>
    <col min="7176" max="7176" width="12" customWidth="1"/>
    <col min="7177" max="7177" width="12.88671875" customWidth="1"/>
    <col min="7178" max="7178" width="13.44140625" customWidth="1"/>
    <col min="7179" max="7179" width="11.5546875" customWidth="1"/>
    <col min="7180" max="7182" width="15.6640625" bestFit="1" customWidth="1"/>
    <col min="7425" max="7425" width="83.44140625" customWidth="1"/>
    <col min="7427" max="7427" width="16.6640625" bestFit="1" customWidth="1"/>
    <col min="7428" max="7428" width="16.88671875" bestFit="1" customWidth="1"/>
    <col min="7429" max="7429" width="16.6640625" bestFit="1" customWidth="1"/>
    <col min="7430" max="7430" width="10.33203125" customWidth="1"/>
    <col min="7431" max="7431" width="12.109375" customWidth="1"/>
    <col min="7432" max="7432" width="12" customWidth="1"/>
    <col min="7433" max="7433" width="12.88671875" customWidth="1"/>
    <col min="7434" max="7434" width="13.44140625" customWidth="1"/>
    <col min="7435" max="7435" width="11.5546875" customWidth="1"/>
    <col min="7436" max="7438" width="15.6640625" bestFit="1" customWidth="1"/>
    <col min="7681" max="7681" width="83.44140625" customWidth="1"/>
    <col min="7683" max="7683" width="16.6640625" bestFit="1" customWidth="1"/>
    <col min="7684" max="7684" width="16.88671875" bestFit="1" customWidth="1"/>
    <col min="7685" max="7685" width="16.6640625" bestFit="1" customWidth="1"/>
    <col min="7686" max="7686" width="10.33203125" customWidth="1"/>
    <col min="7687" max="7687" width="12.109375" customWidth="1"/>
    <col min="7688" max="7688" width="12" customWidth="1"/>
    <col min="7689" max="7689" width="12.88671875" customWidth="1"/>
    <col min="7690" max="7690" width="13.44140625" customWidth="1"/>
    <col min="7691" max="7691" width="11.5546875" customWidth="1"/>
    <col min="7692" max="7694" width="15.6640625" bestFit="1" customWidth="1"/>
    <col min="7937" max="7937" width="83.44140625" customWidth="1"/>
    <col min="7939" max="7939" width="16.6640625" bestFit="1" customWidth="1"/>
    <col min="7940" max="7940" width="16.88671875" bestFit="1" customWidth="1"/>
    <col min="7941" max="7941" width="16.6640625" bestFit="1" customWidth="1"/>
    <col min="7942" max="7942" width="10.33203125" customWidth="1"/>
    <col min="7943" max="7943" width="12.109375" customWidth="1"/>
    <col min="7944" max="7944" width="12" customWidth="1"/>
    <col min="7945" max="7945" width="12.88671875" customWidth="1"/>
    <col min="7946" max="7946" width="13.44140625" customWidth="1"/>
    <col min="7947" max="7947" width="11.5546875" customWidth="1"/>
    <col min="7948" max="7950" width="15.6640625" bestFit="1" customWidth="1"/>
    <col min="8193" max="8193" width="83.44140625" customWidth="1"/>
    <col min="8195" max="8195" width="16.6640625" bestFit="1" customWidth="1"/>
    <col min="8196" max="8196" width="16.88671875" bestFit="1" customWidth="1"/>
    <col min="8197" max="8197" width="16.6640625" bestFit="1" customWidth="1"/>
    <col min="8198" max="8198" width="10.33203125" customWidth="1"/>
    <col min="8199" max="8199" width="12.109375" customWidth="1"/>
    <col min="8200" max="8200" width="12" customWidth="1"/>
    <col min="8201" max="8201" width="12.88671875" customWidth="1"/>
    <col min="8202" max="8202" width="13.44140625" customWidth="1"/>
    <col min="8203" max="8203" width="11.5546875" customWidth="1"/>
    <col min="8204" max="8206" width="15.6640625" bestFit="1" customWidth="1"/>
    <col min="8449" max="8449" width="83.44140625" customWidth="1"/>
    <col min="8451" max="8451" width="16.6640625" bestFit="1" customWidth="1"/>
    <col min="8452" max="8452" width="16.88671875" bestFit="1" customWidth="1"/>
    <col min="8453" max="8453" width="16.6640625" bestFit="1" customWidth="1"/>
    <col min="8454" max="8454" width="10.33203125" customWidth="1"/>
    <col min="8455" max="8455" width="12.109375" customWidth="1"/>
    <col min="8456" max="8456" width="12" customWidth="1"/>
    <col min="8457" max="8457" width="12.88671875" customWidth="1"/>
    <col min="8458" max="8458" width="13.44140625" customWidth="1"/>
    <col min="8459" max="8459" width="11.5546875" customWidth="1"/>
    <col min="8460" max="8462" width="15.6640625" bestFit="1" customWidth="1"/>
    <col min="8705" max="8705" width="83.44140625" customWidth="1"/>
    <col min="8707" max="8707" width="16.6640625" bestFit="1" customWidth="1"/>
    <col min="8708" max="8708" width="16.88671875" bestFit="1" customWidth="1"/>
    <col min="8709" max="8709" width="16.6640625" bestFit="1" customWidth="1"/>
    <col min="8710" max="8710" width="10.33203125" customWidth="1"/>
    <col min="8711" max="8711" width="12.109375" customWidth="1"/>
    <col min="8712" max="8712" width="12" customWidth="1"/>
    <col min="8713" max="8713" width="12.88671875" customWidth="1"/>
    <col min="8714" max="8714" width="13.44140625" customWidth="1"/>
    <col min="8715" max="8715" width="11.5546875" customWidth="1"/>
    <col min="8716" max="8718" width="15.6640625" bestFit="1" customWidth="1"/>
    <col min="8961" max="8961" width="83.44140625" customWidth="1"/>
    <col min="8963" max="8963" width="16.6640625" bestFit="1" customWidth="1"/>
    <col min="8964" max="8964" width="16.88671875" bestFit="1" customWidth="1"/>
    <col min="8965" max="8965" width="16.6640625" bestFit="1" customWidth="1"/>
    <col min="8966" max="8966" width="10.33203125" customWidth="1"/>
    <col min="8967" max="8967" width="12.109375" customWidth="1"/>
    <col min="8968" max="8968" width="12" customWidth="1"/>
    <col min="8969" max="8969" width="12.88671875" customWidth="1"/>
    <col min="8970" max="8970" width="13.44140625" customWidth="1"/>
    <col min="8971" max="8971" width="11.5546875" customWidth="1"/>
    <col min="8972" max="8974" width="15.6640625" bestFit="1" customWidth="1"/>
    <col min="9217" max="9217" width="83.44140625" customWidth="1"/>
    <col min="9219" max="9219" width="16.6640625" bestFit="1" customWidth="1"/>
    <col min="9220" max="9220" width="16.88671875" bestFit="1" customWidth="1"/>
    <col min="9221" max="9221" width="16.6640625" bestFit="1" customWidth="1"/>
    <col min="9222" max="9222" width="10.33203125" customWidth="1"/>
    <col min="9223" max="9223" width="12.109375" customWidth="1"/>
    <col min="9224" max="9224" width="12" customWidth="1"/>
    <col min="9225" max="9225" width="12.88671875" customWidth="1"/>
    <col min="9226" max="9226" width="13.44140625" customWidth="1"/>
    <col min="9227" max="9227" width="11.5546875" customWidth="1"/>
    <col min="9228" max="9230" width="15.6640625" bestFit="1" customWidth="1"/>
    <col min="9473" max="9473" width="83.44140625" customWidth="1"/>
    <col min="9475" max="9475" width="16.6640625" bestFit="1" customWidth="1"/>
    <col min="9476" max="9476" width="16.88671875" bestFit="1" customWidth="1"/>
    <col min="9477" max="9477" width="16.6640625" bestFit="1" customWidth="1"/>
    <col min="9478" max="9478" width="10.33203125" customWidth="1"/>
    <col min="9479" max="9479" width="12.109375" customWidth="1"/>
    <col min="9480" max="9480" width="12" customWidth="1"/>
    <col min="9481" max="9481" width="12.88671875" customWidth="1"/>
    <col min="9482" max="9482" width="13.44140625" customWidth="1"/>
    <col min="9483" max="9483" width="11.5546875" customWidth="1"/>
    <col min="9484" max="9486" width="15.6640625" bestFit="1" customWidth="1"/>
    <col min="9729" max="9729" width="83.44140625" customWidth="1"/>
    <col min="9731" max="9731" width="16.6640625" bestFit="1" customWidth="1"/>
    <col min="9732" max="9732" width="16.88671875" bestFit="1" customWidth="1"/>
    <col min="9733" max="9733" width="16.6640625" bestFit="1" customWidth="1"/>
    <col min="9734" max="9734" width="10.33203125" customWidth="1"/>
    <col min="9735" max="9735" width="12.109375" customWidth="1"/>
    <col min="9736" max="9736" width="12" customWidth="1"/>
    <col min="9737" max="9737" width="12.88671875" customWidth="1"/>
    <col min="9738" max="9738" width="13.44140625" customWidth="1"/>
    <col min="9739" max="9739" width="11.5546875" customWidth="1"/>
    <col min="9740" max="9742" width="15.6640625" bestFit="1" customWidth="1"/>
    <col min="9985" max="9985" width="83.44140625" customWidth="1"/>
    <col min="9987" max="9987" width="16.6640625" bestFit="1" customWidth="1"/>
    <col min="9988" max="9988" width="16.88671875" bestFit="1" customWidth="1"/>
    <col min="9989" max="9989" width="16.6640625" bestFit="1" customWidth="1"/>
    <col min="9990" max="9990" width="10.33203125" customWidth="1"/>
    <col min="9991" max="9991" width="12.109375" customWidth="1"/>
    <col min="9992" max="9992" width="12" customWidth="1"/>
    <col min="9993" max="9993" width="12.88671875" customWidth="1"/>
    <col min="9994" max="9994" width="13.44140625" customWidth="1"/>
    <col min="9995" max="9995" width="11.5546875" customWidth="1"/>
    <col min="9996" max="9998" width="15.6640625" bestFit="1" customWidth="1"/>
    <col min="10241" max="10241" width="83.44140625" customWidth="1"/>
    <col min="10243" max="10243" width="16.6640625" bestFit="1" customWidth="1"/>
    <col min="10244" max="10244" width="16.88671875" bestFit="1" customWidth="1"/>
    <col min="10245" max="10245" width="16.6640625" bestFit="1" customWidth="1"/>
    <col min="10246" max="10246" width="10.33203125" customWidth="1"/>
    <col min="10247" max="10247" width="12.109375" customWidth="1"/>
    <col min="10248" max="10248" width="12" customWidth="1"/>
    <col min="10249" max="10249" width="12.88671875" customWidth="1"/>
    <col min="10250" max="10250" width="13.44140625" customWidth="1"/>
    <col min="10251" max="10251" width="11.5546875" customWidth="1"/>
    <col min="10252" max="10254" width="15.6640625" bestFit="1" customWidth="1"/>
    <col min="10497" max="10497" width="83.44140625" customWidth="1"/>
    <col min="10499" max="10499" width="16.6640625" bestFit="1" customWidth="1"/>
    <col min="10500" max="10500" width="16.88671875" bestFit="1" customWidth="1"/>
    <col min="10501" max="10501" width="16.6640625" bestFit="1" customWidth="1"/>
    <col min="10502" max="10502" width="10.33203125" customWidth="1"/>
    <col min="10503" max="10503" width="12.109375" customWidth="1"/>
    <col min="10504" max="10504" width="12" customWidth="1"/>
    <col min="10505" max="10505" width="12.88671875" customWidth="1"/>
    <col min="10506" max="10506" width="13.44140625" customWidth="1"/>
    <col min="10507" max="10507" width="11.5546875" customWidth="1"/>
    <col min="10508" max="10510" width="15.6640625" bestFit="1" customWidth="1"/>
    <col min="10753" max="10753" width="83.44140625" customWidth="1"/>
    <col min="10755" max="10755" width="16.6640625" bestFit="1" customWidth="1"/>
    <col min="10756" max="10756" width="16.88671875" bestFit="1" customWidth="1"/>
    <col min="10757" max="10757" width="16.6640625" bestFit="1" customWidth="1"/>
    <col min="10758" max="10758" width="10.33203125" customWidth="1"/>
    <col min="10759" max="10759" width="12.109375" customWidth="1"/>
    <col min="10760" max="10760" width="12" customWidth="1"/>
    <col min="10761" max="10761" width="12.88671875" customWidth="1"/>
    <col min="10762" max="10762" width="13.44140625" customWidth="1"/>
    <col min="10763" max="10763" width="11.5546875" customWidth="1"/>
    <col min="10764" max="10766" width="15.6640625" bestFit="1" customWidth="1"/>
    <col min="11009" max="11009" width="83.44140625" customWidth="1"/>
    <col min="11011" max="11011" width="16.6640625" bestFit="1" customWidth="1"/>
    <col min="11012" max="11012" width="16.88671875" bestFit="1" customWidth="1"/>
    <col min="11013" max="11013" width="16.6640625" bestFit="1" customWidth="1"/>
    <col min="11014" max="11014" width="10.33203125" customWidth="1"/>
    <col min="11015" max="11015" width="12.109375" customWidth="1"/>
    <col min="11016" max="11016" width="12" customWidth="1"/>
    <col min="11017" max="11017" width="12.88671875" customWidth="1"/>
    <col min="11018" max="11018" width="13.44140625" customWidth="1"/>
    <col min="11019" max="11019" width="11.5546875" customWidth="1"/>
    <col min="11020" max="11022" width="15.6640625" bestFit="1" customWidth="1"/>
    <col min="11265" max="11265" width="83.44140625" customWidth="1"/>
    <col min="11267" max="11267" width="16.6640625" bestFit="1" customWidth="1"/>
    <col min="11268" max="11268" width="16.88671875" bestFit="1" customWidth="1"/>
    <col min="11269" max="11269" width="16.6640625" bestFit="1" customWidth="1"/>
    <col min="11270" max="11270" width="10.33203125" customWidth="1"/>
    <col min="11271" max="11271" width="12.109375" customWidth="1"/>
    <col min="11272" max="11272" width="12" customWidth="1"/>
    <col min="11273" max="11273" width="12.88671875" customWidth="1"/>
    <col min="11274" max="11274" width="13.44140625" customWidth="1"/>
    <col min="11275" max="11275" width="11.5546875" customWidth="1"/>
    <col min="11276" max="11278" width="15.6640625" bestFit="1" customWidth="1"/>
    <col min="11521" max="11521" width="83.44140625" customWidth="1"/>
    <col min="11523" max="11523" width="16.6640625" bestFit="1" customWidth="1"/>
    <col min="11524" max="11524" width="16.88671875" bestFit="1" customWidth="1"/>
    <col min="11525" max="11525" width="16.6640625" bestFit="1" customWidth="1"/>
    <col min="11526" max="11526" width="10.33203125" customWidth="1"/>
    <col min="11527" max="11527" width="12.109375" customWidth="1"/>
    <col min="11528" max="11528" width="12" customWidth="1"/>
    <col min="11529" max="11529" width="12.88671875" customWidth="1"/>
    <col min="11530" max="11530" width="13.44140625" customWidth="1"/>
    <col min="11531" max="11531" width="11.5546875" customWidth="1"/>
    <col min="11532" max="11534" width="15.6640625" bestFit="1" customWidth="1"/>
    <col min="11777" max="11777" width="83.44140625" customWidth="1"/>
    <col min="11779" max="11779" width="16.6640625" bestFit="1" customWidth="1"/>
    <col min="11780" max="11780" width="16.88671875" bestFit="1" customWidth="1"/>
    <col min="11781" max="11781" width="16.6640625" bestFit="1" customWidth="1"/>
    <col min="11782" max="11782" width="10.33203125" customWidth="1"/>
    <col min="11783" max="11783" width="12.109375" customWidth="1"/>
    <col min="11784" max="11784" width="12" customWidth="1"/>
    <col min="11785" max="11785" width="12.88671875" customWidth="1"/>
    <col min="11786" max="11786" width="13.44140625" customWidth="1"/>
    <col min="11787" max="11787" width="11.5546875" customWidth="1"/>
    <col min="11788" max="11790" width="15.6640625" bestFit="1" customWidth="1"/>
    <col min="12033" max="12033" width="83.44140625" customWidth="1"/>
    <col min="12035" max="12035" width="16.6640625" bestFit="1" customWidth="1"/>
    <col min="12036" max="12036" width="16.88671875" bestFit="1" customWidth="1"/>
    <col min="12037" max="12037" width="16.6640625" bestFit="1" customWidth="1"/>
    <col min="12038" max="12038" width="10.33203125" customWidth="1"/>
    <col min="12039" max="12039" width="12.109375" customWidth="1"/>
    <col min="12040" max="12040" width="12" customWidth="1"/>
    <col min="12041" max="12041" width="12.88671875" customWidth="1"/>
    <col min="12042" max="12042" width="13.44140625" customWidth="1"/>
    <col min="12043" max="12043" width="11.5546875" customWidth="1"/>
    <col min="12044" max="12046" width="15.6640625" bestFit="1" customWidth="1"/>
    <col min="12289" max="12289" width="83.44140625" customWidth="1"/>
    <col min="12291" max="12291" width="16.6640625" bestFit="1" customWidth="1"/>
    <col min="12292" max="12292" width="16.88671875" bestFit="1" customWidth="1"/>
    <col min="12293" max="12293" width="16.6640625" bestFit="1" customWidth="1"/>
    <col min="12294" max="12294" width="10.33203125" customWidth="1"/>
    <col min="12295" max="12295" width="12.109375" customWidth="1"/>
    <col min="12296" max="12296" width="12" customWidth="1"/>
    <col min="12297" max="12297" width="12.88671875" customWidth="1"/>
    <col min="12298" max="12298" width="13.44140625" customWidth="1"/>
    <col min="12299" max="12299" width="11.5546875" customWidth="1"/>
    <col min="12300" max="12302" width="15.6640625" bestFit="1" customWidth="1"/>
    <col min="12545" max="12545" width="83.44140625" customWidth="1"/>
    <col min="12547" max="12547" width="16.6640625" bestFit="1" customWidth="1"/>
    <col min="12548" max="12548" width="16.88671875" bestFit="1" customWidth="1"/>
    <col min="12549" max="12549" width="16.6640625" bestFit="1" customWidth="1"/>
    <col min="12550" max="12550" width="10.33203125" customWidth="1"/>
    <col min="12551" max="12551" width="12.109375" customWidth="1"/>
    <col min="12552" max="12552" width="12" customWidth="1"/>
    <col min="12553" max="12553" width="12.88671875" customWidth="1"/>
    <col min="12554" max="12554" width="13.44140625" customWidth="1"/>
    <col min="12555" max="12555" width="11.5546875" customWidth="1"/>
    <col min="12556" max="12558" width="15.6640625" bestFit="1" customWidth="1"/>
    <col min="12801" max="12801" width="83.44140625" customWidth="1"/>
    <col min="12803" max="12803" width="16.6640625" bestFit="1" customWidth="1"/>
    <col min="12804" max="12804" width="16.88671875" bestFit="1" customWidth="1"/>
    <col min="12805" max="12805" width="16.6640625" bestFit="1" customWidth="1"/>
    <col min="12806" max="12806" width="10.33203125" customWidth="1"/>
    <col min="12807" max="12807" width="12.109375" customWidth="1"/>
    <col min="12808" max="12808" width="12" customWidth="1"/>
    <col min="12809" max="12809" width="12.88671875" customWidth="1"/>
    <col min="12810" max="12810" width="13.44140625" customWidth="1"/>
    <col min="12811" max="12811" width="11.5546875" customWidth="1"/>
    <col min="12812" max="12814" width="15.6640625" bestFit="1" customWidth="1"/>
    <col min="13057" max="13057" width="83.44140625" customWidth="1"/>
    <col min="13059" max="13059" width="16.6640625" bestFit="1" customWidth="1"/>
    <col min="13060" max="13060" width="16.88671875" bestFit="1" customWidth="1"/>
    <col min="13061" max="13061" width="16.6640625" bestFit="1" customWidth="1"/>
    <col min="13062" max="13062" width="10.33203125" customWidth="1"/>
    <col min="13063" max="13063" width="12.109375" customWidth="1"/>
    <col min="13064" max="13064" width="12" customWidth="1"/>
    <col min="13065" max="13065" width="12.88671875" customWidth="1"/>
    <col min="13066" max="13066" width="13.44140625" customWidth="1"/>
    <col min="13067" max="13067" width="11.5546875" customWidth="1"/>
    <col min="13068" max="13070" width="15.6640625" bestFit="1" customWidth="1"/>
    <col min="13313" max="13313" width="83.44140625" customWidth="1"/>
    <col min="13315" max="13315" width="16.6640625" bestFit="1" customWidth="1"/>
    <col min="13316" max="13316" width="16.88671875" bestFit="1" customWidth="1"/>
    <col min="13317" max="13317" width="16.6640625" bestFit="1" customWidth="1"/>
    <col min="13318" max="13318" width="10.33203125" customWidth="1"/>
    <col min="13319" max="13319" width="12.109375" customWidth="1"/>
    <col min="13320" max="13320" width="12" customWidth="1"/>
    <col min="13321" max="13321" width="12.88671875" customWidth="1"/>
    <col min="13322" max="13322" width="13.44140625" customWidth="1"/>
    <col min="13323" max="13323" width="11.5546875" customWidth="1"/>
    <col min="13324" max="13326" width="15.6640625" bestFit="1" customWidth="1"/>
    <col min="13569" max="13569" width="83.44140625" customWidth="1"/>
    <col min="13571" max="13571" width="16.6640625" bestFit="1" customWidth="1"/>
    <col min="13572" max="13572" width="16.88671875" bestFit="1" customWidth="1"/>
    <col min="13573" max="13573" width="16.6640625" bestFit="1" customWidth="1"/>
    <col min="13574" max="13574" width="10.33203125" customWidth="1"/>
    <col min="13575" max="13575" width="12.109375" customWidth="1"/>
    <col min="13576" max="13576" width="12" customWidth="1"/>
    <col min="13577" max="13577" width="12.88671875" customWidth="1"/>
    <col min="13578" max="13578" width="13.44140625" customWidth="1"/>
    <col min="13579" max="13579" width="11.5546875" customWidth="1"/>
    <col min="13580" max="13582" width="15.6640625" bestFit="1" customWidth="1"/>
    <col min="13825" max="13825" width="83.44140625" customWidth="1"/>
    <col min="13827" max="13827" width="16.6640625" bestFit="1" customWidth="1"/>
    <col min="13828" max="13828" width="16.88671875" bestFit="1" customWidth="1"/>
    <col min="13829" max="13829" width="16.6640625" bestFit="1" customWidth="1"/>
    <col min="13830" max="13830" width="10.33203125" customWidth="1"/>
    <col min="13831" max="13831" width="12.109375" customWidth="1"/>
    <col min="13832" max="13832" width="12" customWidth="1"/>
    <col min="13833" max="13833" width="12.88671875" customWidth="1"/>
    <col min="13834" max="13834" width="13.44140625" customWidth="1"/>
    <col min="13835" max="13835" width="11.5546875" customWidth="1"/>
    <col min="13836" max="13838" width="15.6640625" bestFit="1" customWidth="1"/>
    <col min="14081" max="14081" width="83.44140625" customWidth="1"/>
    <col min="14083" max="14083" width="16.6640625" bestFit="1" customWidth="1"/>
    <col min="14084" max="14084" width="16.88671875" bestFit="1" customWidth="1"/>
    <col min="14085" max="14085" width="16.6640625" bestFit="1" customWidth="1"/>
    <col min="14086" max="14086" width="10.33203125" customWidth="1"/>
    <col min="14087" max="14087" width="12.109375" customWidth="1"/>
    <col min="14088" max="14088" width="12" customWidth="1"/>
    <col min="14089" max="14089" width="12.88671875" customWidth="1"/>
    <col min="14090" max="14090" width="13.44140625" customWidth="1"/>
    <col min="14091" max="14091" width="11.5546875" customWidth="1"/>
    <col min="14092" max="14094" width="15.6640625" bestFit="1" customWidth="1"/>
    <col min="14337" max="14337" width="83.44140625" customWidth="1"/>
    <col min="14339" max="14339" width="16.6640625" bestFit="1" customWidth="1"/>
    <col min="14340" max="14340" width="16.88671875" bestFit="1" customWidth="1"/>
    <col min="14341" max="14341" width="16.6640625" bestFit="1" customWidth="1"/>
    <col min="14342" max="14342" width="10.33203125" customWidth="1"/>
    <col min="14343" max="14343" width="12.109375" customWidth="1"/>
    <col min="14344" max="14344" width="12" customWidth="1"/>
    <col min="14345" max="14345" width="12.88671875" customWidth="1"/>
    <col min="14346" max="14346" width="13.44140625" customWidth="1"/>
    <col min="14347" max="14347" width="11.5546875" customWidth="1"/>
    <col min="14348" max="14350" width="15.6640625" bestFit="1" customWidth="1"/>
    <col min="14593" max="14593" width="83.44140625" customWidth="1"/>
    <col min="14595" max="14595" width="16.6640625" bestFit="1" customWidth="1"/>
    <col min="14596" max="14596" width="16.88671875" bestFit="1" customWidth="1"/>
    <col min="14597" max="14597" width="16.6640625" bestFit="1" customWidth="1"/>
    <col min="14598" max="14598" width="10.33203125" customWidth="1"/>
    <col min="14599" max="14599" width="12.109375" customWidth="1"/>
    <col min="14600" max="14600" width="12" customWidth="1"/>
    <col min="14601" max="14601" width="12.88671875" customWidth="1"/>
    <col min="14602" max="14602" width="13.44140625" customWidth="1"/>
    <col min="14603" max="14603" width="11.5546875" customWidth="1"/>
    <col min="14604" max="14606" width="15.6640625" bestFit="1" customWidth="1"/>
    <col min="14849" max="14849" width="83.44140625" customWidth="1"/>
    <col min="14851" max="14851" width="16.6640625" bestFit="1" customWidth="1"/>
    <col min="14852" max="14852" width="16.88671875" bestFit="1" customWidth="1"/>
    <col min="14853" max="14853" width="16.6640625" bestFit="1" customWidth="1"/>
    <col min="14854" max="14854" width="10.33203125" customWidth="1"/>
    <col min="14855" max="14855" width="12.109375" customWidth="1"/>
    <col min="14856" max="14856" width="12" customWidth="1"/>
    <col min="14857" max="14857" width="12.88671875" customWidth="1"/>
    <col min="14858" max="14858" width="13.44140625" customWidth="1"/>
    <col min="14859" max="14859" width="11.5546875" customWidth="1"/>
    <col min="14860" max="14862" width="15.6640625" bestFit="1" customWidth="1"/>
    <col min="15105" max="15105" width="83.44140625" customWidth="1"/>
    <col min="15107" max="15107" width="16.6640625" bestFit="1" customWidth="1"/>
    <col min="15108" max="15108" width="16.88671875" bestFit="1" customWidth="1"/>
    <col min="15109" max="15109" width="16.6640625" bestFit="1" customWidth="1"/>
    <col min="15110" max="15110" width="10.33203125" customWidth="1"/>
    <col min="15111" max="15111" width="12.109375" customWidth="1"/>
    <col min="15112" max="15112" width="12" customWidth="1"/>
    <col min="15113" max="15113" width="12.88671875" customWidth="1"/>
    <col min="15114" max="15114" width="13.44140625" customWidth="1"/>
    <col min="15115" max="15115" width="11.5546875" customWidth="1"/>
    <col min="15116" max="15118" width="15.6640625" bestFit="1" customWidth="1"/>
    <col min="15361" max="15361" width="83.44140625" customWidth="1"/>
    <col min="15363" max="15363" width="16.6640625" bestFit="1" customWidth="1"/>
    <col min="15364" max="15364" width="16.88671875" bestFit="1" customWidth="1"/>
    <col min="15365" max="15365" width="16.6640625" bestFit="1" customWidth="1"/>
    <col min="15366" max="15366" width="10.33203125" customWidth="1"/>
    <col min="15367" max="15367" width="12.109375" customWidth="1"/>
    <col min="15368" max="15368" width="12" customWidth="1"/>
    <col min="15369" max="15369" width="12.88671875" customWidth="1"/>
    <col min="15370" max="15370" width="13.44140625" customWidth="1"/>
    <col min="15371" max="15371" width="11.5546875" customWidth="1"/>
    <col min="15372" max="15374" width="15.6640625" bestFit="1" customWidth="1"/>
    <col min="15617" max="15617" width="83.44140625" customWidth="1"/>
    <col min="15619" max="15619" width="16.6640625" bestFit="1" customWidth="1"/>
    <col min="15620" max="15620" width="16.88671875" bestFit="1" customWidth="1"/>
    <col min="15621" max="15621" width="16.6640625" bestFit="1" customWidth="1"/>
    <col min="15622" max="15622" width="10.33203125" customWidth="1"/>
    <col min="15623" max="15623" width="12.109375" customWidth="1"/>
    <col min="15624" max="15624" width="12" customWidth="1"/>
    <col min="15625" max="15625" width="12.88671875" customWidth="1"/>
    <col min="15626" max="15626" width="13.44140625" customWidth="1"/>
    <col min="15627" max="15627" width="11.5546875" customWidth="1"/>
    <col min="15628" max="15630" width="15.6640625" bestFit="1" customWidth="1"/>
    <col min="15873" max="15873" width="83.44140625" customWidth="1"/>
    <col min="15875" max="15875" width="16.6640625" bestFit="1" customWidth="1"/>
    <col min="15876" max="15876" width="16.88671875" bestFit="1" customWidth="1"/>
    <col min="15877" max="15877" width="16.6640625" bestFit="1" customWidth="1"/>
    <col min="15878" max="15878" width="10.33203125" customWidth="1"/>
    <col min="15879" max="15879" width="12.109375" customWidth="1"/>
    <col min="15880" max="15880" width="12" customWidth="1"/>
    <col min="15881" max="15881" width="12.88671875" customWidth="1"/>
    <col min="15882" max="15882" width="13.44140625" customWidth="1"/>
    <col min="15883" max="15883" width="11.5546875" customWidth="1"/>
    <col min="15884" max="15886" width="15.6640625" bestFit="1" customWidth="1"/>
    <col min="16129" max="16129" width="83.44140625" customWidth="1"/>
    <col min="16131" max="16131" width="16.6640625" bestFit="1" customWidth="1"/>
    <col min="16132" max="16132" width="16.88671875" bestFit="1" customWidth="1"/>
    <col min="16133" max="16133" width="16.6640625" bestFit="1" customWidth="1"/>
    <col min="16134" max="16134" width="10.33203125" customWidth="1"/>
    <col min="16135" max="16135" width="12.109375" customWidth="1"/>
    <col min="16136" max="16136" width="12" customWidth="1"/>
    <col min="16137" max="16137" width="12.88671875" customWidth="1"/>
    <col min="16138" max="16138" width="13.44140625" customWidth="1"/>
    <col min="16139" max="16139" width="11.5546875" customWidth="1"/>
    <col min="16140" max="16142" width="15.6640625" bestFit="1" customWidth="1"/>
  </cols>
  <sheetData>
    <row r="1" spans="1:14" x14ac:dyDescent="0.3">
      <c r="K1" t="s">
        <v>242</v>
      </c>
    </row>
    <row r="2" spans="1:14" ht="21" customHeight="1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4"/>
      <c r="N2" s="4"/>
    </row>
    <row r="3" spans="1:14" ht="18.75" customHeight="1" x14ac:dyDescent="0.35">
      <c r="A3" s="5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3"/>
      <c r="M3" s="4"/>
      <c r="N3" s="4"/>
    </row>
    <row r="4" spans="1:14" ht="18" x14ac:dyDescent="0.35">
      <c r="A4" s="6"/>
    </row>
    <row r="5" spans="1:14" x14ac:dyDescent="0.3">
      <c r="A5" s="7" t="s">
        <v>2</v>
      </c>
    </row>
    <row r="6" spans="1:14" ht="25.5" customHeight="1" x14ac:dyDescent="0.3">
      <c r="A6" s="8" t="s">
        <v>3</v>
      </c>
      <c r="B6" s="9" t="s">
        <v>4</v>
      </c>
      <c r="C6" s="10" t="s">
        <v>5</v>
      </c>
      <c r="D6" s="11"/>
      <c r="E6" s="12"/>
      <c r="F6" s="10" t="s">
        <v>6</v>
      </c>
      <c r="G6" s="11"/>
      <c r="H6" s="12"/>
      <c r="I6" s="10" t="s">
        <v>7</v>
      </c>
      <c r="J6" s="11"/>
      <c r="K6" s="12"/>
      <c r="L6" s="13" t="s">
        <v>8</v>
      </c>
      <c r="M6" s="14"/>
      <c r="N6" s="14"/>
    </row>
    <row r="7" spans="1:14" ht="26.4" x14ac:dyDescent="0.3">
      <c r="A7" s="15"/>
      <c r="B7" s="16"/>
      <c r="C7" s="17" t="s">
        <v>9</v>
      </c>
      <c r="D7" s="17" t="s">
        <v>10</v>
      </c>
      <c r="E7" s="18" t="s">
        <v>11</v>
      </c>
      <c r="F7" s="17" t="s">
        <v>9</v>
      </c>
      <c r="G7" s="17" t="s">
        <v>10</v>
      </c>
      <c r="H7" s="18" t="s">
        <v>11</v>
      </c>
      <c r="I7" s="17" t="s">
        <v>9</v>
      </c>
      <c r="J7" s="17" t="s">
        <v>10</v>
      </c>
      <c r="K7" s="18" t="s">
        <v>11</v>
      </c>
      <c r="L7" s="17" t="s">
        <v>9</v>
      </c>
      <c r="M7" s="17" t="s">
        <v>10</v>
      </c>
      <c r="N7" s="18" t="s">
        <v>11</v>
      </c>
    </row>
    <row r="8" spans="1:14" x14ac:dyDescent="0.3">
      <c r="A8" s="19" t="s">
        <v>12</v>
      </c>
      <c r="B8" s="20" t="s">
        <v>13</v>
      </c>
      <c r="C8" s="21">
        <v>6609970</v>
      </c>
      <c r="D8" s="21">
        <v>7996841</v>
      </c>
      <c r="E8" s="22">
        <v>7662589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3">
        <f>SUM(C8+F8+I8)</f>
        <v>6609970</v>
      </c>
      <c r="M8" s="23">
        <f>SUM(D8+G8+J8)</f>
        <v>7996841</v>
      </c>
      <c r="N8" s="23">
        <f>SUM(E8+H8+K8)</f>
        <v>7662589</v>
      </c>
    </row>
    <row r="9" spans="1:14" x14ac:dyDescent="0.3">
      <c r="A9" s="19" t="s">
        <v>14</v>
      </c>
      <c r="B9" s="24" t="s">
        <v>15</v>
      </c>
      <c r="C9" s="21">
        <v>0</v>
      </c>
      <c r="D9" s="21">
        <v>0</v>
      </c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3">
        <f t="shared" ref="L9:L72" si="0">SUM(C9+F9+I9)</f>
        <v>0</v>
      </c>
      <c r="M9" s="23">
        <f t="shared" ref="M9:N72" si="1">SUM(D9+G9+J9)</f>
        <v>0</v>
      </c>
      <c r="N9" s="23">
        <f t="shared" si="1"/>
        <v>0</v>
      </c>
    </row>
    <row r="10" spans="1:14" x14ac:dyDescent="0.3">
      <c r="A10" s="19" t="s">
        <v>16</v>
      </c>
      <c r="B10" s="24" t="s">
        <v>17</v>
      </c>
      <c r="C10" s="21">
        <v>0</v>
      </c>
      <c r="D10" s="21">
        <v>0</v>
      </c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3">
        <f t="shared" si="0"/>
        <v>0</v>
      </c>
      <c r="M10" s="23">
        <f t="shared" si="1"/>
        <v>0</v>
      </c>
      <c r="N10" s="23">
        <f t="shared" si="1"/>
        <v>0</v>
      </c>
    </row>
    <row r="11" spans="1:14" x14ac:dyDescent="0.3">
      <c r="A11" s="25" t="s">
        <v>18</v>
      </c>
      <c r="B11" s="24" t="s">
        <v>19</v>
      </c>
      <c r="C11" s="21">
        <v>0</v>
      </c>
      <c r="D11" s="21">
        <v>0</v>
      </c>
      <c r="E11" s="22">
        <v>0</v>
      </c>
      <c r="F11" s="22">
        <v>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3">
        <f t="shared" si="0"/>
        <v>0</v>
      </c>
      <c r="M11" s="23">
        <f t="shared" si="1"/>
        <v>0</v>
      </c>
      <c r="N11" s="23">
        <f t="shared" si="1"/>
        <v>0</v>
      </c>
    </row>
    <row r="12" spans="1:14" x14ac:dyDescent="0.3">
      <c r="A12" s="25" t="s">
        <v>20</v>
      </c>
      <c r="B12" s="24" t="s">
        <v>21</v>
      </c>
      <c r="C12" s="21">
        <v>0</v>
      </c>
      <c r="D12" s="21">
        <v>0</v>
      </c>
      <c r="E12" s="22">
        <v>0</v>
      </c>
      <c r="F12" s="22">
        <v>0</v>
      </c>
      <c r="G12" s="22">
        <v>0</v>
      </c>
      <c r="H12" s="22">
        <v>0</v>
      </c>
      <c r="I12" s="22">
        <v>0</v>
      </c>
      <c r="J12" s="22">
        <v>0</v>
      </c>
      <c r="K12" s="22">
        <v>0</v>
      </c>
      <c r="L12" s="23">
        <f t="shared" si="0"/>
        <v>0</v>
      </c>
      <c r="M12" s="23">
        <f t="shared" si="1"/>
        <v>0</v>
      </c>
      <c r="N12" s="23">
        <f t="shared" si="1"/>
        <v>0</v>
      </c>
    </row>
    <row r="13" spans="1:14" x14ac:dyDescent="0.3">
      <c r="A13" s="25" t="s">
        <v>22</v>
      </c>
      <c r="B13" s="24" t="s">
        <v>23</v>
      </c>
      <c r="C13" s="21">
        <v>0</v>
      </c>
      <c r="D13" s="21"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3">
        <f t="shared" si="0"/>
        <v>0</v>
      </c>
      <c r="M13" s="23">
        <f t="shared" si="1"/>
        <v>0</v>
      </c>
      <c r="N13" s="23">
        <f t="shared" si="1"/>
        <v>0</v>
      </c>
    </row>
    <row r="14" spans="1:14" x14ac:dyDescent="0.3">
      <c r="A14" s="25" t="s">
        <v>24</v>
      </c>
      <c r="B14" s="24" t="s">
        <v>25</v>
      </c>
      <c r="C14" s="21">
        <v>0</v>
      </c>
      <c r="D14" s="21">
        <v>0</v>
      </c>
      <c r="E14" s="22">
        <v>0</v>
      </c>
      <c r="F14" s="22"/>
      <c r="G14" s="22"/>
      <c r="H14" s="22"/>
      <c r="I14" s="22">
        <v>0</v>
      </c>
      <c r="J14" s="22">
        <v>0</v>
      </c>
      <c r="K14" s="22">
        <v>0</v>
      </c>
      <c r="L14" s="23">
        <f t="shared" si="0"/>
        <v>0</v>
      </c>
      <c r="M14" s="23">
        <f t="shared" si="1"/>
        <v>0</v>
      </c>
      <c r="N14" s="23">
        <f t="shared" si="1"/>
        <v>0</v>
      </c>
    </row>
    <row r="15" spans="1:14" x14ac:dyDescent="0.3">
      <c r="A15" s="25" t="s">
        <v>26</v>
      </c>
      <c r="B15" s="24" t="s">
        <v>27</v>
      </c>
      <c r="C15" s="21">
        <v>0</v>
      </c>
      <c r="D15" s="21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3">
        <f t="shared" si="0"/>
        <v>0</v>
      </c>
      <c r="M15" s="23">
        <f t="shared" si="1"/>
        <v>0</v>
      </c>
      <c r="N15" s="23">
        <f t="shared" si="1"/>
        <v>0</v>
      </c>
    </row>
    <row r="16" spans="1:14" x14ac:dyDescent="0.3">
      <c r="A16" s="26" t="s">
        <v>28</v>
      </c>
      <c r="B16" s="24" t="s">
        <v>29</v>
      </c>
      <c r="C16" s="21">
        <v>0</v>
      </c>
      <c r="D16" s="21">
        <v>0</v>
      </c>
      <c r="E16" s="22">
        <v>0</v>
      </c>
      <c r="F16" s="22">
        <v>0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3">
        <f t="shared" si="0"/>
        <v>0</v>
      </c>
      <c r="M16" s="23">
        <f t="shared" si="1"/>
        <v>0</v>
      </c>
      <c r="N16" s="23">
        <f t="shared" si="1"/>
        <v>0</v>
      </c>
    </row>
    <row r="17" spans="1:14" x14ac:dyDescent="0.3">
      <c r="A17" s="26" t="s">
        <v>30</v>
      </c>
      <c r="B17" s="24" t="s">
        <v>31</v>
      </c>
      <c r="C17" s="21">
        <v>0</v>
      </c>
      <c r="D17" s="21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3">
        <f t="shared" si="0"/>
        <v>0</v>
      </c>
      <c r="M17" s="23">
        <f t="shared" si="1"/>
        <v>0</v>
      </c>
      <c r="N17" s="23">
        <f t="shared" si="1"/>
        <v>0</v>
      </c>
    </row>
    <row r="18" spans="1:14" x14ac:dyDescent="0.3">
      <c r="A18" s="26" t="s">
        <v>32</v>
      </c>
      <c r="B18" s="24" t="s">
        <v>33</v>
      </c>
      <c r="C18" s="21">
        <v>0</v>
      </c>
      <c r="D18" s="21">
        <v>0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0</v>
      </c>
      <c r="L18" s="23">
        <f t="shared" si="0"/>
        <v>0</v>
      </c>
      <c r="M18" s="23">
        <f t="shared" si="1"/>
        <v>0</v>
      </c>
      <c r="N18" s="23">
        <f t="shared" si="1"/>
        <v>0</v>
      </c>
    </row>
    <row r="19" spans="1:14" x14ac:dyDescent="0.3">
      <c r="A19" s="26" t="s">
        <v>34</v>
      </c>
      <c r="B19" s="24" t="s">
        <v>35</v>
      </c>
      <c r="C19" s="21">
        <v>0</v>
      </c>
      <c r="D19" s="21">
        <v>0</v>
      </c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3">
        <f t="shared" si="0"/>
        <v>0</v>
      </c>
      <c r="M19" s="23">
        <f t="shared" si="1"/>
        <v>0</v>
      </c>
      <c r="N19" s="23">
        <f t="shared" si="1"/>
        <v>0</v>
      </c>
    </row>
    <row r="20" spans="1:14" x14ac:dyDescent="0.3">
      <c r="A20" s="26" t="s">
        <v>36</v>
      </c>
      <c r="B20" s="24" t="s">
        <v>37</v>
      </c>
      <c r="C20" s="21">
        <v>0</v>
      </c>
      <c r="D20" s="21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3">
        <f t="shared" si="0"/>
        <v>0</v>
      </c>
      <c r="M20" s="23">
        <f t="shared" si="1"/>
        <v>0</v>
      </c>
      <c r="N20" s="23">
        <f t="shared" si="1"/>
        <v>0</v>
      </c>
    </row>
    <row r="21" spans="1:14" s="31" customFormat="1" x14ac:dyDescent="0.3">
      <c r="A21" s="27" t="s">
        <v>38</v>
      </c>
      <c r="B21" s="28" t="s">
        <v>39</v>
      </c>
      <c r="C21" s="29">
        <f t="shared" ref="C21:K21" si="2">SUM(C8:C20)</f>
        <v>6609970</v>
      </c>
      <c r="D21" s="29">
        <f t="shared" si="2"/>
        <v>7996841</v>
      </c>
      <c r="E21" s="29">
        <f t="shared" si="2"/>
        <v>7662589</v>
      </c>
      <c r="F21" s="29">
        <f t="shared" si="2"/>
        <v>0</v>
      </c>
      <c r="G21" s="29">
        <f t="shared" si="2"/>
        <v>0</v>
      </c>
      <c r="H21" s="29">
        <f t="shared" si="2"/>
        <v>0</v>
      </c>
      <c r="I21" s="29">
        <f t="shared" si="2"/>
        <v>0</v>
      </c>
      <c r="J21" s="29">
        <f t="shared" si="2"/>
        <v>0</v>
      </c>
      <c r="K21" s="29">
        <f t="shared" si="2"/>
        <v>0</v>
      </c>
      <c r="L21" s="30">
        <f t="shared" si="0"/>
        <v>6609970</v>
      </c>
      <c r="M21" s="30">
        <f t="shared" si="1"/>
        <v>7996841</v>
      </c>
      <c r="N21" s="30">
        <f t="shared" si="1"/>
        <v>7662589</v>
      </c>
    </row>
    <row r="22" spans="1:14" x14ac:dyDescent="0.3">
      <c r="A22" s="26" t="s">
        <v>40</v>
      </c>
      <c r="B22" s="24" t="s">
        <v>41</v>
      </c>
      <c r="C22" s="21">
        <v>3274400</v>
      </c>
      <c r="D22" s="21">
        <v>3291791</v>
      </c>
      <c r="E22" s="22">
        <v>3291791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3">
        <f t="shared" si="0"/>
        <v>3274400</v>
      </c>
      <c r="M22" s="23">
        <f t="shared" si="1"/>
        <v>3291791</v>
      </c>
      <c r="N22" s="23">
        <f t="shared" si="1"/>
        <v>3291791</v>
      </c>
    </row>
    <row r="23" spans="1:14" ht="33.75" customHeight="1" x14ac:dyDescent="0.3">
      <c r="A23" s="26" t="s">
        <v>42</v>
      </c>
      <c r="B23" s="24" t="s">
        <v>43</v>
      </c>
      <c r="C23" s="21">
        <v>5811000</v>
      </c>
      <c r="D23" s="21">
        <v>6113032</v>
      </c>
      <c r="E23" s="21">
        <v>5598886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3">
        <f t="shared" si="0"/>
        <v>5811000</v>
      </c>
      <c r="M23" s="23">
        <f t="shared" si="1"/>
        <v>6113032</v>
      </c>
      <c r="N23" s="23">
        <f t="shared" si="1"/>
        <v>5598886</v>
      </c>
    </row>
    <row r="24" spans="1:14" x14ac:dyDescent="0.3">
      <c r="A24" s="32" t="s">
        <v>44</v>
      </c>
      <c r="B24" s="24" t="s">
        <v>45</v>
      </c>
      <c r="C24" s="21">
        <v>300000</v>
      </c>
      <c r="D24" s="21">
        <v>665998</v>
      </c>
      <c r="E24" s="22">
        <v>565715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3">
        <f t="shared" si="0"/>
        <v>300000</v>
      </c>
      <c r="M24" s="23">
        <f t="shared" si="1"/>
        <v>665998</v>
      </c>
      <c r="N24" s="23">
        <f t="shared" si="1"/>
        <v>565715</v>
      </c>
    </row>
    <row r="25" spans="1:14" s="31" customFormat="1" x14ac:dyDescent="0.3">
      <c r="A25" s="33" t="s">
        <v>46</v>
      </c>
      <c r="B25" s="28" t="s">
        <v>47</v>
      </c>
      <c r="C25" s="29">
        <f t="shared" ref="C25:K25" si="3">SUM(C22:C24)</f>
        <v>9385400</v>
      </c>
      <c r="D25" s="29">
        <f t="shared" si="3"/>
        <v>10070821</v>
      </c>
      <c r="E25" s="29">
        <f t="shared" si="3"/>
        <v>9456392</v>
      </c>
      <c r="F25" s="29">
        <f t="shared" si="3"/>
        <v>0</v>
      </c>
      <c r="G25" s="29">
        <f t="shared" si="3"/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30">
        <f t="shared" si="0"/>
        <v>9385400</v>
      </c>
      <c r="M25" s="30">
        <f t="shared" si="1"/>
        <v>10070821</v>
      </c>
      <c r="N25" s="30">
        <f t="shared" si="1"/>
        <v>9456392</v>
      </c>
    </row>
    <row r="26" spans="1:14" s="31" customFormat="1" x14ac:dyDescent="0.3">
      <c r="A26" s="34" t="s">
        <v>48</v>
      </c>
      <c r="B26" s="35" t="s">
        <v>49</v>
      </c>
      <c r="C26" s="36">
        <f>SUM(C21+C25)</f>
        <v>15995370</v>
      </c>
      <c r="D26" s="36">
        <f>SUM(D21+D25)</f>
        <v>18067662</v>
      </c>
      <c r="E26" s="36">
        <f>SUM(E21+E25)</f>
        <v>17118981</v>
      </c>
      <c r="F26" s="36">
        <f t="shared" ref="F26:K26" si="4">SUM(F25,F21)</f>
        <v>0</v>
      </c>
      <c r="G26" s="36">
        <f t="shared" si="4"/>
        <v>0</v>
      </c>
      <c r="H26" s="36">
        <f t="shared" si="4"/>
        <v>0</v>
      </c>
      <c r="I26" s="36">
        <f t="shared" si="4"/>
        <v>0</v>
      </c>
      <c r="J26" s="36">
        <f t="shared" si="4"/>
        <v>0</v>
      </c>
      <c r="K26" s="36">
        <f t="shared" si="4"/>
        <v>0</v>
      </c>
      <c r="L26" s="30">
        <f t="shared" si="0"/>
        <v>15995370</v>
      </c>
      <c r="M26" s="30">
        <f t="shared" si="1"/>
        <v>18067662</v>
      </c>
      <c r="N26" s="30">
        <f t="shared" si="1"/>
        <v>17118981</v>
      </c>
    </row>
    <row r="27" spans="1:14" s="31" customFormat="1" x14ac:dyDescent="0.3">
      <c r="A27" s="37" t="s">
        <v>50</v>
      </c>
      <c r="B27" s="35" t="s">
        <v>51</v>
      </c>
      <c r="C27" s="36">
        <v>2734985</v>
      </c>
      <c r="D27" s="36">
        <v>2940600</v>
      </c>
      <c r="E27" s="38">
        <v>2497247</v>
      </c>
      <c r="F27" s="38"/>
      <c r="G27" s="38"/>
      <c r="H27" s="38"/>
      <c r="I27" s="38">
        <v>0</v>
      </c>
      <c r="J27" s="38">
        <v>0</v>
      </c>
      <c r="K27" s="38">
        <v>0</v>
      </c>
      <c r="L27" s="30">
        <f t="shared" si="0"/>
        <v>2734985</v>
      </c>
      <c r="M27" s="30">
        <f t="shared" si="1"/>
        <v>2940600</v>
      </c>
      <c r="N27" s="30">
        <f t="shared" si="1"/>
        <v>2497247</v>
      </c>
    </row>
    <row r="28" spans="1:14" x14ac:dyDescent="0.3">
      <c r="A28" s="26" t="s">
        <v>52</v>
      </c>
      <c r="B28" s="24" t="s">
        <v>53</v>
      </c>
      <c r="C28" s="21">
        <v>20000</v>
      </c>
      <c r="D28" s="21">
        <v>20000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3">
        <f t="shared" si="0"/>
        <v>20000</v>
      </c>
      <c r="M28" s="23">
        <f t="shared" si="1"/>
        <v>20000</v>
      </c>
      <c r="N28" s="23">
        <f t="shared" si="1"/>
        <v>0</v>
      </c>
    </row>
    <row r="29" spans="1:14" x14ac:dyDescent="0.3">
      <c r="A29" s="26" t="s">
        <v>54</v>
      </c>
      <c r="B29" s="24" t="s">
        <v>55</v>
      </c>
      <c r="C29" s="21">
        <v>5920000</v>
      </c>
      <c r="D29" s="21">
        <v>6709188</v>
      </c>
      <c r="E29" s="22">
        <v>5122674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3">
        <f t="shared" si="0"/>
        <v>5920000</v>
      </c>
      <c r="M29" s="23">
        <f t="shared" si="1"/>
        <v>6709188</v>
      </c>
      <c r="N29" s="23">
        <f t="shared" si="1"/>
        <v>5122674</v>
      </c>
    </row>
    <row r="30" spans="1:14" x14ac:dyDescent="0.3">
      <c r="A30" s="26" t="s">
        <v>56</v>
      </c>
      <c r="B30" s="24" t="s">
        <v>57</v>
      </c>
      <c r="C30" s="21"/>
      <c r="D30" s="21"/>
      <c r="E30" s="22"/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3">
        <f t="shared" si="0"/>
        <v>0</v>
      </c>
      <c r="M30" s="23">
        <f t="shared" si="1"/>
        <v>0</v>
      </c>
      <c r="N30" s="23">
        <f t="shared" si="1"/>
        <v>0</v>
      </c>
    </row>
    <row r="31" spans="1:14" s="31" customFormat="1" x14ac:dyDescent="0.3">
      <c r="A31" s="33" t="s">
        <v>58</v>
      </c>
      <c r="B31" s="28" t="s">
        <v>59</v>
      </c>
      <c r="C31" s="29">
        <f>SUM(C28:C30)</f>
        <v>5940000</v>
      </c>
      <c r="D31" s="29">
        <f t="shared" ref="D31:K31" si="5">SUM(D28:D30)</f>
        <v>6729188</v>
      </c>
      <c r="E31" s="29">
        <f t="shared" si="5"/>
        <v>5122674</v>
      </c>
      <c r="F31" s="29">
        <f t="shared" si="5"/>
        <v>0</v>
      </c>
      <c r="G31" s="29">
        <f t="shared" si="5"/>
        <v>0</v>
      </c>
      <c r="H31" s="29">
        <f t="shared" si="5"/>
        <v>0</v>
      </c>
      <c r="I31" s="29">
        <f t="shared" si="5"/>
        <v>0</v>
      </c>
      <c r="J31" s="29">
        <f t="shared" si="5"/>
        <v>0</v>
      </c>
      <c r="K31" s="29">
        <f t="shared" si="5"/>
        <v>0</v>
      </c>
      <c r="L31" s="30">
        <f t="shared" si="0"/>
        <v>5940000</v>
      </c>
      <c r="M31" s="30">
        <f t="shared" si="1"/>
        <v>6729188</v>
      </c>
      <c r="N31" s="30">
        <f t="shared" si="1"/>
        <v>5122674</v>
      </c>
    </row>
    <row r="32" spans="1:14" x14ac:dyDescent="0.3">
      <c r="A32" s="26" t="s">
        <v>60</v>
      </c>
      <c r="B32" s="24" t="s">
        <v>61</v>
      </c>
      <c r="C32" s="21">
        <v>100000</v>
      </c>
      <c r="D32" s="21">
        <v>137450</v>
      </c>
      <c r="E32" s="22">
        <v>121100</v>
      </c>
      <c r="F32" s="22">
        <v>0</v>
      </c>
      <c r="G32" s="22">
        <v>0</v>
      </c>
      <c r="H32" s="22">
        <v>0</v>
      </c>
      <c r="I32" s="22">
        <v>0</v>
      </c>
      <c r="J32" s="22">
        <v>0</v>
      </c>
      <c r="K32" s="22">
        <v>0</v>
      </c>
      <c r="L32" s="23">
        <f t="shared" si="0"/>
        <v>100000</v>
      </c>
      <c r="M32" s="23">
        <f t="shared" si="1"/>
        <v>137450</v>
      </c>
      <c r="N32" s="23">
        <f t="shared" si="1"/>
        <v>121100</v>
      </c>
    </row>
    <row r="33" spans="1:14" x14ac:dyDescent="0.3">
      <c r="A33" s="26" t="s">
        <v>62</v>
      </c>
      <c r="B33" s="24" t="s">
        <v>63</v>
      </c>
      <c r="C33" s="21">
        <v>400000</v>
      </c>
      <c r="D33" s="21">
        <v>411797</v>
      </c>
      <c r="E33" s="22">
        <v>379288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23">
        <f t="shared" si="0"/>
        <v>400000</v>
      </c>
      <c r="M33" s="23">
        <f t="shared" si="1"/>
        <v>411797</v>
      </c>
      <c r="N33" s="23">
        <f t="shared" si="1"/>
        <v>379288</v>
      </c>
    </row>
    <row r="34" spans="1:14" s="31" customFormat="1" ht="15" customHeight="1" x14ac:dyDescent="0.3">
      <c r="A34" s="33" t="s">
        <v>64</v>
      </c>
      <c r="B34" s="28" t="s">
        <v>65</v>
      </c>
      <c r="C34" s="29">
        <f>SUM(C32:C33)</f>
        <v>500000</v>
      </c>
      <c r="D34" s="29">
        <f>SUM(D32:D33)</f>
        <v>549247</v>
      </c>
      <c r="E34" s="29">
        <f>SUM(E32:E33)</f>
        <v>500388</v>
      </c>
      <c r="F34" s="29">
        <f t="shared" ref="F34:K34" si="6">SUM(F32:F33)</f>
        <v>0</v>
      </c>
      <c r="G34" s="29">
        <f t="shared" si="6"/>
        <v>0</v>
      </c>
      <c r="H34" s="29">
        <f t="shared" si="6"/>
        <v>0</v>
      </c>
      <c r="I34" s="29">
        <f t="shared" si="6"/>
        <v>0</v>
      </c>
      <c r="J34" s="29">
        <f t="shared" si="6"/>
        <v>0</v>
      </c>
      <c r="K34" s="29">
        <f t="shared" si="6"/>
        <v>0</v>
      </c>
      <c r="L34" s="30">
        <f t="shared" si="0"/>
        <v>500000</v>
      </c>
      <c r="M34" s="30">
        <f t="shared" si="1"/>
        <v>549247</v>
      </c>
      <c r="N34" s="30">
        <f t="shared" si="1"/>
        <v>500388</v>
      </c>
    </row>
    <row r="35" spans="1:14" x14ac:dyDescent="0.3">
      <c r="A35" s="26" t="s">
        <v>66</v>
      </c>
      <c r="B35" s="24" t="s">
        <v>67</v>
      </c>
      <c r="C35" s="21">
        <v>3950000</v>
      </c>
      <c r="D35" s="21">
        <v>3561955</v>
      </c>
      <c r="E35" s="22">
        <v>2092812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3">
        <f t="shared" si="0"/>
        <v>3950000</v>
      </c>
      <c r="M35" s="23">
        <f t="shared" si="1"/>
        <v>3561955</v>
      </c>
      <c r="N35" s="23">
        <f t="shared" si="1"/>
        <v>2092812</v>
      </c>
    </row>
    <row r="36" spans="1:14" x14ac:dyDescent="0.3">
      <c r="A36" s="26" t="s">
        <v>68</v>
      </c>
      <c r="B36" s="24" t="s">
        <v>69</v>
      </c>
      <c r="C36" s="21">
        <v>12377425</v>
      </c>
      <c r="D36" s="21">
        <v>12386715</v>
      </c>
      <c r="E36" s="22">
        <v>8123795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3">
        <f t="shared" si="0"/>
        <v>12377425</v>
      </c>
      <c r="M36" s="23">
        <f t="shared" si="1"/>
        <v>12386715</v>
      </c>
      <c r="N36" s="23">
        <f t="shared" si="1"/>
        <v>8123795</v>
      </c>
    </row>
    <row r="37" spans="1:14" x14ac:dyDescent="0.3">
      <c r="A37" s="26" t="s">
        <v>70</v>
      </c>
      <c r="B37" s="24" t="s">
        <v>71</v>
      </c>
      <c r="C37" s="21">
        <v>200000</v>
      </c>
      <c r="D37" s="21">
        <v>200000</v>
      </c>
      <c r="E37" s="22">
        <v>172320</v>
      </c>
      <c r="F37" s="22">
        <v>0</v>
      </c>
      <c r="G37" s="22">
        <v>0</v>
      </c>
      <c r="H37" s="22">
        <v>0</v>
      </c>
      <c r="I37" s="22">
        <v>0</v>
      </c>
      <c r="J37" s="22">
        <v>0</v>
      </c>
      <c r="K37" s="22">
        <v>0</v>
      </c>
      <c r="L37" s="23">
        <f t="shared" si="0"/>
        <v>200000</v>
      </c>
      <c r="M37" s="23">
        <f t="shared" si="1"/>
        <v>200000</v>
      </c>
      <c r="N37" s="23">
        <f t="shared" si="1"/>
        <v>172320</v>
      </c>
    </row>
    <row r="38" spans="1:14" x14ac:dyDescent="0.3">
      <c r="A38" s="26" t="s">
        <v>72</v>
      </c>
      <c r="B38" s="24" t="s">
        <v>73</v>
      </c>
      <c r="C38" s="21">
        <v>8530000</v>
      </c>
      <c r="D38" s="21">
        <v>8296298</v>
      </c>
      <c r="E38" s="22">
        <v>6542270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3">
        <f t="shared" si="0"/>
        <v>8530000</v>
      </c>
      <c r="M38" s="23">
        <f t="shared" si="1"/>
        <v>8296298</v>
      </c>
      <c r="N38" s="23">
        <f t="shared" si="1"/>
        <v>6542270</v>
      </c>
    </row>
    <row r="39" spans="1:14" x14ac:dyDescent="0.3">
      <c r="A39" s="39" t="s">
        <v>74</v>
      </c>
      <c r="B39" s="24" t="s">
        <v>75</v>
      </c>
      <c r="C39" s="21"/>
      <c r="D39" s="21"/>
      <c r="E39" s="22"/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3">
        <f t="shared" si="0"/>
        <v>0</v>
      </c>
      <c r="M39" s="23">
        <f t="shared" si="1"/>
        <v>0</v>
      </c>
      <c r="N39" s="23">
        <f t="shared" si="1"/>
        <v>0</v>
      </c>
    </row>
    <row r="40" spans="1:14" x14ac:dyDescent="0.3">
      <c r="A40" s="32" t="s">
        <v>76</v>
      </c>
      <c r="B40" s="24" t="s">
        <v>77</v>
      </c>
      <c r="C40" s="21">
        <v>13600000</v>
      </c>
      <c r="D40" s="21">
        <v>11948011</v>
      </c>
      <c r="E40" s="22">
        <v>2351392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3">
        <f t="shared" si="0"/>
        <v>13600000</v>
      </c>
      <c r="M40" s="23">
        <f t="shared" si="1"/>
        <v>11948011</v>
      </c>
      <c r="N40" s="23">
        <f t="shared" si="1"/>
        <v>2351392</v>
      </c>
    </row>
    <row r="41" spans="1:14" x14ac:dyDescent="0.3">
      <c r="A41" s="26" t="s">
        <v>78</v>
      </c>
      <c r="B41" s="24" t="s">
        <v>79</v>
      </c>
      <c r="C41" s="21">
        <v>9375000</v>
      </c>
      <c r="D41" s="21">
        <v>7828968</v>
      </c>
      <c r="E41" s="22">
        <v>6108631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3">
        <f t="shared" si="0"/>
        <v>9375000</v>
      </c>
      <c r="M41" s="23">
        <f t="shared" si="1"/>
        <v>7828968</v>
      </c>
      <c r="N41" s="23">
        <f t="shared" si="1"/>
        <v>6108631</v>
      </c>
    </row>
    <row r="42" spans="1:14" s="31" customFormat="1" x14ac:dyDescent="0.3">
      <c r="A42" s="33" t="s">
        <v>80</v>
      </c>
      <c r="B42" s="28" t="s">
        <v>81</v>
      </c>
      <c r="C42" s="29">
        <f>SUM(C35:C41)</f>
        <v>48032425</v>
      </c>
      <c r="D42" s="29">
        <f>SUM(D35:D41)</f>
        <v>44221947</v>
      </c>
      <c r="E42" s="29">
        <f>SUM(E35:E41)</f>
        <v>25391220</v>
      </c>
      <c r="F42" s="29">
        <f t="shared" ref="F42:K42" si="7">SUM(F35:F41)</f>
        <v>0</v>
      </c>
      <c r="G42" s="29">
        <f t="shared" si="7"/>
        <v>0</v>
      </c>
      <c r="H42" s="29">
        <f t="shared" si="7"/>
        <v>0</v>
      </c>
      <c r="I42" s="29">
        <f t="shared" si="7"/>
        <v>0</v>
      </c>
      <c r="J42" s="29">
        <f t="shared" si="7"/>
        <v>0</v>
      </c>
      <c r="K42" s="29">
        <f t="shared" si="7"/>
        <v>0</v>
      </c>
      <c r="L42" s="30">
        <f t="shared" si="0"/>
        <v>48032425</v>
      </c>
      <c r="M42" s="30">
        <f t="shared" si="1"/>
        <v>44221947</v>
      </c>
      <c r="N42" s="30">
        <f t="shared" si="1"/>
        <v>25391220</v>
      </c>
    </row>
    <row r="43" spans="1:14" x14ac:dyDescent="0.3">
      <c r="A43" s="26" t="s">
        <v>82</v>
      </c>
      <c r="B43" s="24" t="s">
        <v>83</v>
      </c>
      <c r="C43" s="21"/>
      <c r="D43" s="21"/>
      <c r="E43" s="22"/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3">
        <f t="shared" si="0"/>
        <v>0</v>
      </c>
      <c r="M43" s="23">
        <f t="shared" si="1"/>
        <v>0</v>
      </c>
      <c r="N43" s="23">
        <f t="shared" si="1"/>
        <v>0</v>
      </c>
    </row>
    <row r="44" spans="1:14" x14ac:dyDescent="0.3">
      <c r="A44" s="26" t="s">
        <v>84</v>
      </c>
      <c r="B44" s="24" t="s">
        <v>85</v>
      </c>
      <c r="C44" s="21">
        <v>0</v>
      </c>
      <c r="D44" s="21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3">
        <f t="shared" si="0"/>
        <v>0</v>
      </c>
      <c r="M44" s="23">
        <f t="shared" si="1"/>
        <v>0</v>
      </c>
      <c r="N44" s="23">
        <f t="shared" si="1"/>
        <v>0</v>
      </c>
    </row>
    <row r="45" spans="1:14" s="31" customFormat="1" x14ac:dyDescent="0.3">
      <c r="A45" s="33" t="s">
        <v>86</v>
      </c>
      <c r="B45" s="28" t="s">
        <v>87</v>
      </c>
      <c r="C45" s="29">
        <f>SUM(C43:C44)</f>
        <v>0</v>
      </c>
      <c r="D45" s="29">
        <f>SUM(D43:D44)</f>
        <v>0</v>
      </c>
      <c r="E45" s="29">
        <f>SUM(E43:E44)</f>
        <v>0</v>
      </c>
      <c r="F45" s="29">
        <f t="shared" ref="F45:K45" si="8">SUM(F43:F44)</f>
        <v>0</v>
      </c>
      <c r="G45" s="29">
        <f t="shared" si="8"/>
        <v>0</v>
      </c>
      <c r="H45" s="29">
        <f t="shared" si="8"/>
        <v>0</v>
      </c>
      <c r="I45" s="29">
        <f t="shared" si="8"/>
        <v>0</v>
      </c>
      <c r="J45" s="29">
        <f t="shared" si="8"/>
        <v>0</v>
      </c>
      <c r="K45" s="29">
        <f t="shared" si="8"/>
        <v>0</v>
      </c>
      <c r="L45" s="30">
        <f t="shared" si="0"/>
        <v>0</v>
      </c>
      <c r="M45" s="30">
        <f t="shared" si="1"/>
        <v>0</v>
      </c>
      <c r="N45" s="30">
        <f t="shared" si="1"/>
        <v>0</v>
      </c>
    </row>
    <row r="46" spans="1:14" x14ac:dyDescent="0.3">
      <c r="A46" s="26" t="s">
        <v>88</v>
      </c>
      <c r="B46" s="24" t="s">
        <v>89</v>
      </c>
      <c r="C46" s="21">
        <v>13868205</v>
      </c>
      <c r="D46" s="21">
        <v>13667398</v>
      </c>
      <c r="E46" s="22">
        <v>7184153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3">
        <f t="shared" si="0"/>
        <v>13868205</v>
      </c>
      <c r="M46" s="23">
        <f t="shared" si="1"/>
        <v>13667398</v>
      </c>
      <c r="N46" s="23">
        <f t="shared" si="1"/>
        <v>7184153</v>
      </c>
    </row>
    <row r="47" spans="1:14" x14ac:dyDescent="0.3">
      <c r="A47" s="26" t="s">
        <v>90</v>
      </c>
      <c r="B47" s="24" t="s">
        <v>91</v>
      </c>
      <c r="C47" s="21">
        <v>3000000</v>
      </c>
      <c r="D47" s="21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3">
        <f t="shared" si="0"/>
        <v>3000000</v>
      </c>
      <c r="M47" s="23">
        <f t="shared" si="1"/>
        <v>0</v>
      </c>
      <c r="N47" s="23">
        <f t="shared" si="1"/>
        <v>0</v>
      </c>
    </row>
    <row r="48" spans="1:14" x14ac:dyDescent="0.3">
      <c r="A48" s="26" t="s">
        <v>92</v>
      </c>
      <c r="B48" s="24" t="s">
        <v>93</v>
      </c>
      <c r="C48" s="21"/>
      <c r="D48" s="21"/>
      <c r="E48" s="22"/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3">
        <f t="shared" si="0"/>
        <v>0</v>
      </c>
      <c r="M48" s="23">
        <f t="shared" si="1"/>
        <v>0</v>
      </c>
      <c r="N48" s="23">
        <f t="shared" si="1"/>
        <v>0</v>
      </c>
    </row>
    <row r="49" spans="1:14" x14ac:dyDescent="0.3">
      <c r="A49" s="26" t="s">
        <v>94</v>
      </c>
      <c r="B49" s="24" t="s">
        <v>95</v>
      </c>
      <c r="C49" s="21"/>
      <c r="D49" s="21"/>
      <c r="E49" s="22"/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3">
        <f t="shared" si="0"/>
        <v>0</v>
      </c>
      <c r="M49" s="23">
        <f t="shared" si="1"/>
        <v>0</v>
      </c>
      <c r="N49" s="23">
        <f t="shared" si="1"/>
        <v>0</v>
      </c>
    </row>
    <row r="50" spans="1:14" x14ac:dyDescent="0.3">
      <c r="A50" s="26" t="s">
        <v>96</v>
      </c>
      <c r="B50" s="24" t="s">
        <v>97</v>
      </c>
      <c r="C50" s="21">
        <v>725000</v>
      </c>
      <c r="D50" s="21">
        <v>725002</v>
      </c>
      <c r="E50" s="22">
        <v>567377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3">
        <f t="shared" si="0"/>
        <v>725000</v>
      </c>
      <c r="M50" s="23">
        <f t="shared" si="1"/>
        <v>725002</v>
      </c>
      <c r="N50" s="23">
        <f t="shared" si="1"/>
        <v>567377</v>
      </c>
    </row>
    <row r="51" spans="1:14" s="31" customFormat="1" x14ac:dyDescent="0.3">
      <c r="A51" s="33" t="s">
        <v>98</v>
      </c>
      <c r="B51" s="28" t="s">
        <v>99</v>
      </c>
      <c r="C51" s="29">
        <f>SUM(C46:C50)</f>
        <v>17593205</v>
      </c>
      <c r="D51" s="29">
        <f>SUM(D46:D50)</f>
        <v>14392400</v>
      </c>
      <c r="E51" s="29">
        <f>SUM(E46:E50)</f>
        <v>7751530</v>
      </c>
      <c r="F51" s="29">
        <f t="shared" ref="F51:K51" si="9">SUM(F46:F50)</f>
        <v>0</v>
      </c>
      <c r="G51" s="29">
        <f t="shared" si="9"/>
        <v>0</v>
      </c>
      <c r="H51" s="29">
        <f t="shared" si="9"/>
        <v>0</v>
      </c>
      <c r="I51" s="29">
        <f t="shared" si="9"/>
        <v>0</v>
      </c>
      <c r="J51" s="29">
        <f t="shared" si="9"/>
        <v>0</v>
      </c>
      <c r="K51" s="29">
        <f t="shared" si="9"/>
        <v>0</v>
      </c>
      <c r="L51" s="30">
        <f t="shared" si="0"/>
        <v>17593205</v>
      </c>
      <c r="M51" s="30">
        <f t="shared" si="1"/>
        <v>14392400</v>
      </c>
      <c r="N51" s="30">
        <f t="shared" si="1"/>
        <v>7751530</v>
      </c>
    </row>
    <row r="52" spans="1:14" s="31" customFormat="1" x14ac:dyDescent="0.3">
      <c r="A52" s="37" t="s">
        <v>100</v>
      </c>
      <c r="B52" s="35" t="s">
        <v>101</v>
      </c>
      <c r="C52" s="36">
        <f>SUM(C31+C34+C42+C45+C51)</f>
        <v>72065630</v>
      </c>
      <c r="D52" s="36">
        <f>SUM(D31+D34+D42+D45+D51)</f>
        <v>65892782</v>
      </c>
      <c r="E52" s="36">
        <f t="shared" ref="E52:K52" si="10">SUM(E31+E34+E42+E45+E51)</f>
        <v>38765812</v>
      </c>
      <c r="F52" s="36">
        <f t="shared" si="10"/>
        <v>0</v>
      </c>
      <c r="G52" s="36">
        <f t="shared" si="10"/>
        <v>0</v>
      </c>
      <c r="H52" s="36">
        <f t="shared" si="10"/>
        <v>0</v>
      </c>
      <c r="I52" s="36">
        <f t="shared" si="10"/>
        <v>0</v>
      </c>
      <c r="J52" s="36">
        <f t="shared" si="10"/>
        <v>0</v>
      </c>
      <c r="K52" s="36">
        <f t="shared" si="10"/>
        <v>0</v>
      </c>
      <c r="L52" s="30">
        <f t="shared" si="0"/>
        <v>72065630</v>
      </c>
      <c r="M52" s="30">
        <f t="shared" si="1"/>
        <v>65892782</v>
      </c>
      <c r="N52" s="30">
        <f t="shared" si="1"/>
        <v>38765812</v>
      </c>
    </row>
    <row r="53" spans="1:14" x14ac:dyDescent="0.3">
      <c r="A53" s="40" t="s">
        <v>102</v>
      </c>
      <c r="B53" s="24" t="s">
        <v>103</v>
      </c>
      <c r="C53" s="21">
        <v>0</v>
      </c>
      <c r="D53" s="21">
        <v>0</v>
      </c>
      <c r="E53" s="22">
        <v>0</v>
      </c>
      <c r="F53" s="22">
        <v>0</v>
      </c>
      <c r="G53" s="22">
        <v>0</v>
      </c>
      <c r="H53" s="22">
        <v>0</v>
      </c>
      <c r="I53" s="22">
        <v>0</v>
      </c>
      <c r="J53" s="22">
        <v>0</v>
      </c>
      <c r="K53" s="22">
        <v>0</v>
      </c>
      <c r="L53" s="23">
        <f t="shared" si="0"/>
        <v>0</v>
      </c>
      <c r="M53" s="23">
        <f t="shared" si="1"/>
        <v>0</v>
      </c>
      <c r="N53" s="23">
        <f t="shared" si="1"/>
        <v>0</v>
      </c>
    </row>
    <row r="54" spans="1:14" x14ac:dyDescent="0.3">
      <c r="A54" s="40" t="s">
        <v>104</v>
      </c>
      <c r="B54" s="24" t="s">
        <v>105</v>
      </c>
      <c r="C54" s="21">
        <v>0</v>
      </c>
      <c r="D54" s="21"/>
      <c r="E54" s="22"/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3">
        <f t="shared" si="0"/>
        <v>0</v>
      </c>
      <c r="M54" s="23">
        <f t="shared" si="1"/>
        <v>0</v>
      </c>
      <c r="N54" s="23">
        <f t="shared" si="1"/>
        <v>0</v>
      </c>
    </row>
    <row r="55" spans="1:14" x14ac:dyDescent="0.3">
      <c r="A55" s="41" t="s">
        <v>106</v>
      </c>
      <c r="B55" s="24" t="s">
        <v>107</v>
      </c>
      <c r="C55" s="21">
        <v>0</v>
      </c>
      <c r="D55" s="21">
        <v>0</v>
      </c>
      <c r="E55" s="22">
        <v>0</v>
      </c>
      <c r="F55" s="22">
        <v>0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3">
        <f t="shared" si="0"/>
        <v>0</v>
      </c>
      <c r="M55" s="23">
        <f t="shared" si="1"/>
        <v>0</v>
      </c>
      <c r="N55" s="23">
        <f t="shared" si="1"/>
        <v>0</v>
      </c>
    </row>
    <row r="56" spans="1:14" x14ac:dyDescent="0.3">
      <c r="A56" s="41" t="s">
        <v>108</v>
      </c>
      <c r="B56" s="24" t="s">
        <v>109</v>
      </c>
      <c r="C56" s="21">
        <v>0</v>
      </c>
      <c r="D56" s="21">
        <v>0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3">
        <f t="shared" si="0"/>
        <v>0</v>
      </c>
      <c r="M56" s="23">
        <f t="shared" si="1"/>
        <v>0</v>
      </c>
      <c r="N56" s="23">
        <f t="shared" si="1"/>
        <v>0</v>
      </c>
    </row>
    <row r="57" spans="1:14" x14ac:dyDescent="0.3">
      <c r="A57" s="41" t="s">
        <v>110</v>
      </c>
      <c r="B57" s="24" t="s">
        <v>111</v>
      </c>
      <c r="C57" s="21">
        <v>0</v>
      </c>
      <c r="D57" s="21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3">
        <f t="shared" si="0"/>
        <v>0</v>
      </c>
      <c r="M57" s="23">
        <f t="shared" si="1"/>
        <v>0</v>
      </c>
      <c r="N57" s="23">
        <f t="shared" si="1"/>
        <v>0</v>
      </c>
    </row>
    <row r="58" spans="1:14" x14ac:dyDescent="0.3">
      <c r="A58" s="40" t="s">
        <v>112</v>
      </c>
      <c r="B58" s="24" t="s">
        <v>113</v>
      </c>
      <c r="C58" s="21">
        <v>0</v>
      </c>
      <c r="D58" s="21">
        <v>0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3">
        <f t="shared" si="0"/>
        <v>0</v>
      </c>
      <c r="M58" s="23">
        <f t="shared" si="1"/>
        <v>0</v>
      </c>
      <c r="N58" s="23">
        <f t="shared" si="1"/>
        <v>0</v>
      </c>
    </row>
    <row r="59" spans="1:14" x14ac:dyDescent="0.3">
      <c r="A59" s="40" t="s">
        <v>114</v>
      </c>
      <c r="B59" s="24" t="s">
        <v>115</v>
      </c>
      <c r="C59" s="21">
        <v>150000</v>
      </c>
      <c r="D59" s="21">
        <v>150000</v>
      </c>
      <c r="E59" s="22">
        <v>150000</v>
      </c>
      <c r="F59" s="22">
        <v>0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3">
        <f t="shared" si="0"/>
        <v>150000</v>
      </c>
      <c r="M59" s="23">
        <f t="shared" si="1"/>
        <v>150000</v>
      </c>
      <c r="N59" s="23">
        <f t="shared" si="1"/>
        <v>150000</v>
      </c>
    </row>
    <row r="60" spans="1:14" x14ac:dyDescent="0.3">
      <c r="A60" s="40" t="s">
        <v>116</v>
      </c>
      <c r="B60" s="24" t="s">
        <v>117</v>
      </c>
      <c r="C60" s="21">
        <v>5050000</v>
      </c>
      <c r="D60" s="21">
        <v>6005000</v>
      </c>
      <c r="E60" s="22">
        <v>6005000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3">
        <f t="shared" si="0"/>
        <v>5050000</v>
      </c>
      <c r="M60" s="23">
        <f t="shared" si="1"/>
        <v>6005000</v>
      </c>
      <c r="N60" s="23">
        <f t="shared" si="1"/>
        <v>6005000</v>
      </c>
    </row>
    <row r="61" spans="1:14" s="31" customFormat="1" x14ac:dyDescent="0.3">
      <c r="A61" s="42" t="s">
        <v>118</v>
      </c>
      <c r="B61" s="35" t="s">
        <v>119</v>
      </c>
      <c r="C61" s="36">
        <f>SUM(C53:C60)</f>
        <v>5200000</v>
      </c>
      <c r="D61" s="36">
        <f>SUM(D53:D60)</f>
        <v>6155000</v>
      </c>
      <c r="E61" s="36">
        <f>SUM(E53:E60)</f>
        <v>6155000</v>
      </c>
      <c r="F61" s="36">
        <f t="shared" ref="F61:K61" si="11">SUM(F53:F60)</f>
        <v>0</v>
      </c>
      <c r="G61" s="36">
        <f t="shared" si="11"/>
        <v>0</v>
      </c>
      <c r="H61" s="36">
        <f t="shared" si="11"/>
        <v>0</v>
      </c>
      <c r="I61" s="36">
        <f t="shared" si="11"/>
        <v>0</v>
      </c>
      <c r="J61" s="36">
        <f t="shared" si="11"/>
        <v>0</v>
      </c>
      <c r="K61" s="36">
        <f t="shared" si="11"/>
        <v>0</v>
      </c>
      <c r="L61" s="30">
        <f t="shared" si="0"/>
        <v>5200000</v>
      </c>
      <c r="M61" s="30">
        <f t="shared" si="1"/>
        <v>6155000</v>
      </c>
      <c r="N61" s="30">
        <f t="shared" si="1"/>
        <v>6155000</v>
      </c>
    </row>
    <row r="62" spans="1:14" x14ac:dyDescent="0.3">
      <c r="A62" s="43" t="s">
        <v>120</v>
      </c>
      <c r="B62" s="24" t="s">
        <v>121</v>
      </c>
      <c r="C62" s="21">
        <v>0</v>
      </c>
      <c r="D62" s="21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3">
        <f t="shared" si="0"/>
        <v>0</v>
      </c>
      <c r="M62" s="23">
        <f t="shared" si="1"/>
        <v>0</v>
      </c>
      <c r="N62" s="23">
        <f t="shared" si="1"/>
        <v>0</v>
      </c>
    </row>
    <row r="63" spans="1:14" x14ac:dyDescent="0.3">
      <c r="A63" s="43" t="s">
        <v>122</v>
      </c>
      <c r="B63" s="24" t="s">
        <v>123</v>
      </c>
      <c r="C63" s="21">
        <v>0</v>
      </c>
      <c r="D63" s="21">
        <v>49021</v>
      </c>
      <c r="E63" s="21">
        <v>49021</v>
      </c>
      <c r="F63" s="22">
        <v>0</v>
      </c>
      <c r="G63" s="22">
        <v>0</v>
      </c>
      <c r="H63" s="22">
        <v>0</v>
      </c>
      <c r="I63" s="22">
        <v>0</v>
      </c>
      <c r="J63" s="22">
        <v>0</v>
      </c>
      <c r="K63" s="22">
        <v>0</v>
      </c>
      <c r="L63" s="23">
        <f t="shared" si="0"/>
        <v>0</v>
      </c>
      <c r="M63" s="23">
        <f t="shared" si="1"/>
        <v>49021</v>
      </c>
      <c r="N63" s="23">
        <f t="shared" si="1"/>
        <v>49021</v>
      </c>
    </row>
    <row r="64" spans="1:14" ht="26.4" x14ac:dyDescent="0.3">
      <c r="A64" s="43" t="s">
        <v>124</v>
      </c>
      <c r="B64" s="24" t="s">
        <v>125</v>
      </c>
      <c r="C64" s="21">
        <v>0</v>
      </c>
      <c r="D64" s="21">
        <v>0</v>
      </c>
      <c r="E64" s="21">
        <v>0</v>
      </c>
      <c r="F64" s="22">
        <v>0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3">
        <f t="shared" si="0"/>
        <v>0</v>
      </c>
      <c r="M64" s="23">
        <f t="shared" si="1"/>
        <v>0</v>
      </c>
      <c r="N64" s="23">
        <f t="shared" si="1"/>
        <v>0</v>
      </c>
    </row>
    <row r="65" spans="1:14" ht="26.4" x14ac:dyDescent="0.3">
      <c r="A65" s="43" t="s">
        <v>126</v>
      </c>
      <c r="B65" s="24" t="s">
        <v>127</v>
      </c>
      <c r="C65" s="21">
        <v>0</v>
      </c>
      <c r="D65" s="21">
        <v>0</v>
      </c>
      <c r="E65" s="21">
        <v>0</v>
      </c>
      <c r="F65" s="22">
        <v>0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3">
        <f t="shared" si="0"/>
        <v>0</v>
      </c>
      <c r="M65" s="23">
        <f t="shared" si="1"/>
        <v>0</v>
      </c>
      <c r="N65" s="23">
        <f t="shared" si="1"/>
        <v>0</v>
      </c>
    </row>
    <row r="66" spans="1:14" ht="26.4" x14ac:dyDescent="0.3">
      <c r="A66" s="43" t="s">
        <v>128</v>
      </c>
      <c r="B66" s="24" t="s">
        <v>129</v>
      </c>
      <c r="C66" s="21">
        <v>0</v>
      </c>
      <c r="D66" s="21">
        <v>0</v>
      </c>
      <c r="E66" s="21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3">
        <f t="shared" si="0"/>
        <v>0</v>
      </c>
      <c r="M66" s="23">
        <f t="shared" si="1"/>
        <v>0</v>
      </c>
      <c r="N66" s="23">
        <f t="shared" si="1"/>
        <v>0</v>
      </c>
    </row>
    <row r="67" spans="1:14" x14ac:dyDescent="0.3">
      <c r="A67" s="43" t="s">
        <v>130</v>
      </c>
      <c r="B67" s="24" t="s">
        <v>131</v>
      </c>
      <c r="C67" s="21">
        <v>8883189</v>
      </c>
      <c r="D67" s="21">
        <v>7601291</v>
      </c>
      <c r="E67" s="22">
        <v>6317610</v>
      </c>
      <c r="F67" s="22">
        <v>0</v>
      </c>
      <c r="G67" s="22">
        <v>0</v>
      </c>
      <c r="H67" s="22">
        <v>0</v>
      </c>
      <c r="I67" s="22">
        <v>0</v>
      </c>
      <c r="J67" s="22">
        <v>0</v>
      </c>
      <c r="K67" s="22">
        <v>0</v>
      </c>
      <c r="L67" s="23">
        <f t="shared" si="0"/>
        <v>8883189</v>
      </c>
      <c r="M67" s="23">
        <f t="shared" si="1"/>
        <v>7601291</v>
      </c>
      <c r="N67" s="23">
        <f t="shared" si="1"/>
        <v>6317610</v>
      </c>
    </row>
    <row r="68" spans="1:14" ht="26.4" x14ac:dyDescent="0.3">
      <c r="A68" s="43" t="s">
        <v>132</v>
      </c>
      <c r="B68" s="24" t="s">
        <v>133</v>
      </c>
      <c r="C68" s="21">
        <v>0</v>
      </c>
      <c r="D68" s="21">
        <v>0</v>
      </c>
      <c r="E68" s="21">
        <v>0</v>
      </c>
      <c r="F68" s="22">
        <v>0</v>
      </c>
      <c r="G68" s="22">
        <v>0</v>
      </c>
      <c r="H68" s="22">
        <v>0</v>
      </c>
      <c r="I68" s="22">
        <v>0</v>
      </c>
      <c r="J68" s="22">
        <v>0</v>
      </c>
      <c r="K68" s="22">
        <v>0</v>
      </c>
      <c r="L68" s="23">
        <f t="shared" si="0"/>
        <v>0</v>
      </c>
      <c r="M68" s="23">
        <f t="shared" si="1"/>
        <v>0</v>
      </c>
      <c r="N68" s="23">
        <f t="shared" si="1"/>
        <v>0</v>
      </c>
    </row>
    <row r="69" spans="1:14" ht="26.4" x14ac:dyDescent="0.3">
      <c r="A69" s="43" t="s">
        <v>134</v>
      </c>
      <c r="B69" s="24" t="s">
        <v>135</v>
      </c>
      <c r="C69" s="21">
        <v>0</v>
      </c>
      <c r="D69" s="21">
        <v>0</v>
      </c>
      <c r="E69" s="21">
        <v>0</v>
      </c>
      <c r="F69" s="22">
        <v>0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3">
        <f t="shared" si="0"/>
        <v>0</v>
      </c>
      <c r="M69" s="23">
        <f t="shared" si="1"/>
        <v>0</v>
      </c>
      <c r="N69" s="23">
        <f t="shared" si="1"/>
        <v>0</v>
      </c>
    </row>
    <row r="70" spans="1:14" x14ac:dyDescent="0.3">
      <c r="A70" s="43" t="s">
        <v>136</v>
      </c>
      <c r="B70" s="24" t="s">
        <v>137</v>
      </c>
      <c r="C70" s="21">
        <v>0</v>
      </c>
      <c r="D70" s="21">
        <v>0</v>
      </c>
      <c r="E70" s="21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3">
        <f t="shared" si="0"/>
        <v>0</v>
      </c>
      <c r="M70" s="23">
        <f t="shared" si="1"/>
        <v>0</v>
      </c>
      <c r="N70" s="23">
        <f t="shared" si="1"/>
        <v>0</v>
      </c>
    </row>
    <row r="71" spans="1:14" x14ac:dyDescent="0.3">
      <c r="A71" s="44" t="s">
        <v>138</v>
      </c>
      <c r="B71" s="24" t="s">
        <v>139</v>
      </c>
      <c r="C71" s="21">
        <v>0</v>
      </c>
      <c r="D71" s="21">
        <v>0</v>
      </c>
      <c r="E71" s="21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3">
        <f t="shared" si="0"/>
        <v>0</v>
      </c>
      <c r="M71" s="23">
        <f t="shared" si="1"/>
        <v>0</v>
      </c>
      <c r="N71" s="23">
        <f t="shared" si="1"/>
        <v>0</v>
      </c>
    </row>
    <row r="72" spans="1:14" x14ac:dyDescent="0.3">
      <c r="A72" s="43" t="s">
        <v>140</v>
      </c>
      <c r="B72" s="24" t="s">
        <v>141</v>
      </c>
      <c r="C72" s="21">
        <v>3750000</v>
      </c>
      <c r="D72" s="21">
        <v>3119305</v>
      </c>
      <c r="E72" s="22">
        <v>2671395</v>
      </c>
      <c r="F72" s="22">
        <v>0</v>
      </c>
      <c r="G72" s="22">
        <v>0</v>
      </c>
      <c r="H72" s="22">
        <v>0</v>
      </c>
      <c r="I72" s="22">
        <v>0</v>
      </c>
      <c r="J72" s="22">
        <v>0</v>
      </c>
      <c r="K72" s="22">
        <v>0</v>
      </c>
      <c r="L72" s="23">
        <f t="shared" si="0"/>
        <v>3750000</v>
      </c>
      <c r="M72" s="23">
        <f t="shared" si="1"/>
        <v>3119305</v>
      </c>
      <c r="N72" s="23">
        <f t="shared" si="1"/>
        <v>2671395</v>
      </c>
    </row>
    <row r="73" spans="1:14" x14ac:dyDescent="0.3">
      <c r="A73" s="44" t="s">
        <v>142</v>
      </c>
      <c r="B73" s="24" t="s">
        <v>143</v>
      </c>
      <c r="C73" s="21">
        <v>18988896</v>
      </c>
      <c r="D73" s="21">
        <v>90195888</v>
      </c>
      <c r="E73" s="22">
        <v>0</v>
      </c>
      <c r="F73" s="22">
        <v>0</v>
      </c>
      <c r="G73" s="22">
        <v>0</v>
      </c>
      <c r="H73" s="22">
        <v>0</v>
      </c>
      <c r="I73" s="22">
        <v>0</v>
      </c>
      <c r="J73" s="22">
        <v>0</v>
      </c>
      <c r="K73" s="22">
        <v>0</v>
      </c>
      <c r="L73" s="23">
        <f t="shared" ref="L73:L124" si="12">SUM(C73+F73+I73)</f>
        <v>18988896</v>
      </c>
      <c r="M73" s="23">
        <f t="shared" ref="M73:N124" si="13">SUM(D73+G73+J73)</f>
        <v>90195888</v>
      </c>
      <c r="N73" s="23">
        <f t="shared" si="13"/>
        <v>0</v>
      </c>
    </row>
    <row r="74" spans="1:14" x14ac:dyDescent="0.3">
      <c r="A74" s="44" t="s">
        <v>144</v>
      </c>
      <c r="B74" s="24" t="s">
        <v>143</v>
      </c>
      <c r="C74" s="21">
        <v>0</v>
      </c>
      <c r="D74" s="21">
        <v>0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3">
        <f t="shared" si="12"/>
        <v>0</v>
      </c>
      <c r="M74" s="23">
        <f t="shared" si="13"/>
        <v>0</v>
      </c>
      <c r="N74" s="23">
        <f t="shared" si="13"/>
        <v>0</v>
      </c>
    </row>
    <row r="75" spans="1:14" x14ac:dyDescent="0.3">
      <c r="A75" s="42" t="s">
        <v>145</v>
      </c>
      <c r="B75" s="35" t="s">
        <v>146</v>
      </c>
      <c r="C75" s="36">
        <f>SUM(C62:C74)</f>
        <v>31622085</v>
      </c>
      <c r="D75" s="36">
        <f>SUM(D62:D74)</f>
        <v>100965505</v>
      </c>
      <c r="E75" s="36">
        <f>SUM(E62:E74)</f>
        <v>9038026</v>
      </c>
      <c r="F75" s="36">
        <f t="shared" ref="F75:K75" si="14">SUM(F62:F74)</f>
        <v>0</v>
      </c>
      <c r="G75" s="36">
        <f t="shared" si="14"/>
        <v>0</v>
      </c>
      <c r="H75" s="36">
        <f t="shared" si="14"/>
        <v>0</v>
      </c>
      <c r="I75" s="36">
        <f t="shared" si="14"/>
        <v>0</v>
      </c>
      <c r="J75" s="36">
        <f t="shared" si="14"/>
        <v>0</v>
      </c>
      <c r="K75" s="36">
        <f t="shared" si="14"/>
        <v>0</v>
      </c>
      <c r="L75" s="23">
        <f t="shared" si="12"/>
        <v>31622085</v>
      </c>
      <c r="M75" s="23">
        <f t="shared" si="13"/>
        <v>100965505</v>
      </c>
      <c r="N75" s="23">
        <f t="shared" si="13"/>
        <v>9038026</v>
      </c>
    </row>
    <row r="76" spans="1:14" s="31" customFormat="1" ht="15.6" x14ac:dyDescent="0.3">
      <c r="A76" s="45" t="s">
        <v>147</v>
      </c>
      <c r="B76" s="46"/>
      <c r="C76" s="47">
        <f>SUM(C26+C27+C52+C61+C75)</f>
        <v>127618070</v>
      </c>
      <c r="D76" s="47">
        <f>SUM(D26+D27+D52+D61+D75)</f>
        <v>194021549</v>
      </c>
      <c r="E76" s="47">
        <f t="shared" ref="E76:N76" si="15">SUM(E26+E27+E52+E61+E75)</f>
        <v>73575066</v>
      </c>
      <c r="F76" s="47">
        <f t="shared" si="15"/>
        <v>0</v>
      </c>
      <c r="G76" s="47">
        <f t="shared" si="15"/>
        <v>0</v>
      </c>
      <c r="H76" s="47">
        <f t="shared" si="15"/>
        <v>0</v>
      </c>
      <c r="I76" s="47">
        <f t="shared" si="15"/>
        <v>0</v>
      </c>
      <c r="J76" s="47">
        <f t="shared" si="15"/>
        <v>0</v>
      </c>
      <c r="K76" s="47">
        <f t="shared" si="15"/>
        <v>0</v>
      </c>
      <c r="L76" s="47">
        <f t="shared" si="15"/>
        <v>127618070</v>
      </c>
      <c r="M76" s="47">
        <f t="shared" si="15"/>
        <v>194021549</v>
      </c>
      <c r="N76" s="47">
        <f t="shared" si="15"/>
        <v>73575066</v>
      </c>
    </row>
    <row r="77" spans="1:14" x14ac:dyDescent="0.3">
      <c r="A77" s="48" t="s">
        <v>148</v>
      </c>
      <c r="B77" s="24" t="s">
        <v>149</v>
      </c>
      <c r="C77" s="21">
        <v>0</v>
      </c>
      <c r="D77" s="21">
        <v>0</v>
      </c>
      <c r="E77" s="22">
        <v>0</v>
      </c>
      <c r="F77" s="22">
        <v>0</v>
      </c>
      <c r="G77" s="22">
        <v>0</v>
      </c>
      <c r="H77" s="22">
        <v>0</v>
      </c>
      <c r="I77" s="22">
        <v>0</v>
      </c>
      <c r="J77" s="22">
        <v>0</v>
      </c>
      <c r="K77" s="22">
        <v>0</v>
      </c>
      <c r="L77" s="23">
        <f t="shared" si="12"/>
        <v>0</v>
      </c>
      <c r="M77" s="23">
        <f t="shared" si="13"/>
        <v>0</v>
      </c>
      <c r="N77" s="23">
        <f t="shared" si="13"/>
        <v>0</v>
      </c>
    </row>
    <row r="78" spans="1:14" x14ac:dyDescent="0.3">
      <c r="A78" s="48" t="s">
        <v>150</v>
      </c>
      <c r="B78" s="24" t="s">
        <v>151</v>
      </c>
      <c r="C78" s="21">
        <v>9500000</v>
      </c>
      <c r="D78" s="21">
        <v>13436283</v>
      </c>
      <c r="E78" s="22">
        <v>11858157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3">
        <f t="shared" si="12"/>
        <v>9500000</v>
      </c>
      <c r="M78" s="23">
        <f t="shared" si="13"/>
        <v>13436283</v>
      </c>
      <c r="N78" s="23">
        <f t="shared" si="13"/>
        <v>11858157</v>
      </c>
    </row>
    <row r="79" spans="1:14" x14ac:dyDescent="0.3">
      <c r="A79" s="48" t="s">
        <v>152</v>
      </c>
      <c r="B79" s="24" t="s">
        <v>153</v>
      </c>
      <c r="C79" s="21">
        <v>50000</v>
      </c>
      <c r="D79" s="21">
        <v>50000</v>
      </c>
      <c r="E79" s="22">
        <v>43389</v>
      </c>
      <c r="F79" s="22">
        <v>0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3">
        <f t="shared" si="12"/>
        <v>50000</v>
      </c>
      <c r="M79" s="23">
        <f t="shared" si="13"/>
        <v>50000</v>
      </c>
      <c r="N79" s="23">
        <f t="shared" si="13"/>
        <v>43389</v>
      </c>
    </row>
    <row r="80" spans="1:14" x14ac:dyDescent="0.3">
      <c r="A80" s="48" t="s">
        <v>154</v>
      </c>
      <c r="B80" s="24" t="s">
        <v>155</v>
      </c>
      <c r="C80" s="21">
        <v>6960000</v>
      </c>
      <c r="D80" s="21">
        <v>19011326</v>
      </c>
      <c r="E80" s="22">
        <v>17508403</v>
      </c>
      <c r="F80" s="22">
        <v>0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3">
        <f t="shared" si="12"/>
        <v>6960000</v>
      </c>
      <c r="M80" s="23">
        <f t="shared" si="13"/>
        <v>19011326</v>
      </c>
      <c r="N80" s="23">
        <f t="shared" si="13"/>
        <v>17508403</v>
      </c>
    </row>
    <row r="81" spans="1:14" x14ac:dyDescent="0.3">
      <c r="A81" s="32" t="s">
        <v>156</v>
      </c>
      <c r="B81" s="24" t="s">
        <v>157</v>
      </c>
      <c r="C81" s="21">
        <v>0</v>
      </c>
      <c r="D81" s="21">
        <v>0</v>
      </c>
      <c r="E81" s="21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3">
        <f t="shared" si="12"/>
        <v>0</v>
      </c>
      <c r="M81" s="23">
        <f t="shared" si="13"/>
        <v>0</v>
      </c>
      <c r="N81" s="23">
        <f t="shared" si="13"/>
        <v>0</v>
      </c>
    </row>
    <row r="82" spans="1:14" x14ac:dyDescent="0.3">
      <c r="A82" s="32" t="s">
        <v>158</v>
      </c>
      <c r="B82" s="24" t="s">
        <v>159</v>
      </c>
      <c r="C82" s="21">
        <v>0</v>
      </c>
      <c r="D82" s="21">
        <v>0</v>
      </c>
      <c r="E82" s="21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3">
        <f t="shared" si="12"/>
        <v>0</v>
      </c>
      <c r="M82" s="23">
        <f t="shared" si="13"/>
        <v>0</v>
      </c>
      <c r="N82" s="23">
        <f t="shared" si="13"/>
        <v>0</v>
      </c>
    </row>
    <row r="83" spans="1:14" x14ac:dyDescent="0.3">
      <c r="A83" s="32" t="s">
        <v>160</v>
      </c>
      <c r="B83" s="24" t="s">
        <v>161</v>
      </c>
      <c r="C83" s="21">
        <v>138500</v>
      </c>
      <c r="D83" s="21">
        <v>4785918</v>
      </c>
      <c r="E83" s="22">
        <v>4739343</v>
      </c>
      <c r="F83" s="22">
        <v>0</v>
      </c>
      <c r="G83" s="22">
        <v>0</v>
      </c>
      <c r="H83" s="22">
        <v>0</v>
      </c>
      <c r="I83" s="22">
        <v>0</v>
      </c>
      <c r="J83" s="22">
        <v>0</v>
      </c>
      <c r="K83" s="22">
        <v>0</v>
      </c>
      <c r="L83" s="23">
        <f t="shared" si="12"/>
        <v>138500</v>
      </c>
      <c r="M83" s="23">
        <f t="shared" si="13"/>
        <v>4785918</v>
      </c>
      <c r="N83" s="23">
        <f t="shared" si="13"/>
        <v>4739343</v>
      </c>
    </row>
    <row r="84" spans="1:14" x14ac:dyDescent="0.3">
      <c r="A84" s="49" t="s">
        <v>162</v>
      </c>
      <c r="B84" s="35" t="s">
        <v>163</v>
      </c>
      <c r="C84" s="36">
        <f>SUM(C77:C83)</f>
        <v>16648500</v>
      </c>
      <c r="D84" s="36">
        <f>SUM(D77:D83)</f>
        <v>37283527</v>
      </c>
      <c r="E84" s="36">
        <f>SUM(E77:E83)</f>
        <v>34149292</v>
      </c>
      <c r="F84" s="36">
        <f t="shared" ref="F84:K84" si="16">SUM(F77:F83)</f>
        <v>0</v>
      </c>
      <c r="G84" s="36">
        <f t="shared" si="16"/>
        <v>0</v>
      </c>
      <c r="H84" s="36">
        <f t="shared" si="16"/>
        <v>0</v>
      </c>
      <c r="I84" s="36">
        <f t="shared" si="16"/>
        <v>0</v>
      </c>
      <c r="J84" s="36">
        <f t="shared" si="16"/>
        <v>0</v>
      </c>
      <c r="K84" s="36">
        <f t="shared" si="16"/>
        <v>0</v>
      </c>
      <c r="L84" s="23">
        <f t="shared" si="12"/>
        <v>16648500</v>
      </c>
      <c r="M84" s="23">
        <f t="shared" si="13"/>
        <v>37283527</v>
      </c>
      <c r="N84" s="23">
        <f t="shared" si="13"/>
        <v>34149292</v>
      </c>
    </row>
    <row r="85" spans="1:14" x14ac:dyDescent="0.3">
      <c r="A85" s="40" t="s">
        <v>164</v>
      </c>
      <c r="B85" s="24" t="s">
        <v>165</v>
      </c>
      <c r="C85" s="21">
        <v>36753412</v>
      </c>
      <c r="D85" s="21">
        <v>36735688</v>
      </c>
      <c r="E85" s="22">
        <v>30753404</v>
      </c>
      <c r="F85" s="22">
        <v>0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3">
        <f t="shared" si="12"/>
        <v>36753412</v>
      </c>
      <c r="M85" s="23">
        <f t="shared" si="13"/>
        <v>36735688</v>
      </c>
      <c r="N85" s="23">
        <f t="shared" si="13"/>
        <v>30753404</v>
      </c>
    </row>
    <row r="86" spans="1:14" x14ac:dyDescent="0.3">
      <c r="A86" s="40" t="s">
        <v>166</v>
      </c>
      <c r="B86" s="24" t="s">
        <v>167</v>
      </c>
      <c r="C86" s="21">
        <v>0</v>
      </c>
      <c r="D86" s="21">
        <v>0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3">
        <f t="shared" si="12"/>
        <v>0</v>
      </c>
      <c r="M86" s="23">
        <f t="shared" si="13"/>
        <v>0</v>
      </c>
      <c r="N86" s="23">
        <f t="shared" si="13"/>
        <v>0</v>
      </c>
    </row>
    <row r="87" spans="1:14" x14ac:dyDescent="0.3">
      <c r="A87" s="40" t="s">
        <v>168</v>
      </c>
      <c r="B87" s="24" t="s">
        <v>169</v>
      </c>
      <c r="C87" s="21"/>
      <c r="D87" s="21"/>
      <c r="E87" s="22"/>
      <c r="F87" s="22">
        <v>0</v>
      </c>
      <c r="G87" s="22">
        <v>0</v>
      </c>
      <c r="H87" s="22">
        <v>0</v>
      </c>
      <c r="I87" s="22">
        <v>0</v>
      </c>
      <c r="J87" s="22">
        <v>0</v>
      </c>
      <c r="K87" s="22">
        <v>0</v>
      </c>
      <c r="L87" s="23">
        <f t="shared" si="12"/>
        <v>0</v>
      </c>
      <c r="M87" s="23">
        <f t="shared" si="13"/>
        <v>0</v>
      </c>
      <c r="N87" s="23">
        <f t="shared" si="13"/>
        <v>0</v>
      </c>
    </row>
    <row r="88" spans="1:14" x14ac:dyDescent="0.3">
      <c r="A88" s="40" t="s">
        <v>170</v>
      </c>
      <c r="B88" s="24" t="s">
        <v>171</v>
      </c>
      <c r="C88" s="21">
        <v>9633506</v>
      </c>
      <c r="D88" s="21">
        <v>8535545</v>
      </c>
      <c r="E88" s="22">
        <v>6772368</v>
      </c>
      <c r="F88" s="22">
        <v>0</v>
      </c>
      <c r="G88" s="22">
        <v>0</v>
      </c>
      <c r="H88" s="22">
        <v>0</v>
      </c>
      <c r="I88" s="22">
        <v>0</v>
      </c>
      <c r="J88" s="22">
        <v>0</v>
      </c>
      <c r="K88" s="22">
        <v>0</v>
      </c>
      <c r="L88" s="23">
        <f t="shared" si="12"/>
        <v>9633506</v>
      </c>
      <c r="M88" s="23">
        <f t="shared" si="13"/>
        <v>8535545</v>
      </c>
      <c r="N88" s="23">
        <f t="shared" si="13"/>
        <v>6772368</v>
      </c>
    </row>
    <row r="89" spans="1:14" s="31" customFormat="1" x14ac:dyDescent="0.3">
      <c r="A89" s="42" t="s">
        <v>172</v>
      </c>
      <c r="B89" s="35" t="s">
        <v>173</v>
      </c>
      <c r="C89" s="36">
        <f>SUM(C85:C88)</f>
        <v>46386918</v>
      </c>
      <c r="D89" s="36">
        <f>SUM(D85:D88)</f>
        <v>45271233</v>
      </c>
      <c r="E89" s="38">
        <f>SUM(E85:E88)</f>
        <v>37525772</v>
      </c>
      <c r="F89" s="36">
        <f t="shared" ref="F89:K89" si="17">SUM(F85:F88)</f>
        <v>0</v>
      </c>
      <c r="G89" s="38">
        <f t="shared" si="17"/>
        <v>0</v>
      </c>
      <c r="H89" s="36">
        <f t="shared" si="17"/>
        <v>0</v>
      </c>
      <c r="I89" s="38">
        <f t="shared" si="17"/>
        <v>0</v>
      </c>
      <c r="J89" s="36">
        <f t="shared" si="17"/>
        <v>0</v>
      </c>
      <c r="K89" s="38">
        <f t="shared" si="17"/>
        <v>0</v>
      </c>
      <c r="L89" s="30">
        <f t="shared" si="12"/>
        <v>46386918</v>
      </c>
      <c r="M89" s="30">
        <f t="shared" si="13"/>
        <v>45271233</v>
      </c>
      <c r="N89" s="30">
        <f t="shared" si="13"/>
        <v>37525772</v>
      </c>
    </row>
    <row r="90" spans="1:14" ht="26.4" x14ac:dyDescent="0.3">
      <c r="A90" s="40" t="s">
        <v>174</v>
      </c>
      <c r="B90" s="24" t="s">
        <v>175</v>
      </c>
      <c r="C90" s="21">
        <v>0</v>
      </c>
      <c r="D90" s="21">
        <v>0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3">
        <f t="shared" si="12"/>
        <v>0</v>
      </c>
      <c r="M90" s="23">
        <f t="shared" si="13"/>
        <v>0</v>
      </c>
      <c r="N90" s="23">
        <f t="shared" si="13"/>
        <v>0</v>
      </c>
    </row>
    <row r="91" spans="1:14" ht="26.4" x14ac:dyDescent="0.3">
      <c r="A91" s="40" t="s">
        <v>176</v>
      </c>
      <c r="B91" s="24" t="s">
        <v>177</v>
      </c>
      <c r="C91" s="21">
        <v>0</v>
      </c>
      <c r="D91" s="21">
        <v>0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3">
        <f t="shared" si="12"/>
        <v>0</v>
      </c>
      <c r="M91" s="23">
        <f t="shared" si="13"/>
        <v>0</v>
      </c>
      <c r="N91" s="23">
        <f t="shared" si="13"/>
        <v>0</v>
      </c>
    </row>
    <row r="92" spans="1:14" ht="26.4" x14ac:dyDescent="0.3">
      <c r="A92" s="40" t="s">
        <v>178</v>
      </c>
      <c r="B92" s="24" t="s">
        <v>179</v>
      </c>
      <c r="C92" s="21">
        <v>0</v>
      </c>
      <c r="D92" s="21">
        <v>0</v>
      </c>
      <c r="E92" s="22">
        <v>0</v>
      </c>
      <c r="F92" s="22">
        <v>0</v>
      </c>
      <c r="G92" s="22">
        <v>0</v>
      </c>
      <c r="H92" s="22">
        <v>0</v>
      </c>
      <c r="I92" s="22">
        <v>0</v>
      </c>
      <c r="J92" s="22">
        <v>0</v>
      </c>
      <c r="K92" s="22">
        <v>0</v>
      </c>
      <c r="L92" s="23">
        <f t="shared" si="12"/>
        <v>0</v>
      </c>
      <c r="M92" s="23">
        <f t="shared" si="13"/>
        <v>0</v>
      </c>
      <c r="N92" s="23">
        <f t="shared" si="13"/>
        <v>0</v>
      </c>
    </row>
    <row r="93" spans="1:14" x14ac:dyDescent="0.3">
      <c r="A93" s="40" t="s">
        <v>180</v>
      </c>
      <c r="B93" s="24" t="s">
        <v>181</v>
      </c>
      <c r="C93" s="21">
        <v>10802301</v>
      </c>
      <c r="D93" s="21">
        <v>12827209</v>
      </c>
      <c r="E93" s="22">
        <v>10027154</v>
      </c>
      <c r="F93" s="22">
        <v>0</v>
      </c>
      <c r="G93" s="22">
        <v>0</v>
      </c>
      <c r="H93" s="22">
        <v>0</v>
      </c>
      <c r="I93" s="22">
        <v>0</v>
      </c>
      <c r="J93" s="22">
        <v>0</v>
      </c>
      <c r="K93" s="22">
        <v>0</v>
      </c>
      <c r="L93" s="23">
        <f t="shared" si="12"/>
        <v>10802301</v>
      </c>
      <c r="M93" s="23">
        <f t="shared" si="13"/>
        <v>12827209</v>
      </c>
      <c r="N93" s="23">
        <f t="shared" si="13"/>
        <v>10027154</v>
      </c>
    </row>
    <row r="94" spans="1:14" ht="26.4" x14ac:dyDescent="0.3">
      <c r="A94" s="40" t="s">
        <v>182</v>
      </c>
      <c r="B94" s="24" t="s">
        <v>183</v>
      </c>
      <c r="C94" s="21">
        <v>0</v>
      </c>
      <c r="D94" s="21">
        <v>0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3">
        <f t="shared" si="12"/>
        <v>0</v>
      </c>
      <c r="M94" s="23">
        <f t="shared" si="13"/>
        <v>0</v>
      </c>
      <c r="N94" s="23">
        <f t="shared" si="13"/>
        <v>0</v>
      </c>
    </row>
    <row r="95" spans="1:14" ht="26.4" x14ac:dyDescent="0.3">
      <c r="A95" s="40" t="s">
        <v>184</v>
      </c>
      <c r="B95" s="24" t="s">
        <v>185</v>
      </c>
      <c r="C95" s="21">
        <v>0</v>
      </c>
      <c r="D95" s="21">
        <v>0</v>
      </c>
      <c r="E95" s="22">
        <v>0</v>
      </c>
      <c r="F95" s="22">
        <v>0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3">
        <f t="shared" si="12"/>
        <v>0</v>
      </c>
      <c r="M95" s="23">
        <f t="shared" si="13"/>
        <v>0</v>
      </c>
      <c r="N95" s="23">
        <f t="shared" si="13"/>
        <v>0</v>
      </c>
    </row>
    <row r="96" spans="1:14" x14ac:dyDescent="0.3">
      <c r="A96" s="40" t="s">
        <v>186</v>
      </c>
      <c r="B96" s="24" t="s">
        <v>187</v>
      </c>
      <c r="C96" s="21">
        <v>0</v>
      </c>
      <c r="D96" s="21">
        <v>0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3">
        <f t="shared" si="12"/>
        <v>0</v>
      </c>
      <c r="M96" s="23">
        <f t="shared" si="13"/>
        <v>0</v>
      </c>
      <c r="N96" s="23">
        <f t="shared" si="13"/>
        <v>0</v>
      </c>
    </row>
    <row r="97" spans="1:31" x14ac:dyDescent="0.3">
      <c r="A97" s="40" t="s">
        <v>188</v>
      </c>
      <c r="B97" s="24" t="s">
        <v>189</v>
      </c>
      <c r="C97" s="21">
        <v>0</v>
      </c>
      <c r="D97" s="21">
        <v>0</v>
      </c>
      <c r="E97" s="22">
        <v>0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3">
        <f t="shared" si="12"/>
        <v>0</v>
      </c>
      <c r="M97" s="23">
        <f t="shared" si="13"/>
        <v>0</v>
      </c>
      <c r="N97" s="23">
        <f t="shared" si="13"/>
        <v>0</v>
      </c>
    </row>
    <row r="98" spans="1:31" x14ac:dyDescent="0.3">
      <c r="A98" s="42" t="s">
        <v>190</v>
      </c>
      <c r="B98" s="35" t="s">
        <v>191</v>
      </c>
      <c r="C98" s="36">
        <f>SUM(C90:C97)</f>
        <v>10802301</v>
      </c>
      <c r="D98" s="36">
        <f>SUM(D90:D97)</f>
        <v>12827209</v>
      </c>
      <c r="E98" s="36">
        <f>SUM(E90:E97)</f>
        <v>10027154</v>
      </c>
      <c r="F98" s="36">
        <f t="shared" ref="F98:K98" si="18">SUM(F90:F97)</f>
        <v>0</v>
      </c>
      <c r="G98" s="36">
        <f t="shared" si="18"/>
        <v>0</v>
      </c>
      <c r="H98" s="36">
        <f t="shared" si="18"/>
        <v>0</v>
      </c>
      <c r="I98" s="36">
        <f t="shared" si="18"/>
        <v>0</v>
      </c>
      <c r="J98" s="36">
        <f t="shared" si="18"/>
        <v>0</v>
      </c>
      <c r="K98" s="36">
        <f t="shared" si="18"/>
        <v>0</v>
      </c>
      <c r="L98" s="23">
        <f t="shared" si="12"/>
        <v>10802301</v>
      </c>
      <c r="M98" s="23">
        <f t="shared" si="13"/>
        <v>12827209</v>
      </c>
      <c r="N98" s="23">
        <f t="shared" si="13"/>
        <v>10027154</v>
      </c>
    </row>
    <row r="99" spans="1:31" ht="15.6" x14ac:dyDescent="0.3">
      <c r="A99" s="45" t="s">
        <v>192</v>
      </c>
      <c r="B99" s="46"/>
      <c r="C99" s="47">
        <f>+C84+C89+C98</f>
        <v>73837719</v>
      </c>
      <c r="D99" s="47">
        <f t="shared" ref="D99:N99" si="19">+D84+D89+D98</f>
        <v>95381969</v>
      </c>
      <c r="E99" s="47">
        <f t="shared" si="19"/>
        <v>81702218</v>
      </c>
      <c r="F99" s="47">
        <f t="shared" si="19"/>
        <v>0</v>
      </c>
      <c r="G99" s="47">
        <f t="shared" si="19"/>
        <v>0</v>
      </c>
      <c r="H99" s="47">
        <f t="shared" si="19"/>
        <v>0</v>
      </c>
      <c r="I99" s="47">
        <f t="shared" si="19"/>
        <v>0</v>
      </c>
      <c r="J99" s="47">
        <f t="shared" si="19"/>
        <v>0</v>
      </c>
      <c r="K99" s="47">
        <f t="shared" si="19"/>
        <v>0</v>
      </c>
      <c r="L99" s="47">
        <f t="shared" si="19"/>
        <v>73837719</v>
      </c>
      <c r="M99" s="47">
        <f t="shared" si="19"/>
        <v>95381969</v>
      </c>
      <c r="N99" s="47">
        <f t="shared" si="19"/>
        <v>81702218</v>
      </c>
    </row>
    <row r="100" spans="1:31" s="31" customFormat="1" ht="15.6" x14ac:dyDescent="0.3">
      <c r="A100" s="50" t="s">
        <v>193</v>
      </c>
      <c r="B100" s="51" t="s">
        <v>194</v>
      </c>
      <c r="C100" s="52">
        <f>SUM(C26+C27+C52+C61+C75+C84+C89+C98)</f>
        <v>201455789</v>
      </c>
      <c r="D100" s="52">
        <f>SUM(D26+D27+D52+D61+D75+D84+D89+D98)</f>
        <v>289403518</v>
      </c>
      <c r="E100" s="52">
        <f>SUM(E26+E27+E52+E61+E75+E84+E89+E98)</f>
        <v>155277284</v>
      </c>
      <c r="F100" s="52">
        <f t="shared" ref="F100:K100" si="20">SUM(F26+F27+F52+F61+F75+F84+F89+F98)</f>
        <v>0</v>
      </c>
      <c r="G100" s="52">
        <f t="shared" si="20"/>
        <v>0</v>
      </c>
      <c r="H100" s="52">
        <f t="shared" si="20"/>
        <v>0</v>
      </c>
      <c r="I100" s="52">
        <f t="shared" si="20"/>
        <v>0</v>
      </c>
      <c r="J100" s="52">
        <f t="shared" si="20"/>
        <v>0</v>
      </c>
      <c r="K100" s="52">
        <f t="shared" si="20"/>
        <v>0</v>
      </c>
      <c r="L100" s="53">
        <f t="shared" si="12"/>
        <v>201455789</v>
      </c>
      <c r="M100" s="53">
        <f t="shared" si="13"/>
        <v>289403518</v>
      </c>
      <c r="N100" s="53">
        <f t="shared" si="13"/>
        <v>155277284</v>
      </c>
    </row>
    <row r="101" spans="1:31" x14ac:dyDescent="0.3">
      <c r="A101" s="40" t="s">
        <v>195</v>
      </c>
      <c r="B101" s="26" t="s">
        <v>196</v>
      </c>
      <c r="C101" s="54">
        <v>0</v>
      </c>
      <c r="D101" s="54">
        <v>0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6">
        <f t="shared" si="12"/>
        <v>0</v>
      </c>
      <c r="M101" s="23">
        <f t="shared" si="13"/>
        <v>0</v>
      </c>
      <c r="N101" s="23">
        <f t="shared" si="13"/>
        <v>0</v>
      </c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8"/>
      <c r="AE101" s="58"/>
    </row>
    <row r="102" spans="1:31" x14ac:dyDescent="0.3">
      <c r="A102" s="40" t="s">
        <v>197</v>
      </c>
      <c r="B102" s="26" t="s">
        <v>198</v>
      </c>
      <c r="C102" s="54">
        <v>0</v>
      </c>
      <c r="D102" s="54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6">
        <f t="shared" si="12"/>
        <v>0</v>
      </c>
      <c r="M102" s="23">
        <f t="shared" si="13"/>
        <v>0</v>
      </c>
      <c r="N102" s="23">
        <f t="shared" si="13"/>
        <v>0</v>
      </c>
      <c r="O102" s="57"/>
      <c r="P102" s="57"/>
      <c r="Q102" s="57"/>
      <c r="R102" s="57"/>
      <c r="S102" s="57"/>
      <c r="T102" s="57"/>
      <c r="U102" s="57"/>
      <c r="V102" s="57"/>
      <c r="W102" s="57"/>
      <c r="X102" s="57"/>
      <c r="Y102" s="57"/>
      <c r="Z102" s="57"/>
      <c r="AA102" s="57"/>
      <c r="AB102" s="57"/>
      <c r="AC102" s="57"/>
      <c r="AD102" s="58"/>
      <c r="AE102" s="58"/>
    </row>
    <row r="103" spans="1:31" x14ac:dyDescent="0.3">
      <c r="A103" s="40" t="s">
        <v>199</v>
      </c>
      <c r="B103" s="26" t="s">
        <v>200</v>
      </c>
      <c r="C103" s="54">
        <v>0</v>
      </c>
      <c r="D103" s="54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6">
        <f t="shared" si="12"/>
        <v>0</v>
      </c>
      <c r="M103" s="23">
        <f t="shared" si="13"/>
        <v>0</v>
      </c>
      <c r="N103" s="23">
        <f t="shared" si="13"/>
        <v>0</v>
      </c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8"/>
      <c r="AE103" s="58"/>
    </row>
    <row r="104" spans="1:31" x14ac:dyDescent="0.3">
      <c r="A104" s="59" t="s">
        <v>201</v>
      </c>
      <c r="B104" s="33" t="s">
        <v>202</v>
      </c>
      <c r="C104" s="60">
        <f>SUM(C101:C103)</f>
        <v>0</v>
      </c>
      <c r="D104" s="60">
        <f>SUM(D101:D103)</f>
        <v>0</v>
      </c>
      <c r="E104" s="60">
        <f>SUM(E101:E103)</f>
        <v>0</v>
      </c>
      <c r="F104" s="60">
        <f t="shared" ref="F104:K104" si="21">SUM(F101:F103)</f>
        <v>0</v>
      </c>
      <c r="G104" s="60">
        <f t="shared" si="21"/>
        <v>0</v>
      </c>
      <c r="H104" s="60">
        <f t="shared" si="21"/>
        <v>0</v>
      </c>
      <c r="I104" s="60">
        <f t="shared" si="21"/>
        <v>0</v>
      </c>
      <c r="J104" s="60">
        <f t="shared" si="21"/>
        <v>0</v>
      </c>
      <c r="K104" s="60">
        <f t="shared" si="21"/>
        <v>0</v>
      </c>
      <c r="L104" s="56">
        <f t="shared" si="12"/>
        <v>0</v>
      </c>
      <c r="M104" s="23">
        <f t="shared" si="13"/>
        <v>0</v>
      </c>
      <c r="N104" s="23">
        <f t="shared" si="13"/>
        <v>0</v>
      </c>
      <c r="O104" s="61"/>
      <c r="P104" s="61"/>
      <c r="Q104" s="61"/>
      <c r="R104" s="61"/>
      <c r="S104" s="61"/>
      <c r="T104" s="61"/>
      <c r="U104" s="61"/>
      <c r="V104" s="61"/>
      <c r="W104" s="61"/>
      <c r="X104" s="61"/>
      <c r="Y104" s="61"/>
      <c r="Z104" s="61"/>
      <c r="AA104" s="61"/>
      <c r="AB104" s="61"/>
      <c r="AC104" s="61"/>
      <c r="AD104" s="58"/>
      <c r="AE104" s="58"/>
    </row>
    <row r="105" spans="1:31" x14ac:dyDescent="0.3">
      <c r="A105" s="62" t="s">
        <v>203</v>
      </c>
      <c r="B105" s="26" t="s">
        <v>204</v>
      </c>
      <c r="C105" s="54">
        <v>0</v>
      </c>
      <c r="D105" s="54">
        <v>0</v>
      </c>
      <c r="E105" s="63">
        <v>0</v>
      </c>
      <c r="F105" s="63">
        <v>0</v>
      </c>
      <c r="G105" s="63">
        <v>0</v>
      </c>
      <c r="H105" s="63">
        <v>0</v>
      </c>
      <c r="I105" s="63">
        <v>0</v>
      </c>
      <c r="J105" s="63">
        <v>0</v>
      </c>
      <c r="K105" s="63">
        <v>0</v>
      </c>
      <c r="L105" s="56">
        <f t="shared" si="12"/>
        <v>0</v>
      </c>
      <c r="M105" s="23">
        <f t="shared" si="13"/>
        <v>0</v>
      </c>
      <c r="N105" s="23">
        <f t="shared" si="13"/>
        <v>0</v>
      </c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4"/>
      <c r="AD105" s="58"/>
      <c r="AE105" s="58"/>
    </row>
    <row r="106" spans="1:31" x14ac:dyDescent="0.3">
      <c r="A106" s="62" t="s">
        <v>205</v>
      </c>
      <c r="B106" s="26" t="s">
        <v>206</v>
      </c>
      <c r="C106" s="54">
        <v>0</v>
      </c>
      <c r="D106" s="54">
        <v>0</v>
      </c>
      <c r="E106" s="63">
        <v>0</v>
      </c>
      <c r="F106" s="63">
        <v>0</v>
      </c>
      <c r="G106" s="63">
        <v>0</v>
      </c>
      <c r="H106" s="63">
        <v>0</v>
      </c>
      <c r="I106" s="63">
        <v>0</v>
      </c>
      <c r="J106" s="63">
        <v>0</v>
      </c>
      <c r="K106" s="63">
        <v>0</v>
      </c>
      <c r="L106" s="56">
        <f t="shared" si="12"/>
        <v>0</v>
      </c>
      <c r="M106" s="23">
        <f t="shared" si="13"/>
        <v>0</v>
      </c>
      <c r="N106" s="23">
        <f t="shared" si="13"/>
        <v>0</v>
      </c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4"/>
      <c r="AD106" s="58"/>
      <c r="AE106" s="58"/>
    </row>
    <row r="107" spans="1:31" x14ac:dyDescent="0.3">
      <c r="A107" s="40" t="s">
        <v>207</v>
      </c>
      <c r="B107" s="26" t="s">
        <v>208</v>
      </c>
      <c r="C107" s="54">
        <v>0</v>
      </c>
      <c r="D107" s="54">
        <v>0</v>
      </c>
      <c r="E107" s="55">
        <v>0</v>
      </c>
      <c r="F107" s="63">
        <v>0</v>
      </c>
      <c r="G107" s="63">
        <v>0</v>
      </c>
      <c r="H107" s="63">
        <v>0</v>
      </c>
      <c r="I107" s="63">
        <v>0</v>
      </c>
      <c r="J107" s="63">
        <v>0</v>
      </c>
      <c r="K107" s="63">
        <v>0</v>
      </c>
      <c r="L107" s="56">
        <f t="shared" si="12"/>
        <v>0</v>
      </c>
      <c r="M107" s="23">
        <f t="shared" si="13"/>
        <v>0</v>
      </c>
      <c r="N107" s="23">
        <f t="shared" si="13"/>
        <v>0</v>
      </c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8"/>
      <c r="AE107" s="58"/>
    </row>
    <row r="108" spans="1:31" x14ac:dyDescent="0.3">
      <c r="A108" s="40" t="s">
        <v>209</v>
      </c>
      <c r="B108" s="26" t="s">
        <v>210</v>
      </c>
      <c r="C108" s="54">
        <v>0</v>
      </c>
      <c r="D108" s="54">
        <v>0</v>
      </c>
      <c r="E108" s="55">
        <v>0</v>
      </c>
      <c r="F108" s="63">
        <v>0</v>
      </c>
      <c r="G108" s="63">
        <v>0</v>
      </c>
      <c r="H108" s="63">
        <v>0</v>
      </c>
      <c r="I108" s="63">
        <v>0</v>
      </c>
      <c r="J108" s="63">
        <v>0</v>
      </c>
      <c r="K108" s="63">
        <v>0</v>
      </c>
      <c r="L108" s="56">
        <f t="shared" si="12"/>
        <v>0</v>
      </c>
      <c r="M108" s="23">
        <f t="shared" si="13"/>
        <v>0</v>
      </c>
      <c r="N108" s="23">
        <f t="shared" si="13"/>
        <v>0</v>
      </c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  <c r="AD108" s="58"/>
      <c r="AE108" s="58"/>
    </row>
    <row r="109" spans="1:31" s="31" customFormat="1" x14ac:dyDescent="0.3">
      <c r="A109" s="65" t="s">
        <v>211</v>
      </c>
      <c r="B109" s="33" t="s">
        <v>212</v>
      </c>
      <c r="C109" s="60">
        <f>SUM(C105:C108)</f>
        <v>0</v>
      </c>
      <c r="D109" s="60">
        <f>SUM(D105:D108)</f>
        <v>0</v>
      </c>
      <c r="E109" s="60">
        <f>SUM(E105:E108)</f>
        <v>0</v>
      </c>
      <c r="F109" s="60">
        <f t="shared" ref="F109:K109" si="22">SUM(F105:F108)</f>
        <v>0</v>
      </c>
      <c r="G109" s="60">
        <f t="shared" si="22"/>
        <v>0</v>
      </c>
      <c r="H109" s="60">
        <f t="shared" si="22"/>
        <v>0</v>
      </c>
      <c r="I109" s="60">
        <f t="shared" si="22"/>
        <v>0</v>
      </c>
      <c r="J109" s="60">
        <f t="shared" si="22"/>
        <v>0</v>
      </c>
      <c r="K109" s="60">
        <f t="shared" si="22"/>
        <v>0</v>
      </c>
      <c r="L109" s="66">
        <f t="shared" si="12"/>
        <v>0</v>
      </c>
      <c r="M109" s="30">
        <f t="shared" si="13"/>
        <v>0</v>
      </c>
      <c r="N109" s="30">
        <f t="shared" si="13"/>
        <v>0</v>
      </c>
      <c r="O109" s="67"/>
      <c r="P109" s="67"/>
      <c r="Q109" s="67"/>
      <c r="R109" s="67"/>
      <c r="S109" s="67"/>
      <c r="T109" s="67"/>
      <c r="U109" s="67"/>
      <c r="V109" s="67"/>
      <c r="W109" s="67"/>
      <c r="X109" s="67"/>
      <c r="Y109" s="67"/>
      <c r="Z109" s="67"/>
      <c r="AA109" s="67"/>
      <c r="AB109" s="67"/>
      <c r="AC109" s="67"/>
      <c r="AD109" s="68"/>
      <c r="AE109" s="68"/>
    </row>
    <row r="110" spans="1:31" x14ac:dyDescent="0.3">
      <c r="A110" s="62" t="s">
        <v>213</v>
      </c>
      <c r="B110" s="26" t="s">
        <v>214</v>
      </c>
      <c r="C110" s="54">
        <v>0</v>
      </c>
      <c r="D110" s="54">
        <v>0</v>
      </c>
      <c r="E110" s="63">
        <v>0</v>
      </c>
      <c r="F110" s="63">
        <v>0</v>
      </c>
      <c r="G110" s="63">
        <v>0</v>
      </c>
      <c r="H110" s="63">
        <v>0</v>
      </c>
      <c r="I110" s="63">
        <v>0</v>
      </c>
      <c r="J110" s="63">
        <v>0</v>
      </c>
      <c r="K110" s="63">
        <v>0</v>
      </c>
      <c r="L110" s="56">
        <f t="shared" si="12"/>
        <v>0</v>
      </c>
      <c r="M110" s="23">
        <f t="shared" si="13"/>
        <v>0</v>
      </c>
      <c r="N110" s="23">
        <f t="shared" si="13"/>
        <v>0</v>
      </c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/>
      <c r="AD110" s="58"/>
      <c r="AE110" s="58"/>
    </row>
    <row r="111" spans="1:31" x14ac:dyDescent="0.3">
      <c r="A111" s="62" t="s">
        <v>215</v>
      </c>
      <c r="B111" s="26" t="s">
        <v>216</v>
      </c>
      <c r="C111" s="54">
        <v>3382353</v>
      </c>
      <c r="D111" s="54">
        <v>3382353</v>
      </c>
      <c r="E111" s="63">
        <v>3382353</v>
      </c>
      <c r="F111" s="63">
        <v>0</v>
      </c>
      <c r="G111" s="63">
        <v>0</v>
      </c>
      <c r="H111" s="63">
        <v>0</v>
      </c>
      <c r="I111" s="63">
        <v>0</v>
      </c>
      <c r="J111" s="63">
        <v>0</v>
      </c>
      <c r="K111" s="63">
        <v>0</v>
      </c>
      <c r="L111" s="56">
        <f t="shared" si="12"/>
        <v>3382353</v>
      </c>
      <c r="M111" s="23">
        <f t="shared" si="13"/>
        <v>3382353</v>
      </c>
      <c r="N111" s="23">
        <f t="shared" si="13"/>
        <v>3382353</v>
      </c>
      <c r="O111" s="64"/>
      <c r="P111" s="64"/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64"/>
      <c r="AD111" s="58"/>
      <c r="AE111" s="58"/>
    </row>
    <row r="112" spans="1:31" s="31" customFormat="1" x14ac:dyDescent="0.3">
      <c r="A112" s="65" t="s">
        <v>217</v>
      </c>
      <c r="B112" s="33" t="s">
        <v>218</v>
      </c>
      <c r="C112" s="60">
        <v>42635768</v>
      </c>
      <c r="D112" s="60">
        <v>36617723</v>
      </c>
      <c r="E112" s="60">
        <v>36617723</v>
      </c>
      <c r="F112" s="60">
        <v>0</v>
      </c>
      <c r="G112" s="60">
        <v>0</v>
      </c>
      <c r="H112" s="60">
        <v>0</v>
      </c>
      <c r="I112" s="60">
        <v>0</v>
      </c>
      <c r="J112" s="60">
        <v>0</v>
      </c>
      <c r="K112" s="60">
        <v>0</v>
      </c>
      <c r="L112" s="60">
        <v>0</v>
      </c>
      <c r="M112" s="30">
        <f t="shared" si="13"/>
        <v>36617723</v>
      </c>
      <c r="N112" s="30">
        <f t="shared" si="13"/>
        <v>36617723</v>
      </c>
      <c r="O112" s="67"/>
      <c r="P112" s="67"/>
      <c r="Q112" s="67"/>
      <c r="R112" s="67"/>
      <c r="S112" s="67"/>
      <c r="T112" s="67"/>
      <c r="U112" s="67"/>
      <c r="V112" s="67"/>
      <c r="W112" s="67"/>
      <c r="X112" s="67"/>
      <c r="Y112" s="67"/>
      <c r="Z112" s="67"/>
      <c r="AA112" s="67"/>
      <c r="AB112" s="67"/>
      <c r="AC112" s="67"/>
      <c r="AD112" s="68"/>
      <c r="AE112" s="68"/>
    </row>
    <row r="113" spans="1:31" x14ac:dyDescent="0.3">
      <c r="A113" s="62" t="s">
        <v>219</v>
      </c>
      <c r="B113" s="26" t="s">
        <v>220</v>
      </c>
      <c r="C113" s="54">
        <v>0</v>
      </c>
      <c r="D113" s="54">
        <v>0</v>
      </c>
      <c r="E113" s="63">
        <v>0</v>
      </c>
      <c r="F113" s="63">
        <v>0</v>
      </c>
      <c r="G113" s="63">
        <v>0</v>
      </c>
      <c r="H113" s="63">
        <v>0</v>
      </c>
      <c r="I113" s="63">
        <v>0</v>
      </c>
      <c r="J113" s="63">
        <v>0</v>
      </c>
      <c r="K113" s="63">
        <v>0</v>
      </c>
      <c r="L113" s="56">
        <f t="shared" si="12"/>
        <v>0</v>
      </c>
      <c r="M113" s="23">
        <f t="shared" si="13"/>
        <v>0</v>
      </c>
      <c r="N113" s="23">
        <f t="shared" si="13"/>
        <v>0</v>
      </c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58"/>
      <c r="AE113" s="58"/>
    </row>
    <row r="114" spans="1:31" x14ac:dyDescent="0.3">
      <c r="A114" s="62" t="s">
        <v>221</v>
      </c>
      <c r="B114" s="26" t="s">
        <v>222</v>
      </c>
      <c r="C114" s="54">
        <v>0</v>
      </c>
      <c r="D114" s="54">
        <v>0</v>
      </c>
      <c r="E114" s="63">
        <v>0</v>
      </c>
      <c r="F114" s="63">
        <v>0</v>
      </c>
      <c r="G114" s="63">
        <v>0</v>
      </c>
      <c r="H114" s="63">
        <v>0</v>
      </c>
      <c r="I114" s="63">
        <v>0</v>
      </c>
      <c r="J114" s="63">
        <v>0</v>
      </c>
      <c r="K114" s="63">
        <v>0</v>
      </c>
      <c r="L114" s="56">
        <f t="shared" si="12"/>
        <v>0</v>
      </c>
      <c r="M114" s="23">
        <f t="shared" si="13"/>
        <v>0</v>
      </c>
      <c r="N114" s="23">
        <f t="shared" si="13"/>
        <v>0</v>
      </c>
      <c r="O114" s="64"/>
      <c r="P114" s="64"/>
      <c r="Q114" s="64"/>
      <c r="R114" s="64"/>
      <c r="S114" s="64"/>
      <c r="T114" s="64"/>
      <c r="U114" s="64"/>
      <c r="V114" s="64"/>
      <c r="W114" s="64"/>
      <c r="X114" s="64"/>
      <c r="Y114" s="64"/>
      <c r="Z114" s="64"/>
      <c r="AA114" s="64"/>
      <c r="AB114" s="64"/>
      <c r="AC114" s="64"/>
      <c r="AD114" s="58"/>
      <c r="AE114" s="58"/>
    </row>
    <row r="115" spans="1:31" x14ac:dyDescent="0.3">
      <c r="A115" s="62" t="s">
        <v>223</v>
      </c>
      <c r="B115" s="26" t="s">
        <v>224</v>
      </c>
      <c r="C115" s="54">
        <v>0</v>
      </c>
      <c r="D115" s="54">
        <v>0</v>
      </c>
      <c r="E115" s="63">
        <v>0</v>
      </c>
      <c r="F115" s="63">
        <v>0</v>
      </c>
      <c r="G115" s="63">
        <v>0</v>
      </c>
      <c r="H115" s="63">
        <v>0</v>
      </c>
      <c r="I115" s="63">
        <v>0</v>
      </c>
      <c r="J115" s="63">
        <v>0</v>
      </c>
      <c r="K115" s="63">
        <v>0</v>
      </c>
      <c r="L115" s="56">
        <f t="shared" si="12"/>
        <v>0</v>
      </c>
      <c r="M115" s="23">
        <f t="shared" si="13"/>
        <v>0</v>
      </c>
      <c r="N115" s="23">
        <f t="shared" si="13"/>
        <v>0</v>
      </c>
      <c r="O115" s="64"/>
      <c r="P115" s="64"/>
      <c r="Q115" s="64"/>
      <c r="R115" s="64"/>
      <c r="S115" s="64"/>
      <c r="T115" s="64"/>
      <c r="U115" s="64"/>
      <c r="V115" s="64"/>
      <c r="W115" s="64"/>
      <c r="X115" s="64"/>
      <c r="Y115" s="64"/>
      <c r="Z115" s="64"/>
      <c r="AA115" s="64"/>
      <c r="AB115" s="64"/>
      <c r="AC115" s="64"/>
      <c r="AD115" s="58"/>
      <c r="AE115" s="58"/>
    </row>
    <row r="116" spans="1:31" s="31" customFormat="1" x14ac:dyDescent="0.3">
      <c r="A116" s="69" t="s">
        <v>225</v>
      </c>
      <c r="B116" s="37" t="s">
        <v>226</v>
      </c>
      <c r="C116" s="70">
        <f>+C104+C109+C110+C111+C112+C113+C114+C115</f>
        <v>46018121</v>
      </c>
      <c r="D116" s="70">
        <f>+D104+D109+D110+D111+D112+D113+D114+D115</f>
        <v>40000076</v>
      </c>
      <c r="E116" s="70">
        <f>+E104+E109+E110+E111+E112+E113+E114+E115</f>
        <v>40000076</v>
      </c>
      <c r="F116" s="70">
        <f t="shared" ref="F116:K116" si="23">SUM(F113:F115)</f>
        <v>0</v>
      </c>
      <c r="G116" s="70">
        <f t="shared" si="23"/>
        <v>0</v>
      </c>
      <c r="H116" s="70">
        <f t="shared" si="23"/>
        <v>0</v>
      </c>
      <c r="I116" s="70">
        <f t="shared" si="23"/>
        <v>0</v>
      </c>
      <c r="J116" s="70">
        <f t="shared" si="23"/>
        <v>0</v>
      </c>
      <c r="K116" s="70">
        <f t="shared" si="23"/>
        <v>0</v>
      </c>
      <c r="L116" s="66">
        <f t="shared" si="12"/>
        <v>46018121</v>
      </c>
      <c r="M116" s="30">
        <f t="shared" si="13"/>
        <v>40000076</v>
      </c>
      <c r="N116" s="30">
        <f t="shared" si="13"/>
        <v>40000076</v>
      </c>
      <c r="O116" s="67"/>
      <c r="P116" s="67"/>
      <c r="Q116" s="67"/>
      <c r="R116" s="67"/>
      <c r="S116" s="67"/>
      <c r="T116" s="67"/>
      <c r="U116" s="67"/>
      <c r="V116" s="67"/>
      <c r="W116" s="67"/>
      <c r="X116" s="67"/>
      <c r="Y116" s="67"/>
      <c r="Z116" s="67"/>
      <c r="AA116" s="67"/>
      <c r="AB116" s="67"/>
      <c r="AC116" s="67"/>
      <c r="AD116" s="68"/>
      <c r="AE116" s="68"/>
    </row>
    <row r="117" spans="1:31" x14ac:dyDescent="0.3">
      <c r="A117" s="62" t="s">
        <v>227</v>
      </c>
      <c r="B117" s="26" t="s">
        <v>228</v>
      </c>
      <c r="C117" s="54">
        <v>0</v>
      </c>
      <c r="D117" s="54">
        <v>0</v>
      </c>
      <c r="E117" s="63">
        <v>0</v>
      </c>
      <c r="F117" s="63">
        <v>0</v>
      </c>
      <c r="G117" s="63">
        <v>0</v>
      </c>
      <c r="H117" s="63">
        <v>0</v>
      </c>
      <c r="I117" s="63">
        <v>0</v>
      </c>
      <c r="J117" s="63">
        <v>0</v>
      </c>
      <c r="K117" s="63">
        <v>0</v>
      </c>
      <c r="L117" s="56">
        <f t="shared" si="12"/>
        <v>0</v>
      </c>
      <c r="M117" s="23">
        <f t="shared" si="13"/>
        <v>0</v>
      </c>
      <c r="N117" s="23">
        <f t="shared" si="13"/>
        <v>0</v>
      </c>
      <c r="O117" s="64"/>
      <c r="P117" s="64"/>
      <c r="Q117" s="64"/>
      <c r="R117" s="64"/>
      <c r="S117" s="64"/>
      <c r="T117" s="64"/>
      <c r="U117" s="64"/>
      <c r="V117" s="64"/>
      <c r="W117" s="64"/>
      <c r="X117" s="64"/>
      <c r="Y117" s="64"/>
      <c r="Z117" s="64"/>
      <c r="AA117" s="64"/>
      <c r="AB117" s="64"/>
      <c r="AC117" s="64"/>
      <c r="AD117" s="58"/>
      <c r="AE117" s="58"/>
    </row>
    <row r="118" spans="1:31" x14ac:dyDescent="0.3">
      <c r="A118" s="40" t="s">
        <v>229</v>
      </c>
      <c r="B118" s="26" t="s">
        <v>230</v>
      </c>
      <c r="C118" s="54">
        <v>0</v>
      </c>
      <c r="D118" s="54">
        <v>0</v>
      </c>
      <c r="E118" s="55">
        <v>0</v>
      </c>
      <c r="F118" s="63">
        <v>0</v>
      </c>
      <c r="G118" s="63">
        <v>0</v>
      </c>
      <c r="H118" s="63">
        <v>0</v>
      </c>
      <c r="I118" s="63">
        <v>0</v>
      </c>
      <c r="J118" s="63">
        <v>0</v>
      </c>
      <c r="K118" s="63">
        <v>0</v>
      </c>
      <c r="L118" s="56">
        <f t="shared" si="12"/>
        <v>0</v>
      </c>
      <c r="M118" s="23">
        <f t="shared" si="13"/>
        <v>0</v>
      </c>
      <c r="N118" s="23">
        <f t="shared" si="13"/>
        <v>0</v>
      </c>
      <c r="O118" s="57"/>
      <c r="P118" s="57"/>
      <c r="Q118" s="57"/>
      <c r="R118" s="57"/>
      <c r="S118" s="57"/>
      <c r="T118" s="57"/>
      <c r="U118" s="57"/>
      <c r="V118" s="57"/>
      <c r="W118" s="57"/>
      <c r="X118" s="57"/>
      <c r="Y118" s="57"/>
      <c r="Z118" s="57"/>
      <c r="AA118" s="57"/>
      <c r="AB118" s="57"/>
      <c r="AC118" s="57"/>
      <c r="AD118" s="58"/>
      <c r="AE118" s="58"/>
    </row>
    <row r="119" spans="1:31" x14ac:dyDescent="0.3">
      <c r="A119" s="62" t="s">
        <v>231</v>
      </c>
      <c r="B119" s="26" t="s">
        <v>232</v>
      </c>
      <c r="C119" s="54">
        <v>0</v>
      </c>
      <c r="D119" s="54">
        <v>0</v>
      </c>
      <c r="E119" s="63">
        <v>0</v>
      </c>
      <c r="F119" s="63">
        <v>0</v>
      </c>
      <c r="G119" s="63">
        <v>0</v>
      </c>
      <c r="H119" s="63">
        <v>0</v>
      </c>
      <c r="I119" s="63">
        <v>0</v>
      </c>
      <c r="J119" s="63">
        <v>0</v>
      </c>
      <c r="K119" s="63">
        <v>0</v>
      </c>
      <c r="L119" s="56">
        <f t="shared" si="12"/>
        <v>0</v>
      </c>
      <c r="M119" s="23">
        <f t="shared" si="13"/>
        <v>0</v>
      </c>
      <c r="N119" s="23">
        <f t="shared" si="13"/>
        <v>0</v>
      </c>
      <c r="O119" s="64"/>
      <c r="P119" s="64"/>
      <c r="Q119" s="64"/>
      <c r="R119" s="64"/>
      <c r="S119" s="64"/>
      <c r="T119" s="64"/>
      <c r="U119" s="64"/>
      <c r="V119" s="64"/>
      <c r="W119" s="64"/>
      <c r="X119" s="64"/>
      <c r="Y119" s="64"/>
      <c r="Z119" s="64"/>
      <c r="AA119" s="64"/>
      <c r="AB119" s="64"/>
      <c r="AC119" s="64"/>
      <c r="AD119" s="58"/>
      <c r="AE119" s="58"/>
    </row>
    <row r="120" spans="1:31" x14ac:dyDescent="0.3">
      <c r="A120" s="62" t="s">
        <v>233</v>
      </c>
      <c r="B120" s="26" t="s">
        <v>234</v>
      </c>
      <c r="C120" s="54">
        <v>0</v>
      </c>
      <c r="D120" s="54">
        <v>0</v>
      </c>
      <c r="E120" s="63">
        <v>0</v>
      </c>
      <c r="F120" s="63">
        <v>0</v>
      </c>
      <c r="G120" s="63">
        <v>0</v>
      </c>
      <c r="H120" s="63">
        <v>0</v>
      </c>
      <c r="I120" s="63">
        <v>0</v>
      </c>
      <c r="J120" s="63">
        <v>0</v>
      </c>
      <c r="K120" s="63">
        <v>0</v>
      </c>
      <c r="L120" s="56">
        <f t="shared" si="12"/>
        <v>0</v>
      </c>
      <c r="M120" s="23">
        <f t="shared" si="13"/>
        <v>0</v>
      </c>
      <c r="N120" s="23">
        <f t="shared" si="13"/>
        <v>0</v>
      </c>
      <c r="O120" s="64"/>
      <c r="P120" s="64"/>
      <c r="Q120" s="64"/>
      <c r="R120" s="64"/>
      <c r="S120" s="64"/>
      <c r="T120" s="64"/>
      <c r="U120" s="64"/>
      <c r="V120" s="64"/>
      <c r="W120" s="64"/>
      <c r="X120" s="64"/>
      <c r="Y120" s="64"/>
      <c r="Z120" s="64"/>
      <c r="AA120" s="64"/>
      <c r="AB120" s="64"/>
      <c r="AC120" s="64"/>
      <c r="AD120" s="58"/>
      <c r="AE120" s="58"/>
    </row>
    <row r="121" spans="1:31" s="31" customFormat="1" x14ac:dyDescent="0.3">
      <c r="A121" s="69" t="s">
        <v>235</v>
      </c>
      <c r="B121" s="37" t="s">
        <v>236</v>
      </c>
      <c r="C121" s="70">
        <f>SUM(C117:C120)</f>
        <v>0</v>
      </c>
      <c r="D121" s="70">
        <f>SUM(D117:D120)</f>
        <v>0</v>
      </c>
      <c r="E121" s="70">
        <f>SUM(E117:E120)</f>
        <v>0</v>
      </c>
      <c r="F121" s="70">
        <f t="shared" ref="F121:K121" si="24">SUM(F117:F120)</f>
        <v>0</v>
      </c>
      <c r="G121" s="70">
        <f t="shared" si="24"/>
        <v>0</v>
      </c>
      <c r="H121" s="70">
        <f t="shared" si="24"/>
        <v>0</v>
      </c>
      <c r="I121" s="70">
        <f t="shared" si="24"/>
        <v>0</v>
      </c>
      <c r="J121" s="70">
        <f t="shared" si="24"/>
        <v>0</v>
      </c>
      <c r="K121" s="70">
        <f t="shared" si="24"/>
        <v>0</v>
      </c>
      <c r="L121" s="66">
        <f t="shared" si="12"/>
        <v>0</v>
      </c>
      <c r="M121" s="30">
        <f t="shared" si="13"/>
        <v>0</v>
      </c>
      <c r="N121" s="30">
        <f t="shared" si="13"/>
        <v>0</v>
      </c>
      <c r="O121" s="67"/>
      <c r="P121" s="67"/>
      <c r="Q121" s="67"/>
      <c r="R121" s="67"/>
      <c r="S121" s="67"/>
      <c r="T121" s="67"/>
      <c r="U121" s="67"/>
      <c r="V121" s="67"/>
      <c r="W121" s="67"/>
      <c r="X121" s="67"/>
      <c r="Y121" s="67"/>
      <c r="Z121" s="67"/>
      <c r="AA121" s="67"/>
      <c r="AB121" s="67"/>
      <c r="AC121" s="67"/>
      <c r="AD121" s="68"/>
      <c r="AE121" s="68"/>
    </row>
    <row r="122" spans="1:31" x14ac:dyDescent="0.3">
      <c r="A122" s="40" t="s">
        <v>237</v>
      </c>
      <c r="B122" s="26" t="s">
        <v>238</v>
      </c>
      <c r="C122" s="54">
        <v>0</v>
      </c>
      <c r="D122" s="54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6">
        <f t="shared" si="12"/>
        <v>0</v>
      </c>
      <c r="M122" s="23">
        <f t="shared" si="13"/>
        <v>0</v>
      </c>
      <c r="N122" s="23">
        <f t="shared" si="13"/>
        <v>0</v>
      </c>
      <c r="O122" s="57"/>
      <c r="P122" s="57"/>
      <c r="Q122" s="57"/>
      <c r="R122" s="57"/>
      <c r="S122" s="57"/>
      <c r="T122" s="57"/>
      <c r="U122" s="57"/>
      <c r="V122" s="57"/>
      <c r="W122" s="57"/>
      <c r="X122" s="57"/>
      <c r="Y122" s="57"/>
      <c r="Z122" s="57"/>
      <c r="AA122" s="57"/>
      <c r="AB122" s="57"/>
      <c r="AC122" s="57"/>
      <c r="AD122" s="58"/>
      <c r="AE122" s="58"/>
    </row>
    <row r="123" spans="1:31" s="31" customFormat="1" ht="15.6" x14ac:dyDescent="0.3">
      <c r="A123" s="71" t="s">
        <v>239</v>
      </c>
      <c r="B123" s="72" t="s">
        <v>240</v>
      </c>
      <c r="C123" s="73">
        <f>SUM(C121,C116)</f>
        <v>46018121</v>
      </c>
      <c r="D123" s="73">
        <f>SUM(D121,D116)</f>
        <v>40000076</v>
      </c>
      <c r="E123" s="73">
        <f>SUM(E121,E116)</f>
        <v>40000076</v>
      </c>
      <c r="F123" s="73">
        <f t="shared" ref="F123:K123" si="25">SUM(F121,F116,F112,F109,F104)</f>
        <v>0</v>
      </c>
      <c r="G123" s="73">
        <f t="shared" si="25"/>
        <v>0</v>
      </c>
      <c r="H123" s="73">
        <f t="shared" si="25"/>
        <v>0</v>
      </c>
      <c r="I123" s="73">
        <f t="shared" si="25"/>
        <v>0</v>
      </c>
      <c r="J123" s="73">
        <f t="shared" si="25"/>
        <v>0</v>
      </c>
      <c r="K123" s="73">
        <f t="shared" si="25"/>
        <v>0</v>
      </c>
      <c r="L123" s="74">
        <f t="shared" si="12"/>
        <v>46018121</v>
      </c>
      <c r="M123" s="53">
        <f t="shared" si="13"/>
        <v>40000076</v>
      </c>
      <c r="N123" s="53">
        <f t="shared" si="13"/>
        <v>40000076</v>
      </c>
      <c r="O123" s="67"/>
      <c r="P123" s="67"/>
      <c r="Q123" s="67"/>
      <c r="R123" s="67"/>
      <c r="S123" s="67"/>
      <c r="T123" s="67"/>
      <c r="U123" s="67"/>
      <c r="V123" s="67"/>
      <c r="W123" s="67"/>
      <c r="X123" s="67"/>
      <c r="Y123" s="67"/>
      <c r="Z123" s="67"/>
      <c r="AA123" s="67"/>
      <c r="AB123" s="67"/>
      <c r="AC123" s="67"/>
      <c r="AD123" s="68"/>
      <c r="AE123" s="68"/>
    </row>
    <row r="124" spans="1:31" s="31" customFormat="1" ht="15.6" x14ac:dyDescent="0.3">
      <c r="A124" s="75" t="s">
        <v>241</v>
      </c>
      <c r="B124" s="75"/>
      <c r="C124" s="76">
        <f>SUM(C100+C123+C122)</f>
        <v>247473910</v>
      </c>
      <c r="D124" s="76">
        <f>SUM(D100+D123)</f>
        <v>329403594</v>
      </c>
      <c r="E124" s="76">
        <f>SUM(E100+E123)</f>
        <v>195277360</v>
      </c>
      <c r="F124" s="76">
        <f t="shared" ref="F124:K124" si="26">SUM(F100+F123)</f>
        <v>0</v>
      </c>
      <c r="G124" s="76">
        <f t="shared" si="26"/>
        <v>0</v>
      </c>
      <c r="H124" s="76">
        <f t="shared" si="26"/>
        <v>0</v>
      </c>
      <c r="I124" s="76">
        <f t="shared" si="26"/>
        <v>0</v>
      </c>
      <c r="J124" s="76">
        <f t="shared" si="26"/>
        <v>0</v>
      </c>
      <c r="K124" s="76">
        <f t="shared" si="26"/>
        <v>0</v>
      </c>
      <c r="L124" s="77">
        <f t="shared" si="12"/>
        <v>247473910</v>
      </c>
      <c r="M124" s="78">
        <f t="shared" si="13"/>
        <v>329403594</v>
      </c>
      <c r="N124" s="78">
        <f t="shared" si="13"/>
        <v>195277360</v>
      </c>
      <c r="O124" s="68"/>
      <c r="P124" s="68"/>
      <c r="Q124" s="68"/>
      <c r="R124" s="68"/>
      <c r="S124" s="68"/>
      <c r="T124" s="68"/>
      <c r="U124" s="68"/>
      <c r="V124" s="68"/>
      <c r="W124" s="68"/>
      <c r="X124" s="68"/>
      <c r="Y124" s="68"/>
      <c r="Z124" s="68"/>
      <c r="AA124" s="68"/>
      <c r="AB124" s="68"/>
      <c r="AC124" s="68"/>
      <c r="AD124" s="68"/>
      <c r="AE124" s="68"/>
    </row>
    <row r="125" spans="1:31" x14ac:dyDescent="0.3">
      <c r="B125" s="58"/>
      <c r="C125" s="58"/>
      <c r="D125" s="58"/>
      <c r="E125" s="58"/>
      <c r="F125" s="58"/>
      <c r="G125" s="58"/>
      <c r="H125" s="58"/>
      <c r="I125" s="58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  <c r="AD125" s="58"/>
      <c r="AE125" s="58"/>
    </row>
    <row r="126" spans="1:31" x14ac:dyDescent="0.3">
      <c r="B126" s="58"/>
      <c r="C126" s="58"/>
      <c r="D126" s="58"/>
      <c r="E126" s="58"/>
      <c r="F126" s="58"/>
      <c r="G126" s="58"/>
      <c r="H126" s="58"/>
      <c r="I126" s="58"/>
      <c r="J126" s="58"/>
      <c r="K126" s="58"/>
      <c r="L126" s="58"/>
      <c r="M126" s="58"/>
      <c r="N126" s="58"/>
      <c r="O126" s="58"/>
      <c r="P126" s="58"/>
      <c r="Q126" s="58"/>
      <c r="R126" s="58"/>
      <c r="S126" s="58"/>
      <c r="T126" s="58"/>
      <c r="U126" s="58"/>
      <c r="V126" s="58"/>
      <c r="W126" s="58"/>
      <c r="X126" s="58"/>
      <c r="Y126" s="58"/>
      <c r="Z126" s="58"/>
      <c r="AA126" s="58"/>
      <c r="AB126" s="58"/>
      <c r="AC126" s="58"/>
      <c r="AD126" s="58"/>
      <c r="AE126" s="58"/>
    </row>
    <row r="127" spans="1:31" x14ac:dyDescent="0.3">
      <c r="B127" s="58"/>
      <c r="C127" s="58"/>
      <c r="D127" s="58"/>
      <c r="E127" s="58"/>
      <c r="F127" s="58"/>
      <c r="G127" s="58"/>
      <c r="H127" s="58"/>
      <c r="I127" s="58"/>
      <c r="J127" s="58"/>
      <c r="K127" s="58"/>
      <c r="L127" s="58"/>
      <c r="M127" s="58"/>
      <c r="N127" s="58"/>
      <c r="O127" s="58"/>
      <c r="P127" s="58"/>
      <c r="Q127" s="58"/>
      <c r="R127" s="58"/>
      <c r="S127" s="58"/>
      <c r="T127" s="58"/>
      <c r="U127" s="58"/>
      <c r="V127" s="58"/>
      <c r="W127" s="58"/>
      <c r="X127" s="58"/>
      <c r="Y127" s="58"/>
      <c r="Z127" s="58"/>
      <c r="AA127" s="58"/>
      <c r="AB127" s="58"/>
      <c r="AC127" s="58"/>
      <c r="AD127" s="58"/>
      <c r="AE127" s="58"/>
    </row>
    <row r="128" spans="1:31" x14ac:dyDescent="0.3">
      <c r="B128" s="58"/>
      <c r="C128" s="58"/>
      <c r="D128" s="58"/>
      <c r="E128" s="58"/>
      <c r="F128" s="58"/>
      <c r="G128" s="58"/>
      <c r="H128" s="58"/>
      <c r="I128" s="58"/>
      <c r="J128" s="58"/>
      <c r="K128" s="58"/>
      <c r="L128" s="58"/>
      <c r="M128" s="58"/>
      <c r="N128" s="58"/>
      <c r="O128" s="58"/>
      <c r="P128" s="58"/>
      <c r="Q128" s="58"/>
      <c r="R128" s="58"/>
      <c r="S128" s="58"/>
      <c r="T128" s="58"/>
      <c r="U128" s="58"/>
      <c r="V128" s="58"/>
      <c r="W128" s="58"/>
      <c r="X128" s="58"/>
      <c r="Y128" s="58"/>
      <c r="Z128" s="58"/>
      <c r="AA128" s="58"/>
      <c r="AB128" s="58"/>
      <c r="AC128" s="58"/>
      <c r="AD128" s="58"/>
      <c r="AE128" s="58"/>
    </row>
    <row r="129" spans="2:31" x14ac:dyDescent="0.3">
      <c r="B129" s="58"/>
      <c r="C129" s="58"/>
      <c r="D129" s="58"/>
      <c r="E129" s="58"/>
      <c r="F129" s="58"/>
      <c r="G129" s="58"/>
      <c r="H129" s="58"/>
      <c r="I129" s="58"/>
      <c r="J129" s="58"/>
      <c r="K129" s="58"/>
      <c r="L129" s="58"/>
      <c r="M129" s="58"/>
      <c r="N129" s="58"/>
      <c r="O129" s="58"/>
      <c r="P129" s="58"/>
      <c r="Q129" s="58"/>
      <c r="R129" s="58"/>
      <c r="S129" s="58"/>
      <c r="T129" s="58"/>
      <c r="U129" s="58"/>
      <c r="V129" s="58"/>
      <c r="W129" s="58"/>
      <c r="X129" s="58"/>
      <c r="Y129" s="58"/>
      <c r="Z129" s="58"/>
      <c r="AA129" s="58"/>
      <c r="AB129" s="58"/>
      <c r="AC129" s="58"/>
      <c r="AD129" s="58"/>
      <c r="AE129" s="58"/>
    </row>
    <row r="130" spans="2:31" x14ac:dyDescent="0.3">
      <c r="B130" s="58"/>
      <c r="C130" s="58"/>
      <c r="D130" s="58"/>
      <c r="E130" s="58"/>
      <c r="F130" s="58"/>
      <c r="G130" s="58"/>
      <c r="H130" s="58"/>
      <c r="I130" s="58"/>
      <c r="J130" s="58"/>
      <c r="K130" s="58"/>
      <c r="L130" s="58"/>
      <c r="M130" s="58"/>
      <c r="N130" s="58"/>
      <c r="O130" s="58"/>
      <c r="P130" s="58"/>
      <c r="Q130" s="58"/>
      <c r="R130" s="58"/>
      <c r="S130" s="58"/>
      <c r="T130" s="58"/>
      <c r="U130" s="58"/>
      <c r="V130" s="58"/>
      <c r="W130" s="58"/>
      <c r="X130" s="58"/>
      <c r="Y130" s="58"/>
      <c r="Z130" s="58"/>
      <c r="AA130" s="58"/>
      <c r="AB130" s="58"/>
      <c r="AC130" s="58"/>
      <c r="AD130" s="58"/>
      <c r="AE130" s="58"/>
    </row>
    <row r="131" spans="2:31" x14ac:dyDescent="0.3">
      <c r="B131" s="58"/>
      <c r="C131" s="58"/>
      <c r="D131" s="58"/>
      <c r="E131" s="58"/>
      <c r="F131" s="58"/>
      <c r="G131" s="58"/>
      <c r="H131" s="58"/>
      <c r="I131" s="58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8"/>
      <c r="X131" s="58"/>
      <c r="Y131" s="58"/>
      <c r="Z131" s="58"/>
      <c r="AA131" s="58"/>
      <c r="AB131" s="58"/>
      <c r="AC131" s="58"/>
      <c r="AD131" s="58"/>
      <c r="AE131" s="58"/>
    </row>
    <row r="132" spans="2:31" x14ac:dyDescent="0.3">
      <c r="B132" s="58"/>
      <c r="C132" s="58"/>
      <c r="D132" s="58"/>
      <c r="E132" s="58"/>
      <c r="F132" s="58"/>
      <c r="G132" s="58"/>
      <c r="H132" s="58"/>
      <c r="I132" s="58"/>
      <c r="J132" s="58"/>
      <c r="K132" s="58"/>
      <c r="L132" s="58"/>
      <c r="M132" s="58"/>
      <c r="N132" s="58"/>
      <c r="O132" s="58"/>
      <c r="P132" s="58"/>
      <c r="Q132" s="58"/>
      <c r="R132" s="58"/>
      <c r="S132" s="58"/>
      <c r="T132" s="58"/>
      <c r="U132" s="58"/>
      <c r="V132" s="58"/>
      <c r="W132" s="58"/>
      <c r="X132" s="58"/>
      <c r="Y132" s="58"/>
      <c r="Z132" s="58"/>
      <c r="AA132" s="58"/>
      <c r="AB132" s="58"/>
      <c r="AC132" s="58"/>
      <c r="AD132" s="58"/>
      <c r="AE132" s="58"/>
    </row>
    <row r="133" spans="2:31" x14ac:dyDescent="0.3">
      <c r="B133" s="58"/>
      <c r="C133" s="58"/>
      <c r="D133" s="58"/>
      <c r="E133" s="58"/>
      <c r="F133" s="58"/>
      <c r="G133" s="58"/>
      <c r="H133" s="58"/>
      <c r="I133" s="58"/>
      <c r="J133" s="58"/>
      <c r="K133" s="58"/>
      <c r="L133" s="58"/>
      <c r="M133" s="58"/>
      <c r="N133" s="58"/>
      <c r="O133" s="58"/>
      <c r="P133" s="58"/>
      <c r="Q133" s="58"/>
      <c r="R133" s="58"/>
      <c r="S133" s="58"/>
      <c r="T133" s="58"/>
      <c r="U133" s="58"/>
      <c r="V133" s="58"/>
      <c r="W133" s="58"/>
      <c r="X133" s="58"/>
      <c r="Y133" s="58"/>
      <c r="Z133" s="58"/>
      <c r="AA133" s="58"/>
      <c r="AB133" s="58"/>
      <c r="AC133" s="58"/>
      <c r="AD133" s="58"/>
      <c r="AE133" s="58"/>
    </row>
    <row r="134" spans="2:31" x14ac:dyDescent="0.3">
      <c r="B134" s="58"/>
      <c r="C134" s="58"/>
      <c r="D134" s="58"/>
      <c r="E134" s="58"/>
      <c r="F134" s="58"/>
      <c r="G134" s="58"/>
      <c r="H134" s="58"/>
      <c r="I134" s="58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8"/>
      <c r="X134" s="58"/>
      <c r="Y134" s="58"/>
      <c r="Z134" s="58"/>
      <c r="AA134" s="58"/>
      <c r="AB134" s="58"/>
      <c r="AC134" s="58"/>
      <c r="AD134" s="58"/>
      <c r="AE134" s="58"/>
    </row>
    <row r="135" spans="2:31" x14ac:dyDescent="0.3">
      <c r="B135" s="58"/>
      <c r="C135" s="58"/>
      <c r="D135" s="58"/>
      <c r="E135" s="58"/>
      <c r="F135" s="58"/>
      <c r="G135" s="58"/>
      <c r="H135" s="58"/>
      <c r="I135" s="58"/>
      <c r="J135" s="58"/>
      <c r="K135" s="58"/>
      <c r="L135" s="58"/>
      <c r="M135" s="58"/>
      <c r="N135" s="58"/>
      <c r="O135" s="58"/>
      <c r="P135" s="58"/>
      <c r="Q135" s="58"/>
      <c r="R135" s="58"/>
      <c r="S135" s="58"/>
      <c r="T135" s="58"/>
      <c r="U135" s="58"/>
      <c r="V135" s="58"/>
      <c r="W135" s="58"/>
      <c r="X135" s="58"/>
      <c r="Y135" s="58"/>
      <c r="Z135" s="58"/>
      <c r="AA135" s="58"/>
      <c r="AB135" s="58"/>
      <c r="AC135" s="58"/>
      <c r="AD135" s="58"/>
      <c r="AE135" s="58"/>
    </row>
    <row r="136" spans="2:31" x14ac:dyDescent="0.3">
      <c r="B136" s="58"/>
      <c r="C136" s="58"/>
      <c r="D136" s="58"/>
      <c r="E136" s="58"/>
      <c r="F136" s="58"/>
      <c r="G136" s="58"/>
      <c r="H136" s="58"/>
      <c r="I136" s="58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8"/>
      <c r="X136" s="58"/>
      <c r="Y136" s="58"/>
      <c r="Z136" s="58"/>
      <c r="AA136" s="58"/>
      <c r="AB136" s="58"/>
      <c r="AC136" s="58"/>
      <c r="AD136" s="58"/>
      <c r="AE136" s="58"/>
    </row>
    <row r="137" spans="2:31" x14ac:dyDescent="0.3">
      <c r="B137" s="58"/>
      <c r="C137" s="58"/>
      <c r="D137" s="58"/>
      <c r="E137" s="58"/>
      <c r="F137" s="58"/>
      <c r="G137" s="58"/>
      <c r="H137" s="58"/>
      <c r="I137" s="58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/>
      <c r="U137" s="58"/>
      <c r="V137" s="58"/>
      <c r="W137" s="58"/>
      <c r="X137" s="58"/>
      <c r="Y137" s="58"/>
      <c r="Z137" s="58"/>
      <c r="AA137" s="58"/>
      <c r="AB137" s="58"/>
      <c r="AC137" s="58"/>
      <c r="AD137" s="58"/>
      <c r="AE137" s="58"/>
    </row>
    <row r="138" spans="2:31" x14ac:dyDescent="0.3">
      <c r="B138" s="58"/>
      <c r="C138" s="58"/>
      <c r="D138" s="58"/>
      <c r="E138" s="58"/>
      <c r="F138" s="58"/>
      <c r="G138" s="58"/>
      <c r="H138" s="58"/>
      <c r="I138" s="58"/>
      <c r="J138" s="58"/>
      <c r="K138" s="58"/>
      <c r="L138" s="58"/>
      <c r="M138" s="58"/>
      <c r="N138" s="58"/>
      <c r="O138" s="58"/>
      <c r="P138" s="58"/>
      <c r="Q138" s="58"/>
      <c r="R138" s="58"/>
      <c r="S138" s="58"/>
      <c r="T138" s="58"/>
      <c r="U138" s="58"/>
      <c r="V138" s="58"/>
      <c r="W138" s="58"/>
      <c r="X138" s="58"/>
      <c r="Y138" s="58"/>
      <c r="Z138" s="58"/>
      <c r="AA138" s="58"/>
      <c r="AB138" s="58"/>
      <c r="AC138" s="58"/>
      <c r="AD138" s="58"/>
      <c r="AE138" s="58"/>
    </row>
    <row r="139" spans="2:31" x14ac:dyDescent="0.3">
      <c r="B139" s="58"/>
      <c r="C139" s="58"/>
      <c r="D139" s="58"/>
      <c r="E139" s="58"/>
      <c r="F139" s="58"/>
      <c r="G139" s="58"/>
      <c r="H139" s="58"/>
      <c r="I139" s="58"/>
      <c r="J139" s="58"/>
      <c r="K139" s="58"/>
      <c r="L139" s="58"/>
      <c r="M139" s="58"/>
      <c r="N139" s="58"/>
      <c r="O139" s="58"/>
      <c r="P139" s="58"/>
      <c r="Q139" s="58"/>
      <c r="R139" s="58"/>
      <c r="S139" s="58"/>
      <c r="T139" s="58"/>
      <c r="U139" s="58"/>
      <c r="V139" s="58"/>
      <c r="W139" s="58"/>
      <c r="X139" s="58"/>
      <c r="Y139" s="58"/>
      <c r="Z139" s="58"/>
      <c r="AA139" s="58"/>
      <c r="AB139" s="58"/>
      <c r="AC139" s="58"/>
      <c r="AD139" s="58"/>
      <c r="AE139" s="58"/>
    </row>
    <row r="140" spans="2:31" x14ac:dyDescent="0.3">
      <c r="B140" s="58"/>
      <c r="C140" s="58"/>
      <c r="D140" s="58"/>
      <c r="E140" s="58"/>
      <c r="F140" s="58"/>
      <c r="G140" s="58"/>
      <c r="H140" s="58"/>
      <c r="I140" s="58"/>
      <c r="J140" s="58"/>
      <c r="K140" s="58"/>
      <c r="L140" s="58"/>
      <c r="M140" s="58"/>
      <c r="N140" s="58"/>
      <c r="O140" s="58"/>
      <c r="P140" s="58"/>
      <c r="Q140" s="58"/>
      <c r="R140" s="58"/>
      <c r="S140" s="58"/>
      <c r="T140" s="58"/>
      <c r="U140" s="58"/>
      <c r="V140" s="58"/>
      <c r="W140" s="58"/>
      <c r="X140" s="58"/>
      <c r="Y140" s="58"/>
      <c r="Z140" s="58"/>
      <c r="AA140" s="58"/>
      <c r="AB140" s="58"/>
      <c r="AC140" s="58"/>
      <c r="AD140" s="58"/>
      <c r="AE140" s="58"/>
    </row>
    <row r="141" spans="2:31" x14ac:dyDescent="0.3">
      <c r="B141" s="58"/>
      <c r="C141" s="58"/>
      <c r="D141" s="58"/>
      <c r="E141" s="58"/>
      <c r="F141" s="58"/>
      <c r="G141" s="58"/>
      <c r="H141" s="58"/>
      <c r="I141" s="58"/>
      <c r="J141" s="58"/>
      <c r="K141" s="58"/>
      <c r="L141" s="58"/>
      <c r="M141" s="58"/>
      <c r="N141" s="58"/>
      <c r="O141" s="58"/>
      <c r="P141" s="58"/>
      <c r="Q141" s="58"/>
      <c r="R141" s="58"/>
      <c r="S141" s="58"/>
      <c r="T141" s="58"/>
      <c r="U141" s="58"/>
      <c r="V141" s="58"/>
      <c r="W141" s="58"/>
      <c r="X141" s="58"/>
      <c r="Y141" s="58"/>
      <c r="Z141" s="58"/>
      <c r="AA141" s="58"/>
      <c r="AB141" s="58"/>
      <c r="AC141" s="58"/>
      <c r="AD141" s="58"/>
      <c r="AE141" s="58"/>
    </row>
    <row r="142" spans="2:31" x14ac:dyDescent="0.3">
      <c r="B142" s="58"/>
      <c r="C142" s="58"/>
      <c r="D142" s="58"/>
      <c r="E142" s="58"/>
      <c r="F142" s="58"/>
      <c r="G142" s="58"/>
      <c r="H142" s="58"/>
      <c r="I142" s="58"/>
      <c r="J142" s="58"/>
      <c r="K142" s="58"/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/>
    </row>
    <row r="143" spans="2:31" x14ac:dyDescent="0.3">
      <c r="B143" s="58"/>
      <c r="C143" s="58"/>
      <c r="D143" s="58"/>
      <c r="E143" s="58"/>
      <c r="F143" s="58"/>
      <c r="G143" s="58"/>
      <c r="H143" s="58"/>
      <c r="I143" s="58"/>
      <c r="J143" s="58"/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/>
    </row>
    <row r="144" spans="2:31" x14ac:dyDescent="0.3">
      <c r="B144" s="58"/>
      <c r="C144" s="58"/>
      <c r="D144" s="58"/>
      <c r="E144" s="58"/>
      <c r="F144" s="58"/>
      <c r="G144" s="58"/>
      <c r="H144" s="58"/>
      <c r="I144" s="58"/>
      <c r="J144" s="58"/>
      <c r="K144" s="58"/>
      <c r="L144" s="58"/>
      <c r="M144" s="58"/>
      <c r="N144" s="58"/>
      <c r="O144" s="58"/>
      <c r="P144" s="58"/>
      <c r="Q144" s="58"/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</row>
    <row r="145" spans="2:31" x14ac:dyDescent="0.3"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</row>
    <row r="146" spans="2:31" x14ac:dyDescent="0.3"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</row>
    <row r="147" spans="2:31" x14ac:dyDescent="0.3">
      <c r="B147" s="58"/>
      <c r="C147" s="58"/>
      <c r="D147" s="58"/>
      <c r="E147" s="58"/>
      <c r="F147" s="58"/>
      <c r="G147" s="58"/>
      <c r="H147" s="58"/>
      <c r="I147" s="58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</row>
    <row r="148" spans="2:31" x14ac:dyDescent="0.3">
      <c r="B148" s="58"/>
      <c r="C148" s="58"/>
      <c r="D148" s="58"/>
      <c r="E148" s="58"/>
      <c r="F148" s="58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58"/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</row>
    <row r="149" spans="2:31" x14ac:dyDescent="0.3">
      <c r="B149" s="58"/>
      <c r="C149" s="58"/>
      <c r="D149" s="58"/>
      <c r="E149" s="58"/>
      <c r="F149" s="58"/>
      <c r="G149" s="58"/>
      <c r="H149" s="58"/>
      <c r="I149" s="58"/>
      <c r="J149" s="58"/>
      <c r="K149" s="58"/>
      <c r="L149" s="58"/>
      <c r="M149" s="58"/>
      <c r="N149" s="58"/>
      <c r="O149" s="58"/>
      <c r="P149" s="58"/>
      <c r="Q149" s="58"/>
      <c r="R149" s="58"/>
      <c r="S149" s="58"/>
      <c r="T149" s="58"/>
      <c r="U149" s="58"/>
      <c r="V149" s="58"/>
      <c r="W149" s="58"/>
      <c r="X149" s="58"/>
      <c r="Y149" s="58"/>
      <c r="Z149" s="58"/>
      <c r="AA149" s="58"/>
      <c r="AB149" s="58"/>
      <c r="AC149" s="58"/>
      <c r="AD149" s="58"/>
      <c r="AE149" s="58"/>
    </row>
    <row r="150" spans="2:31" x14ac:dyDescent="0.3">
      <c r="B150" s="58"/>
      <c r="C150" s="58"/>
      <c r="D150" s="58"/>
      <c r="E150" s="58"/>
      <c r="F150" s="58"/>
      <c r="G150" s="58"/>
      <c r="H150" s="58"/>
      <c r="I150" s="58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8"/>
      <c r="X150" s="58"/>
      <c r="Y150" s="58"/>
      <c r="Z150" s="58"/>
      <c r="AA150" s="58"/>
      <c r="AB150" s="58"/>
      <c r="AC150" s="58"/>
      <c r="AD150" s="58"/>
      <c r="AE150" s="58"/>
    </row>
    <row r="151" spans="2:31" x14ac:dyDescent="0.3">
      <c r="B151" s="58"/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58"/>
      <c r="T151" s="58"/>
      <c r="U151" s="58"/>
      <c r="V151" s="58"/>
      <c r="W151" s="58"/>
      <c r="X151" s="58"/>
      <c r="Y151" s="58"/>
      <c r="Z151" s="58"/>
      <c r="AA151" s="58"/>
      <c r="AB151" s="58"/>
      <c r="AC151" s="58"/>
      <c r="AD151" s="58"/>
      <c r="AE151" s="58"/>
    </row>
    <row r="152" spans="2:31" x14ac:dyDescent="0.3">
      <c r="B152" s="58"/>
      <c r="C152" s="58"/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58"/>
      <c r="AA152" s="58"/>
      <c r="AB152" s="58"/>
      <c r="AC152" s="58"/>
      <c r="AD152" s="58"/>
      <c r="AE152" s="58"/>
    </row>
    <row r="153" spans="2:31" x14ac:dyDescent="0.3"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  <c r="Z153" s="58"/>
      <c r="AA153" s="58"/>
      <c r="AB153" s="58"/>
      <c r="AC153" s="58"/>
      <c r="AD153" s="58"/>
      <c r="AE153" s="58"/>
    </row>
    <row r="154" spans="2:31" x14ac:dyDescent="0.3">
      <c r="B154" s="58"/>
      <c r="C154" s="58"/>
      <c r="D154" s="58"/>
      <c r="E154" s="58"/>
      <c r="F154" s="58"/>
      <c r="G154" s="58"/>
      <c r="H154" s="58"/>
      <c r="I154" s="58"/>
      <c r="J154" s="58"/>
      <c r="K154" s="58"/>
      <c r="L154" s="58"/>
      <c r="M154" s="58"/>
      <c r="N154" s="58"/>
      <c r="O154" s="58"/>
      <c r="P154" s="58"/>
      <c r="Q154" s="58"/>
      <c r="R154" s="58"/>
      <c r="S154" s="58"/>
      <c r="T154" s="58"/>
      <c r="U154" s="58"/>
      <c r="V154" s="58"/>
      <c r="W154" s="58"/>
      <c r="X154" s="58"/>
      <c r="Y154" s="58"/>
      <c r="Z154" s="58"/>
      <c r="AA154" s="58"/>
      <c r="AB154" s="58"/>
      <c r="AC154" s="58"/>
      <c r="AD154" s="58"/>
      <c r="AE154" s="58"/>
    </row>
    <row r="155" spans="2:31" x14ac:dyDescent="0.3"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8"/>
      <c r="X155" s="58"/>
      <c r="Y155" s="58"/>
      <c r="Z155" s="58"/>
      <c r="AA155" s="58"/>
      <c r="AB155" s="58"/>
      <c r="AC155" s="58"/>
      <c r="AD155" s="58"/>
      <c r="AE155" s="58"/>
    </row>
    <row r="156" spans="2:31" x14ac:dyDescent="0.3"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/>
      <c r="U156" s="58"/>
      <c r="V156" s="58"/>
      <c r="W156" s="58"/>
      <c r="X156" s="58"/>
      <c r="Y156" s="58"/>
      <c r="Z156" s="58"/>
      <c r="AA156" s="58"/>
      <c r="AB156" s="58"/>
      <c r="AC156" s="58"/>
      <c r="AD156" s="58"/>
      <c r="AE156" s="58"/>
    </row>
    <row r="157" spans="2:31" x14ac:dyDescent="0.3">
      <c r="B157" s="58"/>
      <c r="C157" s="58"/>
      <c r="D157" s="58"/>
      <c r="E157" s="58"/>
      <c r="F157" s="58"/>
      <c r="G157" s="58"/>
      <c r="H157" s="58"/>
      <c r="I157" s="58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8"/>
      <c r="X157" s="58"/>
      <c r="Y157" s="58"/>
      <c r="Z157" s="58"/>
      <c r="AA157" s="58"/>
      <c r="AB157" s="58"/>
      <c r="AC157" s="58"/>
      <c r="AD157" s="58"/>
      <c r="AE157" s="58"/>
    </row>
    <row r="158" spans="2:31" x14ac:dyDescent="0.3">
      <c r="B158" s="58"/>
      <c r="C158" s="58"/>
      <c r="D158" s="58"/>
      <c r="E158" s="58"/>
      <c r="F158" s="58"/>
      <c r="G158" s="58"/>
      <c r="H158" s="58"/>
      <c r="I158" s="58"/>
      <c r="J158" s="58"/>
      <c r="K158" s="58"/>
      <c r="L158" s="58"/>
      <c r="M158" s="58"/>
      <c r="N158" s="58"/>
      <c r="O158" s="58"/>
      <c r="P158" s="58"/>
      <c r="Q158" s="58"/>
      <c r="R158" s="58"/>
      <c r="S158" s="58"/>
      <c r="T158" s="58"/>
      <c r="U158" s="58"/>
      <c r="V158" s="58"/>
      <c r="W158" s="58"/>
      <c r="X158" s="58"/>
      <c r="Y158" s="58"/>
      <c r="Z158" s="58"/>
      <c r="AA158" s="58"/>
      <c r="AB158" s="58"/>
      <c r="AC158" s="58"/>
      <c r="AD158" s="58"/>
      <c r="AE158" s="58"/>
    </row>
    <row r="159" spans="2:31" x14ac:dyDescent="0.3">
      <c r="B159" s="58"/>
      <c r="C159" s="58"/>
      <c r="D159" s="58"/>
      <c r="E159" s="58"/>
      <c r="F159" s="58"/>
      <c r="G159" s="58"/>
      <c r="H159" s="58"/>
      <c r="I159" s="58"/>
      <c r="J159" s="58"/>
      <c r="K159" s="58"/>
      <c r="L159" s="58"/>
      <c r="M159" s="58"/>
      <c r="N159" s="58"/>
      <c r="O159" s="58"/>
      <c r="P159" s="58"/>
      <c r="Q159" s="58"/>
      <c r="R159" s="58"/>
      <c r="S159" s="58"/>
      <c r="T159" s="58"/>
      <c r="U159" s="58"/>
      <c r="V159" s="58"/>
      <c r="W159" s="58"/>
      <c r="X159" s="58"/>
      <c r="Y159" s="58"/>
      <c r="Z159" s="58"/>
      <c r="AA159" s="58"/>
      <c r="AB159" s="58"/>
      <c r="AC159" s="58"/>
      <c r="AD159" s="58"/>
      <c r="AE159" s="58"/>
    </row>
    <row r="160" spans="2:31" x14ac:dyDescent="0.3">
      <c r="B160" s="58"/>
      <c r="C160" s="58"/>
      <c r="D160" s="58"/>
      <c r="E160" s="58"/>
      <c r="F160" s="58"/>
      <c r="G160" s="58"/>
      <c r="H160" s="58"/>
      <c r="I160" s="58"/>
      <c r="J160" s="58"/>
      <c r="K160" s="58"/>
      <c r="L160" s="58"/>
      <c r="M160" s="58"/>
      <c r="N160" s="58"/>
      <c r="O160" s="58"/>
      <c r="P160" s="58"/>
      <c r="Q160" s="58"/>
      <c r="R160" s="58"/>
      <c r="S160" s="58"/>
      <c r="T160" s="58"/>
      <c r="U160" s="58"/>
      <c r="V160" s="58"/>
      <c r="W160" s="58"/>
      <c r="X160" s="58"/>
      <c r="Y160" s="58"/>
      <c r="Z160" s="58"/>
      <c r="AA160" s="58"/>
      <c r="AB160" s="58"/>
      <c r="AC160" s="58"/>
      <c r="AD160" s="58"/>
      <c r="AE160" s="58"/>
    </row>
    <row r="161" spans="2:31" x14ac:dyDescent="0.3">
      <c r="B161" s="58"/>
      <c r="C161" s="58"/>
      <c r="D161" s="58"/>
      <c r="E161" s="58"/>
      <c r="F161" s="58"/>
      <c r="G161" s="58"/>
      <c r="H161" s="58"/>
      <c r="I161" s="58"/>
      <c r="J161" s="58"/>
      <c r="K161" s="58"/>
      <c r="L161" s="58"/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8"/>
      <c r="X161" s="58"/>
      <c r="Y161" s="58"/>
      <c r="Z161" s="58"/>
      <c r="AA161" s="58"/>
      <c r="AB161" s="58"/>
      <c r="AC161" s="58"/>
      <c r="AD161" s="58"/>
      <c r="AE161" s="58"/>
    </row>
    <row r="162" spans="2:31" x14ac:dyDescent="0.3">
      <c r="B162" s="58"/>
      <c r="C162" s="58"/>
      <c r="D162" s="58"/>
      <c r="E162" s="58"/>
      <c r="F162" s="58"/>
      <c r="G162" s="58"/>
      <c r="H162" s="58"/>
      <c r="I162" s="58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8"/>
      <c r="X162" s="58"/>
      <c r="Y162" s="58"/>
      <c r="Z162" s="58"/>
      <c r="AA162" s="58"/>
      <c r="AB162" s="58"/>
      <c r="AC162" s="58"/>
      <c r="AD162" s="58"/>
      <c r="AE162" s="58"/>
    </row>
    <row r="163" spans="2:31" x14ac:dyDescent="0.3">
      <c r="B163" s="58"/>
      <c r="C163" s="58"/>
      <c r="D163" s="58"/>
      <c r="E163" s="58"/>
      <c r="F163" s="58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58"/>
      <c r="R163" s="58"/>
      <c r="S163" s="58"/>
      <c r="T163" s="58"/>
      <c r="U163" s="58"/>
      <c r="V163" s="58"/>
      <c r="W163" s="58"/>
      <c r="X163" s="58"/>
      <c r="Y163" s="58"/>
      <c r="Z163" s="58"/>
      <c r="AA163" s="58"/>
      <c r="AB163" s="58"/>
      <c r="AC163" s="58"/>
      <c r="AD163" s="58"/>
      <c r="AE163" s="58"/>
    </row>
    <row r="164" spans="2:31" x14ac:dyDescent="0.3">
      <c r="B164" s="58"/>
      <c r="C164" s="58"/>
      <c r="D164" s="58"/>
      <c r="E164" s="58"/>
      <c r="F164" s="58"/>
      <c r="G164" s="58"/>
      <c r="H164" s="58"/>
      <c r="I164" s="58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8"/>
      <c r="X164" s="58"/>
      <c r="Y164" s="58"/>
      <c r="Z164" s="58"/>
      <c r="AA164" s="58"/>
      <c r="AB164" s="58"/>
      <c r="AC164" s="58"/>
      <c r="AD164" s="58"/>
      <c r="AE164" s="58"/>
    </row>
    <row r="165" spans="2:31" x14ac:dyDescent="0.3">
      <c r="B165" s="58"/>
      <c r="C165" s="58"/>
      <c r="D165" s="58"/>
      <c r="E165" s="58"/>
      <c r="F165" s="58"/>
      <c r="G165" s="58"/>
      <c r="H165" s="58"/>
      <c r="I165" s="58"/>
      <c r="J165" s="58"/>
      <c r="K165" s="58"/>
      <c r="L165" s="58"/>
      <c r="M165" s="58"/>
      <c r="N165" s="58"/>
      <c r="O165" s="58"/>
      <c r="P165" s="58"/>
      <c r="Q165" s="58"/>
      <c r="R165" s="58"/>
      <c r="S165" s="58"/>
      <c r="T165" s="58"/>
      <c r="U165" s="58"/>
      <c r="V165" s="58"/>
      <c r="W165" s="58"/>
      <c r="X165" s="58"/>
      <c r="Y165" s="58"/>
      <c r="Z165" s="58"/>
      <c r="AA165" s="58"/>
      <c r="AB165" s="58"/>
      <c r="AC165" s="58"/>
      <c r="AD165" s="58"/>
      <c r="AE165" s="58"/>
    </row>
    <row r="166" spans="2:31" x14ac:dyDescent="0.3">
      <c r="B166" s="58"/>
      <c r="C166" s="58"/>
      <c r="D166" s="58"/>
      <c r="E166" s="58"/>
      <c r="F166" s="58"/>
      <c r="G166" s="58"/>
      <c r="H166" s="58"/>
      <c r="I166" s="58"/>
      <c r="J166" s="58"/>
      <c r="K166" s="58"/>
      <c r="L166" s="58"/>
      <c r="M166" s="58"/>
      <c r="N166" s="58"/>
      <c r="O166" s="58"/>
      <c r="P166" s="58"/>
      <c r="Q166" s="58"/>
      <c r="R166" s="58"/>
      <c r="S166" s="58"/>
      <c r="T166" s="58"/>
      <c r="U166" s="58"/>
      <c r="V166" s="58"/>
      <c r="W166" s="58"/>
      <c r="X166" s="58"/>
      <c r="Y166" s="58"/>
      <c r="Z166" s="58"/>
      <c r="AA166" s="58"/>
      <c r="AB166" s="58"/>
      <c r="AC166" s="58"/>
      <c r="AD166" s="58"/>
      <c r="AE166" s="58"/>
    </row>
    <row r="167" spans="2:31" x14ac:dyDescent="0.3">
      <c r="B167" s="58"/>
      <c r="C167" s="58"/>
      <c r="D167" s="58"/>
      <c r="E167" s="58"/>
      <c r="F167" s="58"/>
      <c r="G167" s="58"/>
      <c r="H167" s="58"/>
      <c r="I167" s="58"/>
      <c r="J167" s="58"/>
      <c r="K167" s="58"/>
      <c r="L167" s="58"/>
      <c r="M167" s="58"/>
      <c r="N167" s="58"/>
      <c r="O167" s="58"/>
      <c r="P167" s="58"/>
      <c r="Q167" s="58"/>
      <c r="R167" s="58"/>
      <c r="S167" s="58"/>
      <c r="T167" s="58"/>
      <c r="U167" s="58"/>
      <c r="V167" s="58"/>
      <c r="W167" s="58"/>
      <c r="X167" s="58"/>
      <c r="Y167" s="58"/>
      <c r="Z167" s="58"/>
      <c r="AA167" s="58"/>
      <c r="AB167" s="58"/>
      <c r="AC167" s="58"/>
      <c r="AD167" s="58"/>
      <c r="AE167" s="58"/>
    </row>
    <row r="168" spans="2:31" x14ac:dyDescent="0.3">
      <c r="B168" s="58"/>
      <c r="C168" s="58"/>
      <c r="D168" s="58"/>
      <c r="E168" s="58"/>
      <c r="F168" s="58"/>
      <c r="G168" s="58"/>
      <c r="H168" s="58"/>
      <c r="I168" s="58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/>
      <c r="U168" s="58"/>
      <c r="V168" s="58"/>
      <c r="W168" s="58"/>
      <c r="X168" s="58"/>
      <c r="Y168" s="58"/>
      <c r="Z168" s="58"/>
      <c r="AA168" s="58"/>
      <c r="AB168" s="58"/>
      <c r="AC168" s="58"/>
      <c r="AD168" s="58"/>
      <c r="AE168" s="58"/>
    </row>
    <row r="169" spans="2:31" x14ac:dyDescent="0.3">
      <c r="B169" s="58"/>
      <c r="C169" s="58"/>
      <c r="D169" s="58"/>
      <c r="E169" s="58"/>
      <c r="F169" s="58"/>
      <c r="G169" s="58"/>
      <c r="H169" s="58"/>
      <c r="I169" s="58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/>
      <c r="V169" s="58"/>
      <c r="W169" s="58"/>
      <c r="X169" s="58"/>
      <c r="Y169" s="58"/>
      <c r="Z169" s="58"/>
      <c r="AA169" s="58"/>
      <c r="AB169" s="58"/>
      <c r="AC169" s="58"/>
      <c r="AD169" s="58"/>
      <c r="AE169" s="58"/>
    </row>
    <row r="170" spans="2:31" x14ac:dyDescent="0.3">
      <c r="B170" s="58"/>
      <c r="C170" s="58"/>
      <c r="D170" s="58"/>
      <c r="E170" s="58"/>
      <c r="F170" s="58"/>
      <c r="G170" s="58"/>
      <c r="H170" s="58"/>
      <c r="I170" s="58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8"/>
      <c r="X170" s="58"/>
      <c r="Y170" s="58"/>
      <c r="Z170" s="58"/>
      <c r="AA170" s="58"/>
      <c r="AB170" s="58"/>
      <c r="AC170" s="58"/>
      <c r="AD170" s="58"/>
      <c r="AE170" s="58"/>
    </row>
    <row r="171" spans="2:31" x14ac:dyDescent="0.3">
      <c r="B171" s="58"/>
      <c r="C171" s="58"/>
      <c r="D171" s="58"/>
      <c r="E171" s="58"/>
      <c r="F171" s="58"/>
      <c r="G171" s="58"/>
      <c r="H171" s="58"/>
      <c r="I171" s="58"/>
      <c r="J171" s="58"/>
      <c r="K171" s="58"/>
      <c r="L171" s="58"/>
      <c r="M171" s="58"/>
      <c r="N171" s="58"/>
      <c r="O171" s="58"/>
      <c r="P171" s="58"/>
      <c r="Q171" s="58"/>
      <c r="R171" s="58"/>
      <c r="S171" s="58"/>
      <c r="T171" s="58"/>
      <c r="U171" s="58"/>
      <c r="V171" s="58"/>
      <c r="W171" s="58"/>
      <c r="X171" s="58"/>
      <c r="Y171" s="58"/>
      <c r="Z171" s="58"/>
      <c r="AA171" s="58"/>
      <c r="AB171" s="58"/>
      <c r="AC171" s="58"/>
      <c r="AD171" s="58"/>
      <c r="AE171" s="58"/>
    </row>
    <row r="172" spans="2:31" x14ac:dyDescent="0.3">
      <c r="B172" s="58"/>
      <c r="C172" s="58"/>
      <c r="D172" s="58"/>
      <c r="E172" s="58"/>
      <c r="F172" s="58"/>
      <c r="G172" s="58"/>
      <c r="H172" s="58"/>
      <c r="I172" s="58"/>
      <c r="J172" s="58"/>
      <c r="K172" s="58"/>
      <c r="L172" s="58"/>
      <c r="M172" s="58"/>
      <c r="N172" s="58"/>
      <c r="O172" s="58"/>
      <c r="P172" s="58"/>
      <c r="Q172" s="58"/>
      <c r="R172" s="58"/>
      <c r="S172" s="58"/>
      <c r="T172" s="58"/>
      <c r="U172" s="58"/>
      <c r="V172" s="58"/>
      <c r="W172" s="58"/>
      <c r="X172" s="58"/>
      <c r="Y172" s="58"/>
      <c r="Z172" s="58"/>
      <c r="AA172" s="58"/>
      <c r="AB172" s="58"/>
      <c r="AC172" s="58"/>
      <c r="AD172" s="58"/>
      <c r="AE172" s="58"/>
    </row>
    <row r="173" spans="2:31" x14ac:dyDescent="0.3"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8"/>
      <c r="U173" s="58"/>
      <c r="V173" s="58"/>
      <c r="W173" s="58"/>
      <c r="X173" s="58"/>
      <c r="Y173" s="58"/>
      <c r="Z173" s="58"/>
      <c r="AA173" s="58"/>
      <c r="AB173" s="58"/>
      <c r="AC173" s="58"/>
      <c r="AD173" s="58"/>
      <c r="AE173" s="58"/>
    </row>
  </sheetData>
  <mergeCells count="8">
    <mergeCell ref="A2:N2"/>
    <mergeCell ref="A3:N3"/>
    <mergeCell ref="A6:A7"/>
    <mergeCell ref="B6:B7"/>
    <mergeCell ref="C6:E6"/>
    <mergeCell ref="F6:H6"/>
    <mergeCell ref="I6:K6"/>
    <mergeCell ref="L6:N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Gyöngyi</dc:creator>
  <cp:lastModifiedBy>Gyöngyi</cp:lastModifiedBy>
  <dcterms:created xsi:type="dcterms:W3CDTF">2021-05-28T12:04:28Z</dcterms:created>
  <dcterms:modified xsi:type="dcterms:W3CDTF">2021-05-28T12:04:59Z</dcterms:modified>
</cp:coreProperties>
</file>