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C123" i="1"/>
  <c r="L123" i="1" s="1"/>
  <c r="N122" i="1"/>
  <c r="M122" i="1"/>
  <c r="L122" i="1"/>
  <c r="L121" i="1"/>
  <c r="K121" i="1"/>
  <c r="J121" i="1"/>
  <c r="J123" i="1" s="1"/>
  <c r="I121" i="1"/>
  <c r="H121" i="1"/>
  <c r="H123" i="1" s="1"/>
  <c r="G121" i="1"/>
  <c r="F121" i="1"/>
  <c r="E121" i="1"/>
  <c r="N121" i="1" s="1"/>
  <c r="D121" i="1"/>
  <c r="M121" i="1" s="1"/>
  <c r="C121" i="1"/>
  <c r="N120" i="1"/>
  <c r="M120" i="1"/>
  <c r="L120" i="1"/>
  <c r="N119" i="1"/>
  <c r="M119" i="1"/>
  <c r="L119" i="1"/>
  <c r="N118" i="1"/>
  <c r="M118" i="1"/>
  <c r="L118" i="1"/>
  <c r="N117" i="1"/>
  <c r="M117" i="1"/>
  <c r="L117" i="1"/>
  <c r="L116" i="1"/>
  <c r="K116" i="1"/>
  <c r="J116" i="1"/>
  <c r="I116" i="1"/>
  <c r="I123" i="1" s="1"/>
  <c r="H116" i="1"/>
  <c r="G116" i="1"/>
  <c r="F116" i="1"/>
  <c r="E116" i="1"/>
  <c r="N116" i="1" s="1"/>
  <c r="D116" i="1"/>
  <c r="M116" i="1" s="1"/>
  <c r="C116" i="1"/>
  <c r="N115" i="1"/>
  <c r="M115" i="1"/>
  <c r="L115" i="1"/>
  <c r="N114" i="1"/>
  <c r="M114" i="1"/>
  <c r="L114" i="1"/>
  <c r="N113" i="1"/>
  <c r="M113" i="1"/>
  <c r="L113" i="1"/>
  <c r="K112" i="1"/>
  <c r="J112" i="1"/>
  <c r="I112" i="1"/>
  <c r="H112" i="1"/>
  <c r="G112" i="1"/>
  <c r="M112" i="1" s="1"/>
  <c r="F112" i="1"/>
  <c r="F123" i="1" s="1"/>
  <c r="E112" i="1"/>
  <c r="N112" i="1" s="1"/>
  <c r="D112" i="1"/>
  <c r="C112" i="1"/>
  <c r="L112" i="1" s="1"/>
  <c r="N111" i="1"/>
  <c r="M111" i="1"/>
  <c r="L111" i="1"/>
  <c r="N110" i="1"/>
  <c r="M110" i="1"/>
  <c r="L110" i="1"/>
  <c r="K109" i="1"/>
  <c r="J109" i="1"/>
  <c r="I109" i="1"/>
  <c r="H109" i="1"/>
  <c r="G109" i="1"/>
  <c r="F109" i="1"/>
  <c r="E109" i="1"/>
  <c r="N109" i="1" s="1"/>
  <c r="D109" i="1"/>
  <c r="M109" i="1" s="1"/>
  <c r="C109" i="1"/>
  <c r="L109" i="1" s="1"/>
  <c r="N108" i="1"/>
  <c r="M108" i="1"/>
  <c r="L108" i="1"/>
  <c r="N107" i="1"/>
  <c r="M107" i="1"/>
  <c r="L107" i="1"/>
  <c r="N106" i="1"/>
  <c r="M106" i="1"/>
  <c r="L106" i="1"/>
  <c r="N105" i="1"/>
  <c r="M105" i="1"/>
  <c r="L105" i="1"/>
  <c r="K104" i="1"/>
  <c r="J104" i="1"/>
  <c r="I104" i="1"/>
  <c r="H104" i="1"/>
  <c r="G104" i="1"/>
  <c r="F104" i="1"/>
  <c r="E104" i="1"/>
  <c r="N104" i="1" s="1"/>
  <c r="D104" i="1"/>
  <c r="M104" i="1" s="1"/>
  <c r="C104" i="1"/>
  <c r="L104" i="1" s="1"/>
  <c r="N103" i="1"/>
  <c r="M103" i="1"/>
  <c r="L103" i="1"/>
  <c r="N102" i="1"/>
  <c r="M102" i="1"/>
  <c r="L102" i="1"/>
  <c r="N101" i="1"/>
  <c r="M101" i="1"/>
  <c r="L101" i="1"/>
  <c r="N98" i="1"/>
  <c r="K98" i="1"/>
  <c r="J98" i="1"/>
  <c r="I98" i="1"/>
  <c r="H98" i="1"/>
  <c r="G98" i="1"/>
  <c r="F98" i="1"/>
  <c r="L98" i="1" s="1"/>
  <c r="E98" i="1"/>
  <c r="D98" i="1"/>
  <c r="M98" i="1" s="1"/>
  <c r="C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L89" i="1"/>
  <c r="K89" i="1"/>
  <c r="J89" i="1"/>
  <c r="I89" i="1"/>
  <c r="H89" i="1"/>
  <c r="G89" i="1"/>
  <c r="F89" i="1"/>
  <c r="E89" i="1"/>
  <c r="N89" i="1" s="1"/>
  <c r="D89" i="1"/>
  <c r="M89" i="1" s="1"/>
  <c r="C89" i="1"/>
  <c r="N88" i="1"/>
  <c r="M88" i="1"/>
  <c r="L88" i="1"/>
  <c r="N87" i="1"/>
  <c r="M87" i="1"/>
  <c r="L87" i="1"/>
  <c r="N86" i="1"/>
  <c r="M86" i="1"/>
  <c r="L86" i="1"/>
  <c r="N85" i="1"/>
  <c r="M85" i="1"/>
  <c r="L85" i="1"/>
  <c r="L84" i="1"/>
  <c r="K84" i="1"/>
  <c r="K99" i="1" s="1"/>
  <c r="J84" i="1"/>
  <c r="J99" i="1" s="1"/>
  <c r="I84" i="1"/>
  <c r="I99" i="1" s="1"/>
  <c r="H84" i="1"/>
  <c r="H99" i="1" s="1"/>
  <c r="G84" i="1"/>
  <c r="G99" i="1" s="1"/>
  <c r="F84" i="1"/>
  <c r="F99" i="1" s="1"/>
  <c r="E84" i="1"/>
  <c r="N84" i="1" s="1"/>
  <c r="D84" i="1"/>
  <c r="M84" i="1" s="1"/>
  <c r="C84" i="1"/>
  <c r="C99" i="1" s="1"/>
  <c r="N83" i="1"/>
  <c r="M83" i="1"/>
  <c r="L83" i="1"/>
  <c r="N82" i="1"/>
  <c r="M82" i="1"/>
  <c r="L82" i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K75" i="1"/>
  <c r="J75" i="1"/>
  <c r="I75" i="1"/>
  <c r="H75" i="1"/>
  <c r="G75" i="1"/>
  <c r="M75" i="1" s="1"/>
  <c r="F75" i="1"/>
  <c r="E75" i="1"/>
  <c r="N75" i="1" s="1"/>
  <c r="D75" i="1"/>
  <c r="C75" i="1"/>
  <c r="L75" i="1" s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2" i="1"/>
  <c r="M62" i="1"/>
  <c r="L62" i="1"/>
  <c r="L61" i="1"/>
  <c r="K61" i="1"/>
  <c r="J61" i="1"/>
  <c r="I61" i="1"/>
  <c r="H61" i="1"/>
  <c r="G61" i="1"/>
  <c r="F61" i="1"/>
  <c r="E61" i="1"/>
  <c r="N61" i="1" s="1"/>
  <c r="D61" i="1"/>
  <c r="M61" i="1" s="1"/>
  <c r="C61" i="1"/>
  <c r="N60" i="1"/>
  <c r="M60" i="1"/>
  <c r="L60" i="1"/>
  <c r="N59" i="1"/>
  <c r="M59" i="1"/>
  <c r="L59" i="1"/>
  <c r="N58" i="1"/>
  <c r="M58" i="1"/>
  <c r="L58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F52" i="1"/>
  <c r="L51" i="1"/>
  <c r="K51" i="1"/>
  <c r="J51" i="1"/>
  <c r="M51" i="1" s="1"/>
  <c r="I51" i="1"/>
  <c r="H51" i="1"/>
  <c r="G51" i="1"/>
  <c r="F51" i="1"/>
  <c r="E51" i="1"/>
  <c r="N51" i="1" s="1"/>
  <c r="D51" i="1"/>
  <c r="C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M45" i="1"/>
  <c r="K45" i="1"/>
  <c r="J45" i="1"/>
  <c r="I45" i="1"/>
  <c r="H45" i="1"/>
  <c r="G45" i="1"/>
  <c r="F45" i="1"/>
  <c r="E45" i="1"/>
  <c r="N45" i="1" s="1"/>
  <c r="D45" i="1"/>
  <c r="C45" i="1"/>
  <c r="L45" i="1" s="1"/>
  <c r="N44" i="1"/>
  <c r="M44" i="1"/>
  <c r="L44" i="1"/>
  <c r="N43" i="1"/>
  <c r="M43" i="1"/>
  <c r="L43" i="1"/>
  <c r="K42" i="1"/>
  <c r="J42" i="1"/>
  <c r="I42" i="1"/>
  <c r="H42" i="1"/>
  <c r="G42" i="1"/>
  <c r="M42" i="1" s="1"/>
  <c r="F42" i="1"/>
  <c r="E42" i="1"/>
  <c r="N42" i="1" s="1"/>
  <c r="D42" i="1"/>
  <c r="C42" i="1"/>
  <c r="L42" i="1" s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K34" i="1"/>
  <c r="J34" i="1"/>
  <c r="I34" i="1"/>
  <c r="H34" i="1"/>
  <c r="N34" i="1" s="1"/>
  <c r="G34" i="1"/>
  <c r="F34" i="1"/>
  <c r="E34" i="1"/>
  <c r="D34" i="1"/>
  <c r="M34" i="1" s="1"/>
  <c r="C34" i="1"/>
  <c r="L34" i="1" s="1"/>
  <c r="N33" i="1"/>
  <c r="M33" i="1"/>
  <c r="L33" i="1"/>
  <c r="N32" i="1"/>
  <c r="M32" i="1"/>
  <c r="L32" i="1"/>
  <c r="L31" i="1"/>
  <c r="K31" i="1"/>
  <c r="K52" i="1" s="1"/>
  <c r="J31" i="1"/>
  <c r="J52" i="1" s="1"/>
  <c r="I31" i="1"/>
  <c r="I52" i="1" s="1"/>
  <c r="H31" i="1"/>
  <c r="H52" i="1" s="1"/>
  <c r="G31" i="1"/>
  <c r="G52" i="1" s="1"/>
  <c r="F31" i="1"/>
  <c r="E31" i="1"/>
  <c r="E52" i="1" s="1"/>
  <c r="D31" i="1"/>
  <c r="D52" i="1" s="1"/>
  <c r="C31" i="1"/>
  <c r="C52" i="1" s="1"/>
  <c r="N30" i="1"/>
  <c r="M30" i="1"/>
  <c r="L30" i="1"/>
  <c r="N29" i="1"/>
  <c r="M29" i="1"/>
  <c r="L29" i="1"/>
  <c r="N28" i="1"/>
  <c r="M28" i="1"/>
  <c r="L28" i="1"/>
  <c r="N27" i="1"/>
  <c r="M27" i="1"/>
  <c r="L27" i="1"/>
  <c r="J26" i="1"/>
  <c r="E26" i="1"/>
  <c r="E100" i="1" s="1"/>
  <c r="N25" i="1"/>
  <c r="M25" i="1"/>
  <c r="K25" i="1"/>
  <c r="K26" i="1" s="1"/>
  <c r="J25" i="1"/>
  <c r="I25" i="1"/>
  <c r="I26" i="1" s="1"/>
  <c r="H25" i="1"/>
  <c r="H26" i="1" s="1"/>
  <c r="H100" i="1" s="1"/>
  <c r="H124" i="1" s="1"/>
  <c r="G25" i="1"/>
  <c r="G26" i="1" s="1"/>
  <c r="F25" i="1"/>
  <c r="L25" i="1" s="1"/>
  <c r="E25" i="1"/>
  <c r="D25" i="1"/>
  <c r="D26" i="1" s="1"/>
  <c r="C25" i="1"/>
  <c r="N24" i="1"/>
  <c r="M24" i="1"/>
  <c r="L24" i="1"/>
  <c r="N23" i="1"/>
  <c r="M23" i="1"/>
  <c r="L23" i="1"/>
  <c r="N22" i="1"/>
  <c r="M22" i="1"/>
  <c r="L22" i="1"/>
  <c r="K21" i="1"/>
  <c r="J21" i="1"/>
  <c r="J76" i="1" s="1"/>
  <c r="I21" i="1"/>
  <c r="H21" i="1"/>
  <c r="G21" i="1"/>
  <c r="F21" i="1"/>
  <c r="F76" i="1" s="1"/>
  <c r="E21" i="1"/>
  <c r="D21" i="1"/>
  <c r="D76" i="1" s="1"/>
  <c r="C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K100" i="1" l="1"/>
  <c r="K124" i="1" s="1"/>
  <c r="D100" i="1"/>
  <c r="M26" i="1"/>
  <c r="L52" i="1"/>
  <c r="L99" i="1"/>
  <c r="G76" i="1"/>
  <c r="M76" i="1" s="1"/>
  <c r="M52" i="1"/>
  <c r="H76" i="1"/>
  <c r="E124" i="1"/>
  <c r="N124" i="1" s="1"/>
  <c r="N100" i="1"/>
  <c r="N52" i="1"/>
  <c r="I76" i="1"/>
  <c r="G100" i="1"/>
  <c r="J100" i="1"/>
  <c r="J124" i="1" s="1"/>
  <c r="C76" i="1"/>
  <c r="L76" i="1" s="1"/>
  <c r="K76" i="1"/>
  <c r="I100" i="1"/>
  <c r="I124" i="1" s="1"/>
  <c r="L21" i="1"/>
  <c r="C26" i="1"/>
  <c r="D123" i="1"/>
  <c r="M21" i="1"/>
  <c r="E76" i="1"/>
  <c r="N76" i="1" s="1"/>
  <c r="D99" i="1"/>
  <c r="M99" i="1" s="1"/>
  <c r="E123" i="1"/>
  <c r="N123" i="1" s="1"/>
  <c r="N21" i="1"/>
  <c r="M31" i="1"/>
  <c r="E99" i="1"/>
  <c r="N99" i="1" s="1"/>
  <c r="F26" i="1"/>
  <c r="F100" i="1" s="1"/>
  <c r="F124" i="1" s="1"/>
  <c r="N26" i="1"/>
  <c r="N31" i="1"/>
  <c r="G123" i="1"/>
  <c r="M100" i="1" l="1"/>
  <c r="D124" i="1"/>
  <c r="C100" i="1"/>
  <c r="L26" i="1"/>
  <c r="G124" i="1"/>
  <c r="M123" i="1"/>
  <c r="L100" i="1" l="1"/>
  <c r="C124" i="1"/>
  <c r="L124" i="1" s="1"/>
  <c r="M124" i="1"/>
</calcChain>
</file>

<file path=xl/sharedStrings.xml><?xml version="1.0" encoding="utf-8"?>
<sst xmlns="http://schemas.openxmlformats.org/spreadsheetml/2006/main" count="253" uniqueCount="243">
  <si>
    <t>Csabdi Község Önkormányzat 2020. évi zárszámadása</t>
  </si>
  <si>
    <t xml:space="preserve">Kiadások </t>
  </si>
  <si>
    <t>Csabdi Napraforgó Óvoda előirányzatai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</si>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</sst>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5" xfId="0" applyFont="1" applyBorder="1" applyAlignment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7" fillId="0" borderId="5" xfId="0" applyNumberFormat="1" applyFont="1" applyBorder="1"/>
    <xf numFmtId="3" fontId="0" fillId="0" borderId="5" xfId="0" applyNumberFormat="1" applyBorder="1"/>
    <xf numFmtId="164" fontId="6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5" fillId="0" borderId="5" xfId="0" applyNumberFormat="1" applyFont="1" applyBorder="1"/>
    <xf numFmtId="0" fontId="5" fillId="0" borderId="0" xfId="0" applyFont="1"/>
    <xf numFmtId="0" fontId="6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3" fontId="3" fillId="0" borderId="5" xfId="0" applyNumberFormat="1" applyFont="1" applyBorder="1"/>
    <xf numFmtId="0" fontId="6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0" fillId="3" borderId="5" xfId="0" applyFont="1" applyFill="1" applyBorder="1"/>
    <xf numFmtId="164" fontId="3" fillId="3" borderId="5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5" fillId="4" borderId="5" xfId="0" applyNumberFormat="1" applyFont="1" applyFill="1" applyBorder="1"/>
    <xf numFmtId="165" fontId="6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3" fontId="0" fillId="4" borderId="5" xfId="0" applyNumberFormat="1" applyFill="1" applyBorder="1"/>
    <xf numFmtId="0" fontId="11" fillId="5" borderId="5" xfId="0" applyFont="1" applyFill="1" applyBorder="1" applyAlignment="1">
      <alignment horizontal="left" vertical="center"/>
    </xf>
    <xf numFmtId="164" fontId="11" fillId="5" borderId="5" xfId="0" applyNumberFormat="1" applyFont="1" applyFill="1" applyBorder="1" applyAlignment="1">
      <alignment vertical="center"/>
    </xf>
    <xf numFmtId="3" fontId="11" fillId="5" borderId="5" xfId="0" applyNumberFormat="1" applyFont="1" applyFill="1" applyBorder="1" applyAlignment="1">
      <alignment vertical="center"/>
    </xf>
    <xf numFmtId="3" fontId="5" fillId="6" borderId="5" xfId="0" applyNumberFormat="1" applyFont="1" applyFill="1" applyBorder="1"/>
    <xf numFmtId="3" fontId="6" fillId="0" borderId="5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3" fontId="8" fillId="0" borderId="5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9" fillId="0" borderId="5" xfId="0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3" fontId="11" fillId="5" borderId="5" xfId="0" applyNumberFormat="1" applyFont="1" applyFill="1" applyBorder="1" applyAlignment="1">
      <alignment horizontal="right" vertical="center" wrapText="1"/>
    </xf>
    <xf numFmtId="3" fontId="5" fillId="6" borderId="5" xfId="0" applyNumberFormat="1" applyFont="1" applyFill="1" applyBorder="1" applyAlignment="1">
      <alignment horizontal="right"/>
    </xf>
    <xf numFmtId="0" fontId="11" fillId="7" borderId="5" xfId="0" applyFont="1" applyFill="1" applyBorder="1"/>
    <xf numFmtId="3" fontId="11" fillId="7" borderId="5" xfId="0" applyNumberFormat="1" applyFont="1" applyFill="1" applyBorder="1" applyAlignment="1">
      <alignment horizontal="right"/>
    </xf>
    <xf numFmtId="3" fontId="5" fillId="8" borderId="5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3"/>
  <sheetViews>
    <sheetView tabSelected="1" topLeftCell="G1" workbookViewId="0">
      <selection activeCell="K1" sqref="K1"/>
    </sheetView>
  </sheetViews>
  <sheetFormatPr defaultRowHeight="14.4" x14ac:dyDescent="0.3"/>
  <cols>
    <col min="1" max="1" width="83.44140625" customWidth="1"/>
    <col min="3" max="5" width="15.33203125" bestFit="1" customWidth="1"/>
    <col min="6" max="6" width="10.33203125" customWidth="1"/>
    <col min="7" max="7" width="11.6640625" customWidth="1"/>
    <col min="8" max="8" width="12" customWidth="1"/>
    <col min="9" max="9" width="12.88671875" customWidth="1"/>
    <col min="10" max="10" width="13.44140625" customWidth="1"/>
    <col min="11" max="11" width="11.5546875" customWidth="1"/>
    <col min="12" max="12" width="10" customWidth="1"/>
    <col min="13" max="13" width="12" customWidth="1"/>
    <col min="14" max="14" width="10.6640625" customWidth="1"/>
    <col min="257" max="257" width="83.44140625" customWidth="1"/>
    <col min="259" max="261" width="15.33203125" bestFit="1" customWidth="1"/>
    <col min="262" max="262" width="10.33203125" customWidth="1"/>
    <col min="263" max="263" width="11.6640625" customWidth="1"/>
    <col min="264" max="264" width="12" customWidth="1"/>
    <col min="265" max="265" width="12.88671875" customWidth="1"/>
    <col min="266" max="266" width="13.44140625" customWidth="1"/>
    <col min="267" max="267" width="11.5546875" customWidth="1"/>
    <col min="268" max="268" width="10" customWidth="1"/>
    <col min="269" max="269" width="12" customWidth="1"/>
    <col min="270" max="270" width="10.6640625" customWidth="1"/>
    <col min="513" max="513" width="83.44140625" customWidth="1"/>
    <col min="515" max="517" width="15.33203125" bestFit="1" customWidth="1"/>
    <col min="518" max="518" width="10.33203125" customWidth="1"/>
    <col min="519" max="519" width="11.6640625" customWidth="1"/>
    <col min="520" max="520" width="12" customWidth="1"/>
    <col min="521" max="521" width="12.88671875" customWidth="1"/>
    <col min="522" max="522" width="13.44140625" customWidth="1"/>
    <col min="523" max="523" width="11.5546875" customWidth="1"/>
    <col min="524" max="524" width="10" customWidth="1"/>
    <col min="525" max="525" width="12" customWidth="1"/>
    <col min="526" max="526" width="10.6640625" customWidth="1"/>
    <col min="769" max="769" width="83.44140625" customWidth="1"/>
    <col min="771" max="773" width="15.33203125" bestFit="1" customWidth="1"/>
    <col min="774" max="774" width="10.33203125" customWidth="1"/>
    <col min="775" max="775" width="11.6640625" customWidth="1"/>
    <col min="776" max="776" width="12" customWidth="1"/>
    <col min="777" max="777" width="12.88671875" customWidth="1"/>
    <col min="778" max="778" width="13.44140625" customWidth="1"/>
    <col min="779" max="779" width="11.5546875" customWidth="1"/>
    <col min="780" max="780" width="10" customWidth="1"/>
    <col min="781" max="781" width="12" customWidth="1"/>
    <col min="782" max="782" width="10.6640625" customWidth="1"/>
    <col min="1025" max="1025" width="83.44140625" customWidth="1"/>
    <col min="1027" max="1029" width="15.33203125" bestFit="1" customWidth="1"/>
    <col min="1030" max="1030" width="10.33203125" customWidth="1"/>
    <col min="1031" max="1031" width="11.6640625" customWidth="1"/>
    <col min="1032" max="1032" width="12" customWidth="1"/>
    <col min="1033" max="1033" width="12.88671875" customWidth="1"/>
    <col min="1034" max="1034" width="13.44140625" customWidth="1"/>
    <col min="1035" max="1035" width="11.5546875" customWidth="1"/>
    <col min="1036" max="1036" width="10" customWidth="1"/>
    <col min="1037" max="1037" width="12" customWidth="1"/>
    <col min="1038" max="1038" width="10.6640625" customWidth="1"/>
    <col min="1281" max="1281" width="83.44140625" customWidth="1"/>
    <col min="1283" max="1285" width="15.33203125" bestFit="1" customWidth="1"/>
    <col min="1286" max="1286" width="10.33203125" customWidth="1"/>
    <col min="1287" max="1287" width="11.6640625" customWidth="1"/>
    <col min="1288" max="1288" width="12" customWidth="1"/>
    <col min="1289" max="1289" width="12.88671875" customWidth="1"/>
    <col min="1290" max="1290" width="13.44140625" customWidth="1"/>
    <col min="1291" max="1291" width="11.5546875" customWidth="1"/>
    <col min="1292" max="1292" width="10" customWidth="1"/>
    <col min="1293" max="1293" width="12" customWidth="1"/>
    <col min="1294" max="1294" width="10.6640625" customWidth="1"/>
    <col min="1537" max="1537" width="83.44140625" customWidth="1"/>
    <col min="1539" max="1541" width="15.33203125" bestFit="1" customWidth="1"/>
    <col min="1542" max="1542" width="10.33203125" customWidth="1"/>
    <col min="1543" max="1543" width="11.6640625" customWidth="1"/>
    <col min="1544" max="1544" width="12" customWidth="1"/>
    <col min="1545" max="1545" width="12.88671875" customWidth="1"/>
    <col min="1546" max="1546" width="13.44140625" customWidth="1"/>
    <col min="1547" max="1547" width="11.5546875" customWidth="1"/>
    <col min="1548" max="1548" width="10" customWidth="1"/>
    <col min="1549" max="1549" width="12" customWidth="1"/>
    <col min="1550" max="1550" width="10.6640625" customWidth="1"/>
    <col min="1793" max="1793" width="83.44140625" customWidth="1"/>
    <col min="1795" max="1797" width="15.33203125" bestFit="1" customWidth="1"/>
    <col min="1798" max="1798" width="10.33203125" customWidth="1"/>
    <col min="1799" max="1799" width="11.6640625" customWidth="1"/>
    <col min="1800" max="1800" width="12" customWidth="1"/>
    <col min="1801" max="1801" width="12.88671875" customWidth="1"/>
    <col min="1802" max="1802" width="13.44140625" customWidth="1"/>
    <col min="1803" max="1803" width="11.5546875" customWidth="1"/>
    <col min="1804" max="1804" width="10" customWidth="1"/>
    <col min="1805" max="1805" width="12" customWidth="1"/>
    <col min="1806" max="1806" width="10.6640625" customWidth="1"/>
    <col min="2049" max="2049" width="83.44140625" customWidth="1"/>
    <col min="2051" max="2053" width="15.33203125" bestFit="1" customWidth="1"/>
    <col min="2054" max="2054" width="10.33203125" customWidth="1"/>
    <col min="2055" max="2055" width="11.6640625" customWidth="1"/>
    <col min="2056" max="2056" width="12" customWidth="1"/>
    <col min="2057" max="2057" width="12.88671875" customWidth="1"/>
    <col min="2058" max="2058" width="13.44140625" customWidth="1"/>
    <col min="2059" max="2059" width="11.5546875" customWidth="1"/>
    <col min="2060" max="2060" width="10" customWidth="1"/>
    <col min="2061" max="2061" width="12" customWidth="1"/>
    <col min="2062" max="2062" width="10.6640625" customWidth="1"/>
    <col min="2305" max="2305" width="83.44140625" customWidth="1"/>
    <col min="2307" max="2309" width="15.33203125" bestFit="1" customWidth="1"/>
    <col min="2310" max="2310" width="10.33203125" customWidth="1"/>
    <col min="2311" max="2311" width="11.6640625" customWidth="1"/>
    <col min="2312" max="2312" width="12" customWidth="1"/>
    <col min="2313" max="2313" width="12.88671875" customWidth="1"/>
    <col min="2314" max="2314" width="13.44140625" customWidth="1"/>
    <col min="2315" max="2315" width="11.5546875" customWidth="1"/>
    <col min="2316" max="2316" width="10" customWidth="1"/>
    <col min="2317" max="2317" width="12" customWidth="1"/>
    <col min="2318" max="2318" width="10.6640625" customWidth="1"/>
    <col min="2561" max="2561" width="83.44140625" customWidth="1"/>
    <col min="2563" max="2565" width="15.33203125" bestFit="1" customWidth="1"/>
    <col min="2566" max="2566" width="10.33203125" customWidth="1"/>
    <col min="2567" max="2567" width="11.6640625" customWidth="1"/>
    <col min="2568" max="2568" width="12" customWidth="1"/>
    <col min="2569" max="2569" width="12.88671875" customWidth="1"/>
    <col min="2570" max="2570" width="13.44140625" customWidth="1"/>
    <col min="2571" max="2571" width="11.5546875" customWidth="1"/>
    <col min="2572" max="2572" width="10" customWidth="1"/>
    <col min="2573" max="2573" width="12" customWidth="1"/>
    <col min="2574" max="2574" width="10.6640625" customWidth="1"/>
    <col min="2817" max="2817" width="83.44140625" customWidth="1"/>
    <col min="2819" max="2821" width="15.33203125" bestFit="1" customWidth="1"/>
    <col min="2822" max="2822" width="10.33203125" customWidth="1"/>
    <col min="2823" max="2823" width="11.6640625" customWidth="1"/>
    <col min="2824" max="2824" width="12" customWidth="1"/>
    <col min="2825" max="2825" width="12.88671875" customWidth="1"/>
    <col min="2826" max="2826" width="13.44140625" customWidth="1"/>
    <col min="2827" max="2827" width="11.5546875" customWidth="1"/>
    <col min="2828" max="2828" width="10" customWidth="1"/>
    <col min="2829" max="2829" width="12" customWidth="1"/>
    <col min="2830" max="2830" width="10.6640625" customWidth="1"/>
    <col min="3073" max="3073" width="83.44140625" customWidth="1"/>
    <col min="3075" max="3077" width="15.33203125" bestFit="1" customWidth="1"/>
    <col min="3078" max="3078" width="10.33203125" customWidth="1"/>
    <col min="3079" max="3079" width="11.6640625" customWidth="1"/>
    <col min="3080" max="3080" width="12" customWidth="1"/>
    <col min="3081" max="3081" width="12.88671875" customWidth="1"/>
    <col min="3082" max="3082" width="13.44140625" customWidth="1"/>
    <col min="3083" max="3083" width="11.5546875" customWidth="1"/>
    <col min="3084" max="3084" width="10" customWidth="1"/>
    <col min="3085" max="3085" width="12" customWidth="1"/>
    <col min="3086" max="3086" width="10.6640625" customWidth="1"/>
    <col min="3329" max="3329" width="83.44140625" customWidth="1"/>
    <col min="3331" max="3333" width="15.33203125" bestFit="1" customWidth="1"/>
    <col min="3334" max="3334" width="10.33203125" customWidth="1"/>
    <col min="3335" max="3335" width="11.6640625" customWidth="1"/>
    <col min="3336" max="3336" width="12" customWidth="1"/>
    <col min="3337" max="3337" width="12.88671875" customWidth="1"/>
    <col min="3338" max="3338" width="13.44140625" customWidth="1"/>
    <col min="3339" max="3339" width="11.5546875" customWidth="1"/>
    <col min="3340" max="3340" width="10" customWidth="1"/>
    <col min="3341" max="3341" width="12" customWidth="1"/>
    <col min="3342" max="3342" width="10.6640625" customWidth="1"/>
    <col min="3585" max="3585" width="83.44140625" customWidth="1"/>
    <col min="3587" max="3589" width="15.33203125" bestFit="1" customWidth="1"/>
    <col min="3590" max="3590" width="10.33203125" customWidth="1"/>
    <col min="3591" max="3591" width="11.6640625" customWidth="1"/>
    <col min="3592" max="3592" width="12" customWidth="1"/>
    <col min="3593" max="3593" width="12.88671875" customWidth="1"/>
    <col min="3594" max="3594" width="13.44140625" customWidth="1"/>
    <col min="3595" max="3595" width="11.5546875" customWidth="1"/>
    <col min="3596" max="3596" width="10" customWidth="1"/>
    <col min="3597" max="3597" width="12" customWidth="1"/>
    <col min="3598" max="3598" width="10.6640625" customWidth="1"/>
    <col min="3841" max="3841" width="83.44140625" customWidth="1"/>
    <col min="3843" max="3845" width="15.33203125" bestFit="1" customWidth="1"/>
    <col min="3846" max="3846" width="10.33203125" customWidth="1"/>
    <col min="3847" max="3847" width="11.6640625" customWidth="1"/>
    <col min="3848" max="3848" width="12" customWidth="1"/>
    <col min="3849" max="3849" width="12.88671875" customWidth="1"/>
    <col min="3850" max="3850" width="13.44140625" customWidth="1"/>
    <col min="3851" max="3851" width="11.5546875" customWidth="1"/>
    <col min="3852" max="3852" width="10" customWidth="1"/>
    <col min="3853" max="3853" width="12" customWidth="1"/>
    <col min="3854" max="3854" width="10.6640625" customWidth="1"/>
    <col min="4097" max="4097" width="83.44140625" customWidth="1"/>
    <col min="4099" max="4101" width="15.33203125" bestFit="1" customWidth="1"/>
    <col min="4102" max="4102" width="10.33203125" customWidth="1"/>
    <col min="4103" max="4103" width="11.6640625" customWidth="1"/>
    <col min="4104" max="4104" width="12" customWidth="1"/>
    <col min="4105" max="4105" width="12.88671875" customWidth="1"/>
    <col min="4106" max="4106" width="13.44140625" customWidth="1"/>
    <col min="4107" max="4107" width="11.5546875" customWidth="1"/>
    <col min="4108" max="4108" width="10" customWidth="1"/>
    <col min="4109" max="4109" width="12" customWidth="1"/>
    <col min="4110" max="4110" width="10.6640625" customWidth="1"/>
    <col min="4353" max="4353" width="83.44140625" customWidth="1"/>
    <col min="4355" max="4357" width="15.33203125" bestFit="1" customWidth="1"/>
    <col min="4358" max="4358" width="10.33203125" customWidth="1"/>
    <col min="4359" max="4359" width="11.6640625" customWidth="1"/>
    <col min="4360" max="4360" width="12" customWidth="1"/>
    <col min="4361" max="4361" width="12.88671875" customWidth="1"/>
    <col min="4362" max="4362" width="13.44140625" customWidth="1"/>
    <col min="4363" max="4363" width="11.5546875" customWidth="1"/>
    <col min="4364" max="4364" width="10" customWidth="1"/>
    <col min="4365" max="4365" width="12" customWidth="1"/>
    <col min="4366" max="4366" width="10.6640625" customWidth="1"/>
    <col min="4609" max="4609" width="83.44140625" customWidth="1"/>
    <col min="4611" max="4613" width="15.33203125" bestFit="1" customWidth="1"/>
    <col min="4614" max="4614" width="10.33203125" customWidth="1"/>
    <col min="4615" max="4615" width="11.6640625" customWidth="1"/>
    <col min="4616" max="4616" width="12" customWidth="1"/>
    <col min="4617" max="4617" width="12.88671875" customWidth="1"/>
    <col min="4618" max="4618" width="13.44140625" customWidth="1"/>
    <col min="4619" max="4619" width="11.5546875" customWidth="1"/>
    <col min="4620" max="4620" width="10" customWidth="1"/>
    <col min="4621" max="4621" width="12" customWidth="1"/>
    <col min="4622" max="4622" width="10.6640625" customWidth="1"/>
    <col min="4865" max="4865" width="83.44140625" customWidth="1"/>
    <col min="4867" max="4869" width="15.33203125" bestFit="1" customWidth="1"/>
    <col min="4870" max="4870" width="10.33203125" customWidth="1"/>
    <col min="4871" max="4871" width="11.6640625" customWidth="1"/>
    <col min="4872" max="4872" width="12" customWidth="1"/>
    <col min="4873" max="4873" width="12.88671875" customWidth="1"/>
    <col min="4874" max="4874" width="13.44140625" customWidth="1"/>
    <col min="4875" max="4875" width="11.5546875" customWidth="1"/>
    <col min="4876" max="4876" width="10" customWidth="1"/>
    <col min="4877" max="4877" width="12" customWidth="1"/>
    <col min="4878" max="4878" width="10.6640625" customWidth="1"/>
    <col min="5121" max="5121" width="83.44140625" customWidth="1"/>
    <col min="5123" max="5125" width="15.33203125" bestFit="1" customWidth="1"/>
    <col min="5126" max="5126" width="10.33203125" customWidth="1"/>
    <col min="5127" max="5127" width="11.6640625" customWidth="1"/>
    <col min="5128" max="5128" width="12" customWidth="1"/>
    <col min="5129" max="5129" width="12.88671875" customWidth="1"/>
    <col min="5130" max="5130" width="13.44140625" customWidth="1"/>
    <col min="5131" max="5131" width="11.5546875" customWidth="1"/>
    <col min="5132" max="5132" width="10" customWidth="1"/>
    <col min="5133" max="5133" width="12" customWidth="1"/>
    <col min="5134" max="5134" width="10.6640625" customWidth="1"/>
    <col min="5377" max="5377" width="83.44140625" customWidth="1"/>
    <col min="5379" max="5381" width="15.33203125" bestFit="1" customWidth="1"/>
    <col min="5382" max="5382" width="10.33203125" customWidth="1"/>
    <col min="5383" max="5383" width="11.6640625" customWidth="1"/>
    <col min="5384" max="5384" width="12" customWidth="1"/>
    <col min="5385" max="5385" width="12.88671875" customWidth="1"/>
    <col min="5386" max="5386" width="13.44140625" customWidth="1"/>
    <col min="5387" max="5387" width="11.5546875" customWidth="1"/>
    <col min="5388" max="5388" width="10" customWidth="1"/>
    <col min="5389" max="5389" width="12" customWidth="1"/>
    <col min="5390" max="5390" width="10.6640625" customWidth="1"/>
    <col min="5633" max="5633" width="83.44140625" customWidth="1"/>
    <col min="5635" max="5637" width="15.33203125" bestFit="1" customWidth="1"/>
    <col min="5638" max="5638" width="10.33203125" customWidth="1"/>
    <col min="5639" max="5639" width="11.6640625" customWidth="1"/>
    <col min="5640" max="5640" width="12" customWidth="1"/>
    <col min="5641" max="5641" width="12.88671875" customWidth="1"/>
    <col min="5642" max="5642" width="13.44140625" customWidth="1"/>
    <col min="5643" max="5643" width="11.5546875" customWidth="1"/>
    <col min="5644" max="5644" width="10" customWidth="1"/>
    <col min="5645" max="5645" width="12" customWidth="1"/>
    <col min="5646" max="5646" width="10.6640625" customWidth="1"/>
    <col min="5889" max="5889" width="83.44140625" customWidth="1"/>
    <col min="5891" max="5893" width="15.33203125" bestFit="1" customWidth="1"/>
    <col min="5894" max="5894" width="10.33203125" customWidth="1"/>
    <col min="5895" max="5895" width="11.6640625" customWidth="1"/>
    <col min="5896" max="5896" width="12" customWidth="1"/>
    <col min="5897" max="5897" width="12.88671875" customWidth="1"/>
    <col min="5898" max="5898" width="13.44140625" customWidth="1"/>
    <col min="5899" max="5899" width="11.5546875" customWidth="1"/>
    <col min="5900" max="5900" width="10" customWidth="1"/>
    <col min="5901" max="5901" width="12" customWidth="1"/>
    <col min="5902" max="5902" width="10.6640625" customWidth="1"/>
    <col min="6145" max="6145" width="83.44140625" customWidth="1"/>
    <col min="6147" max="6149" width="15.33203125" bestFit="1" customWidth="1"/>
    <col min="6150" max="6150" width="10.33203125" customWidth="1"/>
    <col min="6151" max="6151" width="11.6640625" customWidth="1"/>
    <col min="6152" max="6152" width="12" customWidth="1"/>
    <col min="6153" max="6153" width="12.88671875" customWidth="1"/>
    <col min="6154" max="6154" width="13.44140625" customWidth="1"/>
    <col min="6155" max="6155" width="11.5546875" customWidth="1"/>
    <col min="6156" max="6156" width="10" customWidth="1"/>
    <col min="6157" max="6157" width="12" customWidth="1"/>
    <col min="6158" max="6158" width="10.6640625" customWidth="1"/>
    <col min="6401" max="6401" width="83.44140625" customWidth="1"/>
    <col min="6403" max="6405" width="15.33203125" bestFit="1" customWidth="1"/>
    <col min="6406" max="6406" width="10.33203125" customWidth="1"/>
    <col min="6407" max="6407" width="11.6640625" customWidth="1"/>
    <col min="6408" max="6408" width="12" customWidth="1"/>
    <col min="6409" max="6409" width="12.88671875" customWidth="1"/>
    <col min="6410" max="6410" width="13.44140625" customWidth="1"/>
    <col min="6411" max="6411" width="11.5546875" customWidth="1"/>
    <col min="6412" max="6412" width="10" customWidth="1"/>
    <col min="6413" max="6413" width="12" customWidth="1"/>
    <col min="6414" max="6414" width="10.6640625" customWidth="1"/>
    <col min="6657" max="6657" width="83.44140625" customWidth="1"/>
    <col min="6659" max="6661" width="15.33203125" bestFit="1" customWidth="1"/>
    <col min="6662" max="6662" width="10.33203125" customWidth="1"/>
    <col min="6663" max="6663" width="11.6640625" customWidth="1"/>
    <col min="6664" max="6664" width="12" customWidth="1"/>
    <col min="6665" max="6665" width="12.88671875" customWidth="1"/>
    <col min="6666" max="6666" width="13.44140625" customWidth="1"/>
    <col min="6667" max="6667" width="11.5546875" customWidth="1"/>
    <col min="6668" max="6668" width="10" customWidth="1"/>
    <col min="6669" max="6669" width="12" customWidth="1"/>
    <col min="6670" max="6670" width="10.6640625" customWidth="1"/>
    <col min="6913" max="6913" width="83.44140625" customWidth="1"/>
    <col min="6915" max="6917" width="15.33203125" bestFit="1" customWidth="1"/>
    <col min="6918" max="6918" width="10.33203125" customWidth="1"/>
    <col min="6919" max="6919" width="11.6640625" customWidth="1"/>
    <col min="6920" max="6920" width="12" customWidth="1"/>
    <col min="6921" max="6921" width="12.88671875" customWidth="1"/>
    <col min="6922" max="6922" width="13.44140625" customWidth="1"/>
    <col min="6923" max="6923" width="11.5546875" customWidth="1"/>
    <col min="6924" max="6924" width="10" customWidth="1"/>
    <col min="6925" max="6925" width="12" customWidth="1"/>
    <col min="6926" max="6926" width="10.6640625" customWidth="1"/>
    <col min="7169" max="7169" width="83.44140625" customWidth="1"/>
    <col min="7171" max="7173" width="15.33203125" bestFit="1" customWidth="1"/>
    <col min="7174" max="7174" width="10.33203125" customWidth="1"/>
    <col min="7175" max="7175" width="11.6640625" customWidth="1"/>
    <col min="7176" max="7176" width="12" customWidth="1"/>
    <col min="7177" max="7177" width="12.88671875" customWidth="1"/>
    <col min="7178" max="7178" width="13.44140625" customWidth="1"/>
    <col min="7179" max="7179" width="11.5546875" customWidth="1"/>
    <col min="7180" max="7180" width="10" customWidth="1"/>
    <col min="7181" max="7181" width="12" customWidth="1"/>
    <col min="7182" max="7182" width="10.6640625" customWidth="1"/>
    <col min="7425" max="7425" width="83.44140625" customWidth="1"/>
    <col min="7427" max="7429" width="15.33203125" bestFit="1" customWidth="1"/>
    <col min="7430" max="7430" width="10.33203125" customWidth="1"/>
    <col min="7431" max="7431" width="11.6640625" customWidth="1"/>
    <col min="7432" max="7432" width="12" customWidth="1"/>
    <col min="7433" max="7433" width="12.88671875" customWidth="1"/>
    <col min="7434" max="7434" width="13.44140625" customWidth="1"/>
    <col min="7435" max="7435" width="11.5546875" customWidth="1"/>
    <col min="7436" max="7436" width="10" customWidth="1"/>
    <col min="7437" max="7437" width="12" customWidth="1"/>
    <col min="7438" max="7438" width="10.6640625" customWidth="1"/>
    <col min="7681" max="7681" width="83.44140625" customWidth="1"/>
    <col min="7683" max="7685" width="15.33203125" bestFit="1" customWidth="1"/>
    <col min="7686" max="7686" width="10.33203125" customWidth="1"/>
    <col min="7687" max="7687" width="11.6640625" customWidth="1"/>
    <col min="7688" max="7688" width="12" customWidth="1"/>
    <col min="7689" max="7689" width="12.88671875" customWidth="1"/>
    <col min="7690" max="7690" width="13.44140625" customWidth="1"/>
    <col min="7691" max="7691" width="11.5546875" customWidth="1"/>
    <col min="7692" max="7692" width="10" customWidth="1"/>
    <col min="7693" max="7693" width="12" customWidth="1"/>
    <col min="7694" max="7694" width="10.6640625" customWidth="1"/>
    <col min="7937" max="7937" width="83.44140625" customWidth="1"/>
    <col min="7939" max="7941" width="15.33203125" bestFit="1" customWidth="1"/>
    <col min="7942" max="7942" width="10.33203125" customWidth="1"/>
    <col min="7943" max="7943" width="11.6640625" customWidth="1"/>
    <col min="7944" max="7944" width="12" customWidth="1"/>
    <col min="7945" max="7945" width="12.88671875" customWidth="1"/>
    <col min="7946" max="7946" width="13.44140625" customWidth="1"/>
    <col min="7947" max="7947" width="11.5546875" customWidth="1"/>
    <col min="7948" max="7948" width="10" customWidth="1"/>
    <col min="7949" max="7949" width="12" customWidth="1"/>
    <col min="7950" max="7950" width="10.6640625" customWidth="1"/>
    <col min="8193" max="8193" width="83.44140625" customWidth="1"/>
    <col min="8195" max="8197" width="15.33203125" bestFit="1" customWidth="1"/>
    <col min="8198" max="8198" width="10.33203125" customWidth="1"/>
    <col min="8199" max="8199" width="11.6640625" customWidth="1"/>
    <col min="8200" max="8200" width="12" customWidth="1"/>
    <col min="8201" max="8201" width="12.88671875" customWidth="1"/>
    <col min="8202" max="8202" width="13.44140625" customWidth="1"/>
    <col min="8203" max="8203" width="11.5546875" customWidth="1"/>
    <col min="8204" max="8204" width="10" customWidth="1"/>
    <col min="8205" max="8205" width="12" customWidth="1"/>
    <col min="8206" max="8206" width="10.6640625" customWidth="1"/>
    <col min="8449" max="8449" width="83.44140625" customWidth="1"/>
    <col min="8451" max="8453" width="15.33203125" bestFit="1" customWidth="1"/>
    <col min="8454" max="8454" width="10.33203125" customWidth="1"/>
    <col min="8455" max="8455" width="11.6640625" customWidth="1"/>
    <col min="8456" max="8456" width="12" customWidth="1"/>
    <col min="8457" max="8457" width="12.88671875" customWidth="1"/>
    <col min="8458" max="8458" width="13.44140625" customWidth="1"/>
    <col min="8459" max="8459" width="11.5546875" customWidth="1"/>
    <col min="8460" max="8460" width="10" customWidth="1"/>
    <col min="8461" max="8461" width="12" customWidth="1"/>
    <col min="8462" max="8462" width="10.6640625" customWidth="1"/>
    <col min="8705" max="8705" width="83.44140625" customWidth="1"/>
    <col min="8707" max="8709" width="15.33203125" bestFit="1" customWidth="1"/>
    <col min="8710" max="8710" width="10.33203125" customWidth="1"/>
    <col min="8711" max="8711" width="11.6640625" customWidth="1"/>
    <col min="8712" max="8712" width="12" customWidth="1"/>
    <col min="8713" max="8713" width="12.88671875" customWidth="1"/>
    <col min="8714" max="8714" width="13.44140625" customWidth="1"/>
    <col min="8715" max="8715" width="11.5546875" customWidth="1"/>
    <col min="8716" max="8716" width="10" customWidth="1"/>
    <col min="8717" max="8717" width="12" customWidth="1"/>
    <col min="8718" max="8718" width="10.6640625" customWidth="1"/>
    <col min="8961" max="8961" width="83.44140625" customWidth="1"/>
    <col min="8963" max="8965" width="15.33203125" bestFit="1" customWidth="1"/>
    <col min="8966" max="8966" width="10.33203125" customWidth="1"/>
    <col min="8967" max="8967" width="11.6640625" customWidth="1"/>
    <col min="8968" max="8968" width="12" customWidth="1"/>
    <col min="8969" max="8969" width="12.88671875" customWidth="1"/>
    <col min="8970" max="8970" width="13.44140625" customWidth="1"/>
    <col min="8971" max="8971" width="11.5546875" customWidth="1"/>
    <col min="8972" max="8972" width="10" customWidth="1"/>
    <col min="8973" max="8973" width="12" customWidth="1"/>
    <col min="8974" max="8974" width="10.6640625" customWidth="1"/>
    <col min="9217" max="9217" width="83.44140625" customWidth="1"/>
    <col min="9219" max="9221" width="15.33203125" bestFit="1" customWidth="1"/>
    <col min="9222" max="9222" width="10.33203125" customWidth="1"/>
    <col min="9223" max="9223" width="11.6640625" customWidth="1"/>
    <col min="9224" max="9224" width="12" customWidth="1"/>
    <col min="9225" max="9225" width="12.88671875" customWidth="1"/>
    <col min="9226" max="9226" width="13.44140625" customWidth="1"/>
    <col min="9227" max="9227" width="11.5546875" customWidth="1"/>
    <col min="9228" max="9228" width="10" customWidth="1"/>
    <col min="9229" max="9229" width="12" customWidth="1"/>
    <col min="9230" max="9230" width="10.6640625" customWidth="1"/>
    <col min="9473" max="9473" width="83.44140625" customWidth="1"/>
    <col min="9475" max="9477" width="15.33203125" bestFit="1" customWidth="1"/>
    <col min="9478" max="9478" width="10.33203125" customWidth="1"/>
    <col min="9479" max="9479" width="11.6640625" customWidth="1"/>
    <col min="9480" max="9480" width="12" customWidth="1"/>
    <col min="9481" max="9481" width="12.88671875" customWidth="1"/>
    <col min="9482" max="9482" width="13.44140625" customWidth="1"/>
    <col min="9483" max="9483" width="11.5546875" customWidth="1"/>
    <col min="9484" max="9484" width="10" customWidth="1"/>
    <col min="9485" max="9485" width="12" customWidth="1"/>
    <col min="9486" max="9486" width="10.6640625" customWidth="1"/>
    <col min="9729" max="9729" width="83.44140625" customWidth="1"/>
    <col min="9731" max="9733" width="15.33203125" bestFit="1" customWidth="1"/>
    <col min="9734" max="9734" width="10.33203125" customWidth="1"/>
    <col min="9735" max="9735" width="11.6640625" customWidth="1"/>
    <col min="9736" max="9736" width="12" customWidth="1"/>
    <col min="9737" max="9737" width="12.88671875" customWidth="1"/>
    <col min="9738" max="9738" width="13.44140625" customWidth="1"/>
    <col min="9739" max="9739" width="11.5546875" customWidth="1"/>
    <col min="9740" max="9740" width="10" customWidth="1"/>
    <col min="9741" max="9741" width="12" customWidth="1"/>
    <col min="9742" max="9742" width="10.6640625" customWidth="1"/>
    <col min="9985" max="9985" width="83.44140625" customWidth="1"/>
    <col min="9987" max="9989" width="15.33203125" bestFit="1" customWidth="1"/>
    <col min="9990" max="9990" width="10.33203125" customWidth="1"/>
    <col min="9991" max="9991" width="11.6640625" customWidth="1"/>
    <col min="9992" max="9992" width="12" customWidth="1"/>
    <col min="9993" max="9993" width="12.88671875" customWidth="1"/>
    <col min="9994" max="9994" width="13.44140625" customWidth="1"/>
    <col min="9995" max="9995" width="11.5546875" customWidth="1"/>
    <col min="9996" max="9996" width="10" customWidth="1"/>
    <col min="9997" max="9997" width="12" customWidth="1"/>
    <col min="9998" max="9998" width="10.6640625" customWidth="1"/>
    <col min="10241" max="10241" width="83.44140625" customWidth="1"/>
    <col min="10243" max="10245" width="15.33203125" bestFit="1" customWidth="1"/>
    <col min="10246" max="10246" width="10.33203125" customWidth="1"/>
    <col min="10247" max="10247" width="11.6640625" customWidth="1"/>
    <col min="10248" max="10248" width="12" customWidth="1"/>
    <col min="10249" max="10249" width="12.88671875" customWidth="1"/>
    <col min="10250" max="10250" width="13.44140625" customWidth="1"/>
    <col min="10251" max="10251" width="11.5546875" customWidth="1"/>
    <col min="10252" max="10252" width="10" customWidth="1"/>
    <col min="10253" max="10253" width="12" customWidth="1"/>
    <col min="10254" max="10254" width="10.6640625" customWidth="1"/>
    <col min="10497" max="10497" width="83.44140625" customWidth="1"/>
    <col min="10499" max="10501" width="15.33203125" bestFit="1" customWidth="1"/>
    <col min="10502" max="10502" width="10.33203125" customWidth="1"/>
    <col min="10503" max="10503" width="11.6640625" customWidth="1"/>
    <col min="10504" max="10504" width="12" customWidth="1"/>
    <col min="10505" max="10505" width="12.88671875" customWidth="1"/>
    <col min="10506" max="10506" width="13.44140625" customWidth="1"/>
    <col min="10507" max="10507" width="11.5546875" customWidth="1"/>
    <col min="10508" max="10508" width="10" customWidth="1"/>
    <col min="10509" max="10509" width="12" customWidth="1"/>
    <col min="10510" max="10510" width="10.6640625" customWidth="1"/>
    <col min="10753" max="10753" width="83.44140625" customWidth="1"/>
    <col min="10755" max="10757" width="15.33203125" bestFit="1" customWidth="1"/>
    <col min="10758" max="10758" width="10.33203125" customWidth="1"/>
    <col min="10759" max="10759" width="11.6640625" customWidth="1"/>
    <col min="10760" max="10760" width="12" customWidth="1"/>
    <col min="10761" max="10761" width="12.88671875" customWidth="1"/>
    <col min="10762" max="10762" width="13.44140625" customWidth="1"/>
    <col min="10763" max="10763" width="11.5546875" customWidth="1"/>
    <col min="10764" max="10764" width="10" customWidth="1"/>
    <col min="10765" max="10765" width="12" customWidth="1"/>
    <col min="10766" max="10766" width="10.6640625" customWidth="1"/>
    <col min="11009" max="11009" width="83.44140625" customWidth="1"/>
    <col min="11011" max="11013" width="15.33203125" bestFit="1" customWidth="1"/>
    <col min="11014" max="11014" width="10.33203125" customWidth="1"/>
    <col min="11015" max="11015" width="11.6640625" customWidth="1"/>
    <col min="11016" max="11016" width="12" customWidth="1"/>
    <col min="11017" max="11017" width="12.88671875" customWidth="1"/>
    <col min="11018" max="11018" width="13.44140625" customWidth="1"/>
    <col min="11019" max="11019" width="11.5546875" customWidth="1"/>
    <col min="11020" max="11020" width="10" customWidth="1"/>
    <col min="11021" max="11021" width="12" customWidth="1"/>
    <col min="11022" max="11022" width="10.6640625" customWidth="1"/>
    <col min="11265" max="11265" width="83.44140625" customWidth="1"/>
    <col min="11267" max="11269" width="15.33203125" bestFit="1" customWidth="1"/>
    <col min="11270" max="11270" width="10.33203125" customWidth="1"/>
    <col min="11271" max="11271" width="11.6640625" customWidth="1"/>
    <col min="11272" max="11272" width="12" customWidth="1"/>
    <col min="11273" max="11273" width="12.88671875" customWidth="1"/>
    <col min="11274" max="11274" width="13.44140625" customWidth="1"/>
    <col min="11275" max="11275" width="11.5546875" customWidth="1"/>
    <col min="11276" max="11276" width="10" customWidth="1"/>
    <col min="11277" max="11277" width="12" customWidth="1"/>
    <col min="11278" max="11278" width="10.6640625" customWidth="1"/>
    <col min="11521" max="11521" width="83.44140625" customWidth="1"/>
    <col min="11523" max="11525" width="15.33203125" bestFit="1" customWidth="1"/>
    <col min="11526" max="11526" width="10.33203125" customWidth="1"/>
    <col min="11527" max="11527" width="11.6640625" customWidth="1"/>
    <col min="11528" max="11528" width="12" customWidth="1"/>
    <col min="11529" max="11529" width="12.88671875" customWidth="1"/>
    <col min="11530" max="11530" width="13.44140625" customWidth="1"/>
    <col min="11531" max="11531" width="11.5546875" customWidth="1"/>
    <col min="11532" max="11532" width="10" customWidth="1"/>
    <col min="11533" max="11533" width="12" customWidth="1"/>
    <col min="11534" max="11534" width="10.6640625" customWidth="1"/>
    <col min="11777" max="11777" width="83.44140625" customWidth="1"/>
    <col min="11779" max="11781" width="15.33203125" bestFit="1" customWidth="1"/>
    <col min="11782" max="11782" width="10.33203125" customWidth="1"/>
    <col min="11783" max="11783" width="11.6640625" customWidth="1"/>
    <col min="11784" max="11784" width="12" customWidth="1"/>
    <col min="11785" max="11785" width="12.88671875" customWidth="1"/>
    <col min="11786" max="11786" width="13.44140625" customWidth="1"/>
    <col min="11787" max="11787" width="11.5546875" customWidth="1"/>
    <col min="11788" max="11788" width="10" customWidth="1"/>
    <col min="11789" max="11789" width="12" customWidth="1"/>
    <col min="11790" max="11790" width="10.6640625" customWidth="1"/>
    <col min="12033" max="12033" width="83.44140625" customWidth="1"/>
    <col min="12035" max="12037" width="15.33203125" bestFit="1" customWidth="1"/>
    <col min="12038" max="12038" width="10.33203125" customWidth="1"/>
    <col min="12039" max="12039" width="11.6640625" customWidth="1"/>
    <col min="12040" max="12040" width="12" customWidth="1"/>
    <col min="12041" max="12041" width="12.88671875" customWidth="1"/>
    <col min="12042" max="12042" width="13.44140625" customWidth="1"/>
    <col min="12043" max="12043" width="11.5546875" customWidth="1"/>
    <col min="12044" max="12044" width="10" customWidth="1"/>
    <col min="12045" max="12045" width="12" customWidth="1"/>
    <col min="12046" max="12046" width="10.6640625" customWidth="1"/>
    <col min="12289" max="12289" width="83.44140625" customWidth="1"/>
    <col min="12291" max="12293" width="15.33203125" bestFit="1" customWidth="1"/>
    <col min="12294" max="12294" width="10.33203125" customWidth="1"/>
    <col min="12295" max="12295" width="11.6640625" customWidth="1"/>
    <col min="12296" max="12296" width="12" customWidth="1"/>
    <col min="12297" max="12297" width="12.88671875" customWidth="1"/>
    <col min="12298" max="12298" width="13.44140625" customWidth="1"/>
    <col min="12299" max="12299" width="11.5546875" customWidth="1"/>
    <col min="12300" max="12300" width="10" customWidth="1"/>
    <col min="12301" max="12301" width="12" customWidth="1"/>
    <col min="12302" max="12302" width="10.6640625" customWidth="1"/>
    <col min="12545" max="12545" width="83.44140625" customWidth="1"/>
    <col min="12547" max="12549" width="15.33203125" bestFit="1" customWidth="1"/>
    <col min="12550" max="12550" width="10.33203125" customWidth="1"/>
    <col min="12551" max="12551" width="11.6640625" customWidth="1"/>
    <col min="12552" max="12552" width="12" customWidth="1"/>
    <col min="12553" max="12553" width="12.88671875" customWidth="1"/>
    <col min="12554" max="12554" width="13.44140625" customWidth="1"/>
    <col min="12555" max="12555" width="11.5546875" customWidth="1"/>
    <col min="12556" max="12556" width="10" customWidth="1"/>
    <col min="12557" max="12557" width="12" customWidth="1"/>
    <col min="12558" max="12558" width="10.6640625" customWidth="1"/>
    <col min="12801" max="12801" width="83.44140625" customWidth="1"/>
    <col min="12803" max="12805" width="15.33203125" bestFit="1" customWidth="1"/>
    <col min="12806" max="12806" width="10.33203125" customWidth="1"/>
    <col min="12807" max="12807" width="11.6640625" customWidth="1"/>
    <col min="12808" max="12808" width="12" customWidth="1"/>
    <col min="12809" max="12809" width="12.88671875" customWidth="1"/>
    <col min="12810" max="12810" width="13.44140625" customWidth="1"/>
    <col min="12811" max="12811" width="11.5546875" customWidth="1"/>
    <col min="12812" max="12812" width="10" customWidth="1"/>
    <col min="12813" max="12813" width="12" customWidth="1"/>
    <col min="12814" max="12814" width="10.6640625" customWidth="1"/>
    <col min="13057" max="13057" width="83.44140625" customWidth="1"/>
    <col min="13059" max="13061" width="15.33203125" bestFit="1" customWidth="1"/>
    <col min="13062" max="13062" width="10.33203125" customWidth="1"/>
    <col min="13063" max="13063" width="11.6640625" customWidth="1"/>
    <col min="13064" max="13064" width="12" customWidth="1"/>
    <col min="13065" max="13065" width="12.88671875" customWidth="1"/>
    <col min="13066" max="13066" width="13.44140625" customWidth="1"/>
    <col min="13067" max="13067" width="11.5546875" customWidth="1"/>
    <col min="13068" max="13068" width="10" customWidth="1"/>
    <col min="13069" max="13069" width="12" customWidth="1"/>
    <col min="13070" max="13070" width="10.6640625" customWidth="1"/>
    <col min="13313" max="13313" width="83.44140625" customWidth="1"/>
    <col min="13315" max="13317" width="15.33203125" bestFit="1" customWidth="1"/>
    <col min="13318" max="13318" width="10.33203125" customWidth="1"/>
    <col min="13319" max="13319" width="11.6640625" customWidth="1"/>
    <col min="13320" max="13320" width="12" customWidth="1"/>
    <col min="13321" max="13321" width="12.88671875" customWidth="1"/>
    <col min="13322" max="13322" width="13.44140625" customWidth="1"/>
    <col min="13323" max="13323" width="11.5546875" customWidth="1"/>
    <col min="13324" max="13324" width="10" customWidth="1"/>
    <col min="13325" max="13325" width="12" customWidth="1"/>
    <col min="13326" max="13326" width="10.6640625" customWidth="1"/>
    <col min="13569" max="13569" width="83.44140625" customWidth="1"/>
    <col min="13571" max="13573" width="15.33203125" bestFit="1" customWidth="1"/>
    <col min="13574" max="13574" width="10.33203125" customWidth="1"/>
    <col min="13575" max="13575" width="11.6640625" customWidth="1"/>
    <col min="13576" max="13576" width="12" customWidth="1"/>
    <col min="13577" max="13577" width="12.88671875" customWidth="1"/>
    <col min="13578" max="13578" width="13.44140625" customWidth="1"/>
    <col min="13579" max="13579" width="11.5546875" customWidth="1"/>
    <col min="13580" max="13580" width="10" customWidth="1"/>
    <col min="13581" max="13581" width="12" customWidth="1"/>
    <col min="13582" max="13582" width="10.6640625" customWidth="1"/>
    <col min="13825" max="13825" width="83.44140625" customWidth="1"/>
    <col min="13827" max="13829" width="15.33203125" bestFit="1" customWidth="1"/>
    <col min="13830" max="13830" width="10.33203125" customWidth="1"/>
    <col min="13831" max="13831" width="11.6640625" customWidth="1"/>
    <col min="13832" max="13832" width="12" customWidth="1"/>
    <col min="13833" max="13833" width="12.88671875" customWidth="1"/>
    <col min="13834" max="13834" width="13.44140625" customWidth="1"/>
    <col min="13835" max="13835" width="11.5546875" customWidth="1"/>
    <col min="13836" max="13836" width="10" customWidth="1"/>
    <col min="13837" max="13837" width="12" customWidth="1"/>
    <col min="13838" max="13838" width="10.6640625" customWidth="1"/>
    <col min="14081" max="14081" width="83.44140625" customWidth="1"/>
    <col min="14083" max="14085" width="15.33203125" bestFit="1" customWidth="1"/>
    <col min="14086" max="14086" width="10.33203125" customWidth="1"/>
    <col min="14087" max="14087" width="11.6640625" customWidth="1"/>
    <col min="14088" max="14088" width="12" customWidth="1"/>
    <col min="14089" max="14089" width="12.88671875" customWidth="1"/>
    <col min="14090" max="14090" width="13.44140625" customWidth="1"/>
    <col min="14091" max="14091" width="11.5546875" customWidth="1"/>
    <col min="14092" max="14092" width="10" customWidth="1"/>
    <col min="14093" max="14093" width="12" customWidth="1"/>
    <col min="14094" max="14094" width="10.6640625" customWidth="1"/>
    <col min="14337" max="14337" width="83.44140625" customWidth="1"/>
    <col min="14339" max="14341" width="15.33203125" bestFit="1" customWidth="1"/>
    <col min="14342" max="14342" width="10.33203125" customWidth="1"/>
    <col min="14343" max="14343" width="11.6640625" customWidth="1"/>
    <col min="14344" max="14344" width="12" customWidth="1"/>
    <col min="14345" max="14345" width="12.88671875" customWidth="1"/>
    <col min="14346" max="14346" width="13.44140625" customWidth="1"/>
    <col min="14347" max="14347" width="11.5546875" customWidth="1"/>
    <col min="14348" max="14348" width="10" customWidth="1"/>
    <col min="14349" max="14349" width="12" customWidth="1"/>
    <col min="14350" max="14350" width="10.6640625" customWidth="1"/>
    <col min="14593" max="14593" width="83.44140625" customWidth="1"/>
    <col min="14595" max="14597" width="15.33203125" bestFit="1" customWidth="1"/>
    <col min="14598" max="14598" width="10.33203125" customWidth="1"/>
    <col min="14599" max="14599" width="11.6640625" customWidth="1"/>
    <col min="14600" max="14600" width="12" customWidth="1"/>
    <col min="14601" max="14601" width="12.88671875" customWidth="1"/>
    <col min="14602" max="14602" width="13.44140625" customWidth="1"/>
    <col min="14603" max="14603" width="11.5546875" customWidth="1"/>
    <col min="14604" max="14604" width="10" customWidth="1"/>
    <col min="14605" max="14605" width="12" customWidth="1"/>
    <col min="14606" max="14606" width="10.6640625" customWidth="1"/>
    <col min="14849" max="14849" width="83.44140625" customWidth="1"/>
    <col min="14851" max="14853" width="15.33203125" bestFit="1" customWidth="1"/>
    <col min="14854" max="14854" width="10.33203125" customWidth="1"/>
    <col min="14855" max="14855" width="11.6640625" customWidth="1"/>
    <col min="14856" max="14856" width="12" customWidth="1"/>
    <col min="14857" max="14857" width="12.88671875" customWidth="1"/>
    <col min="14858" max="14858" width="13.44140625" customWidth="1"/>
    <col min="14859" max="14859" width="11.5546875" customWidth="1"/>
    <col min="14860" max="14860" width="10" customWidth="1"/>
    <col min="14861" max="14861" width="12" customWidth="1"/>
    <col min="14862" max="14862" width="10.6640625" customWidth="1"/>
    <col min="15105" max="15105" width="83.44140625" customWidth="1"/>
    <col min="15107" max="15109" width="15.33203125" bestFit="1" customWidth="1"/>
    <col min="15110" max="15110" width="10.33203125" customWidth="1"/>
    <col min="15111" max="15111" width="11.6640625" customWidth="1"/>
    <col min="15112" max="15112" width="12" customWidth="1"/>
    <col min="15113" max="15113" width="12.88671875" customWidth="1"/>
    <col min="15114" max="15114" width="13.44140625" customWidth="1"/>
    <col min="15115" max="15115" width="11.5546875" customWidth="1"/>
    <col min="15116" max="15116" width="10" customWidth="1"/>
    <col min="15117" max="15117" width="12" customWidth="1"/>
    <col min="15118" max="15118" width="10.6640625" customWidth="1"/>
    <col min="15361" max="15361" width="83.44140625" customWidth="1"/>
    <col min="15363" max="15365" width="15.33203125" bestFit="1" customWidth="1"/>
    <col min="15366" max="15366" width="10.33203125" customWidth="1"/>
    <col min="15367" max="15367" width="11.6640625" customWidth="1"/>
    <col min="15368" max="15368" width="12" customWidth="1"/>
    <col min="15369" max="15369" width="12.88671875" customWidth="1"/>
    <col min="15370" max="15370" width="13.44140625" customWidth="1"/>
    <col min="15371" max="15371" width="11.5546875" customWidth="1"/>
    <col min="15372" max="15372" width="10" customWidth="1"/>
    <col min="15373" max="15373" width="12" customWidth="1"/>
    <col min="15374" max="15374" width="10.6640625" customWidth="1"/>
    <col min="15617" max="15617" width="83.44140625" customWidth="1"/>
    <col min="15619" max="15621" width="15.33203125" bestFit="1" customWidth="1"/>
    <col min="15622" max="15622" width="10.33203125" customWidth="1"/>
    <col min="15623" max="15623" width="11.6640625" customWidth="1"/>
    <col min="15624" max="15624" width="12" customWidth="1"/>
    <col min="15625" max="15625" width="12.88671875" customWidth="1"/>
    <col min="15626" max="15626" width="13.44140625" customWidth="1"/>
    <col min="15627" max="15627" width="11.5546875" customWidth="1"/>
    <col min="15628" max="15628" width="10" customWidth="1"/>
    <col min="15629" max="15629" width="12" customWidth="1"/>
    <col min="15630" max="15630" width="10.6640625" customWidth="1"/>
    <col min="15873" max="15873" width="83.44140625" customWidth="1"/>
    <col min="15875" max="15877" width="15.33203125" bestFit="1" customWidth="1"/>
    <col min="15878" max="15878" width="10.33203125" customWidth="1"/>
    <col min="15879" max="15879" width="11.6640625" customWidth="1"/>
    <col min="15880" max="15880" width="12" customWidth="1"/>
    <col min="15881" max="15881" width="12.88671875" customWidth="1"/>
    <col min="15882" max="15882" width="13.44140625" customWidth="1"/>
    <col min="15883" max="15883" width="11.5546875" customWidth="1"/>
    <col min="15884" max="15884" width="10" customWidth="1"/>
    <col min="15885" max="15885" width="12" customWidth="1"/>
    <col min="15886" max="15886" width="10.6640625" customWidth="1"/>
    <col min="16129" max="16129" width="83.44140625" customWidth="1"/>
    <col min="16131" max="16133" width="15.33203125" bestFit="1" customWidth="1"/>
    <col min="16134" max="16134" width="10.33203125" customWidth="1"/>
    <col min="16135" max="16135" width="11.6640625" customWidth="1"/>
    <col min="16136" max="16136" width="12" customWidth="1"/>
    <col min="16137" max="16137" width="12.88671875" customWidth="1"/>
    <col min="16138" max="16138" width="13.44140625" customWidth="1"/>
    <col min="16139" max="16139" width="11.5546875" customWidth="1"/>
    <col min="16140" max="16140" width="10" customWidth="1"/>
    <col min="16141" max="16141" width="12" customWidth="1"/>
    <col min="16142" max="16142" width="10.6640625" customWidth="1"/>
  </cols>
  <sheetData>
    <row r="1" spans="1:14" x14ac:dyDescent="0.3">
      <c r="K1" t="s">
        <v>242</v>
      </c>
    </row>
    <row r="2" spans="1:14" ht="21" customHeigh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  <c r="N2" s="4"/>
    </row>
    <row r="3" spans="1:14" ht="18.75" customHeight="1" x14ac:dyDescent="0.3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</row>
    <row r="4" spans="1:14" ht="18" x14ac:dyDescent="0.35">
      <c r="A4" s="6"/>
    </row>
    <row r="5" spans="1:14" x14ac:dyDescent="0.3">
      <c r="A5" s="7" t="s">
        <v>2</v>
      </c>
    </row>
    <row r="6" spans="1:14" ht="25.5" customHeight="1" x14ac:dyDescent="0.3">
      <c r="A6" s="8" t="s">
        <v>3</v>
      </c>
      <c r="B6" s="9" t="s">
        <v>4</v>
      </c>
      <c r="C6" s="10" t="s">
        <v>5</v>
      </c>
      <c r="D6" s="11"/>
      <c r="E6" s="12"/>
      <c r="F6" s="10" t="s">
        <v>6</v>
      </c>
      <c r="G6" s="11"/>
      <c r="H6" s="12"/>
      <c r="I6" s="10" t="s">
        <v>7</v>
      </c>
      <c r="J6" s="11"/>
      <c r="K6" s="12"/>
      <c r="L6" s="13" t="s">
        <v>8</v>
      </c>
      <c r="M6" s="14"/>
      <c r="N6" s="14"/>
    </row>
    <row r="7" spans="1:14" ht="26.4" x14ac:dyDescent="0.3">
      <c r="A7" s="15"/>
      <c r="B7" s="16"/>
      <c r="C7" s="17" t="s">
        <v>9</v>
      </c>
      <c r="D7" s="17" t="s">
        <v>10</v>
      </c>
      <c r="E7" s="18" t="s">
        <v>11</v>
      </c>
      <c r="F7" s="17" t="s">
        <v>9</v>
      </c>
      <c r="G7" s="17" t="s">
        <v>10</v>
      </c>
      <c r="H7" s="18" t="s">
        <v>11</v>
      </c>
      <c r="I7" s="17" t="s">
        <v>9</v>
      </c>
      <c r="J7" s="17" t="s">
        <v>10</v>
      </c>
      <c r="K7" s="18" t="s">
        <v>11</v>
      </c>
      <c r="L7" s="17" t="s">
        <v>9</v>
      </c>
      <c r="M7" s="17" t="s">
        <v>10</v>
      </c>
      <c r="N7" s="18" t="s">
        <v>11</v>
      </c>
    </row>
    <row r="8" spans="1:14" x14ac:dyDescent="0.3">
      <c r="A8" s="19" t="s">
        <v>12</v>
      </c>
      <c r="B8" s="20" t="s">
        <v>13</v>
      </c>
      <c r="C8" s="21">
        <v>23094861</v>
      </c>
      <c r="D8" s="21">
        <v>23920141</v>
      </c>
      <c r="E8" s="22">
        <v>23780349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3">
        <f t="shared" ref="L8:N39" si="0">SUM(C8+F8+I8)</f>
        <v>23094861</v>
      </c>
      <c r="M8" s="23">
        <f t="shared" si="0"/>
        <v>23920141</v>
      </c>
      <c r="N8" s="23">
        <f t="shared" si="0"/>
        <v>23780349</v>
      </c>
    </row>
    <row r="9" spans="1:14" x14ac:dyDescent="0.3">
      <c r="A9" s="19" t="s">
        <v>14</v>
      </c>
      <c r="B9" s="24" t="s">
        <v>15</v>
      </c>
      <c r="C9" s="21">
        <v>923794</v>
      </c>
      <c r="D9" s="21">
        <v>98514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3">
        <f t="shared" si="0"/>
        <v>923794</v>
      </c>
      <c r="M9" s="23">
        <f t="shared" si="0"/>
        <v>98514</v>
      </c>
      <c r="N9" s="23">
        <f t="shared" si="0"/>
        <v>0</v>
      </c>
    </row>
    <row r="10" spans="1:14" x14ac:dyDescent="0.3">
      <c r="A10" s="19" t="s">
        <v>16</v>
      </c>
      <c r="B10" s="24" t="s">
        <v>17</v>
      </c>
      <c r="C10" s="21">
        <v>0</v>
      </c>
      <c r="D10" s="21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3">
        <f t="shared" si="0"/>
        <v>0</v>
      </c>
      <c r="M10" s="23">
        <f t="shared" si="0"/>
        <v>0</v>
      </c>
      <c r="N10" s="23">
        <f t="shared" si="0"/>
        <v>0</v>
      </c>
    </row>
    <row r="11" spans="1:14" x14ac:dyDescent="0.3">
      <c r="A11" s="25" t="s">
        <v>18</v>
      </c>
      <c r="B11" s="24" t="s">
        <v>19</v>
      </c>
      <c r="C11" s="21">
        <v>100000</v>
      </c>
      <c r="D11" s="21">
        <v>100000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f t="shared" si="0"/>
        <v>100000</v>
      </c>
      <c r="M11" s="23">
        <f t="shared" si="0"/>
        <v>100000</v>
      </c>
      <c r="N11" s="23">
        <f t="shared" si="0"/>
        <v>0</v>
      </c>
    </row>
    <row r="12" spans="1:14" x14ac:dyDescent="0.3">
      <c r="A12" s="25" t="s">
        <v>20</v>
      </c>
      <c r="B12" s="24" t="s">
        <v>21</v>
      </c>
      <c r="C12" s="21">
        <v>0</v>
      </c>
      <c r="D12" s="21">
        <v>0</v>
      </c>
      <c r="E12" s="21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</row>
    <row r="13" spans="1:14" x14ac:dyDescent="0.3">
      <c r="A13" s="25" t="s">
        <v>22</v>
      </c>
      <c r="B13" s="24" t="s">
        <v>23</v>
      </c>
      <c r="C13" s="21">
        <v>0</v>
      </c>
      <c r="D13" s="21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3">
        <f t="shared" si="0"/>
        <v>0</v>
      </c>
      <c r="M13" s="23">
        <f t="shared" si="0"/>
        <v>0</v>
      </c>
      <c r="N13" s="23">
        <f t="shared" si="0"/>
        <v>0</v>
      </c>
    </row>
    <row r="14" spans="1:14" x14ac:dyDescent="0.3">
      <c r="A14" s="25" t="s">
        <v>24</v>
      </c>
      <c r="B14" s="24" t="s">
        <v>25</v>
      </c>
      <c r="C14" s="21">
        <v>0</v>
      </c>
      <c r="D14" s="21">
        <v>0</v>
      </c>
      <c r="E14" s="21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f t="shared" si="0"/>
        <v>0</v>
      </c>
      <c r="M14" s="23">
        <f t="shared" si="0"/>
        <v>0</v>
      </c>
      <c r="N14" s="23">
        <f t="shared" si="0"/>
        <v>0</v>
      </c>
    </row>
    <row r="15" spans="1:14" x14ac:dyDescent="0.3">
      <c r="A15" s="25" t="s">
        <v>26</v>
      </c>
      <c r="B15" s="24" t="s">
        <v>27</v>
      </c>
      <c r="C15" s="21">
        <v>0</v>
      </c>
      <c r="D15" s="21">
        <v>0</v>
      </c>
      <c r="E15" s="21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3">
        <f t="shared" si="0"/>
        <v>0</v>
      </c>
      <c r="M15" s="23">
        <f t="shared" si="0"/>
        <v>0</v>
      </c>
      <c r="N15" s="23">
        <f t="shared" si="0"/>
        <v>0</v>
      </c>
    </row>
    <row r="16" spans="1:14" x14ac:dyDescent="0.3">
      <c r="A16" s="26" t="s">
        <v>28</v>
      </c>
      <c r="B16" s="24" t="s">
        <v>29</v>
      </c>
      <c r="C16" s="21">
        <v>132404</v>
      </c>
      <c r="D16" s="21">
        <v>132404</v>
      </c>
      <c r="E16" s="22">
        <v>102896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3">
        <f t="shared" si="0"/>
        <v>132404</v>
      </c>
      <c r="M16" s="23">
        <f t="shared" si="0"/>
        <v>132404</v>
      </c>
      <c r="N16" s="23">
        <f t="shared" si="0"/>
        <v>102896</v>
      </c>
    </row>
    <row r="17" spans="1:14" x14ac:dyDescent="0.3">
      <c r="A17" s="26" t="s">
        <v>30</v>
      </c>
      <c r="B17" s="24" t="s">
        <v>31</v>
      </c>
      <c r="C17" s="21">
        <v>0</v>
      </c>
      <c r="D17" s="21">
        <v>0</v>
      </c>
      <c r="E17" s="21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3">
        <f t="shared" si="0"/>
        <v>0</v>
      </c>
      <c r="M17" s="23">
        <f t="shared" si="0"/>
        <v>0</v>
      </c>
      <c r="N17" s="23">
        <f t="shared" si="0"/>
        <v>0</v>
      </c>
    </row>
    <row r="18" spans="1:14" x14ac:dyDescent="0.3">
      <c r="A18" s="26" t="s">
        <v>32</v>
      </c>
      <c r="B18" s="24" t="s">
        <v>33</v>
      </c>
      <c r="C18" s="21">
        <v>0</v>
      </c>
      <c r="D18" s="21">
        <v>0</v>
      </c>
      <c r="E18" s="21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f t="shared" si="0"/>
        <v>0</v>
      </c>
      <c r="M18" s="23">
        <f t="shared" si="0"/>
        <v>0</v>
      </c>
      <c r="N18" s="23">
        <f t="shared" si="0"/>
        <v>0</v>
      </c>
    </row>
    <row r="19" spans="1:14" x14ac:dyDescent="0.3">
      <c r="A19" s="26" t="s">
        <v>34</v>
      </c>
      <c r="B19" s="24" t="s">
        <v>35</v>
      </c>
      <c r="C19" s="21">
        <v>0</v>
      </c>
      <c r="D19" s="21">
        <v>0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3">
        <f t="shared" si="0"/>
        <v>0</v>
      </c>
      <c r="M19" s="23">
        <f t="shared" si="0"/>
        <v>0</v>
      </c>
      <c r="N19" s="23">
        <f t="shared" si="0"/>
        <v>0</v>
      </c>
    </row>
    <row r="20" spans="1:14" x14ac:dyDescent="0.3">
      <c r="A20" s="26" t="s">
        <v>36</v>
      </c>
      <c r="B20" s="24" t="s">
        <v>37</v>
      </c>
      <c r="C20" s="21">
        <v>300000</v>
      </c>
      <c r="D20" s="21">
        <v>300000</v>
      </c>
      <c r="E20" s="22">
        <v>64310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300000</v>
      </c>
      <c r="M20" s="23">
        <f t="shared" si="0"/>
        <v>300000</v>
      </c>
      <c r="N20" s="23">
        <f t="shared" si="0"/>
        <v>64310</v>
      </c>
    </row>
    <row r="21" spans="1:14" s="32" customFormat="1" x14ac:dyDescent="0.3">
      <c r="A21" s="27" t="s">
        <v>38</v>
      </c>
      <c r="B21" s="28" t="s">
        <v>39</v>
      </c>
      <c r="C21" s="29">
        <f>SUM(C8:C20)</f>
        <v>24551059</v>
      </c>
      <c r="D21" s="29">
        <f>SUM(D8:D20)</f>
        <v>24551059</v>
      </c>
      <c r="E21" s="29">
        <f>SUM(E8:E20)</f>
        <v>23947555</v>
      </c>
      <c r="F21" s="30">
        <f>SUM(F20,F16)</f>
        <v>0</v>
      </c>
      <c r="G21" s="29">
        <f>SUM(G8:G20)</f>
        <v>0</v>
      </c>
      <c r="H21" s="29">
        <f>SUM(H8:H20)</f>
        <v>0</v>
      </c>
      <c r="I21" s="29">
        <f>SUM(I8:I20)</f>
        <v>0</v>
      </c>
      <c r="J21" s="29">
        <f>SUM(J8:J20)</f>
        <v>0</v>
      </c>
      <c r="K21" s="29">
        <f>SUM(K8:K20)</f>
        <v>0</v>
      </c>
      <c r="L21" s="31">
        <f t="shared" si="0"/>
        <v>24551059</v>
      </c>
      <c r="M21" s="31">
        <f t="shared" si="0"/>
        <v>24551059</v>
      </c>
      <c r="N21" s="31">
        <f t="shared" si="0"/>
        <v>23947555</v>
      </c>
    </row>
    <row r="22" spans="1:14" x14ac:dyDescent="0.3">
      <c r="A22" s="26" t="s">
        <v>40</v>
      </c>
      <c r="B22" s="24" t="s">
        <v>41</v>
      </c>
      <c r="C22" s="21">
        <v>0</v>
      </c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>SUM(C22+F22+I22)</f>
        <v>0</v>
      </c>
      <c r="M22" s="23">
        <f t="shared" si="0"/>
        <v>0</v>
      </c>
      <c r="N22" s="23">
        <f t="shared" si="0"/>
        <v>0</v>
      </c>
    </row>
    <row r="23" spans="1:14" ht="33.75" customHeight="1" x14ac:dyDescent="0.3">
      <c r="A23" s="26" t="s">
        <v>42</v>
      </c>
      <c r="B23" s="24" t="s">
        <v>43</v>
      </c>
      <c r="C23" s="21">
        <v>1765500</v>
      </c>
      <c r="D23" s="21">
        <v>813586</v>
      </c>
      <c r="E23" s="21">
        <v>736086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f t="shared" si="0"/>
        <v>1765500</v>
      </c>
      <c r="M23" s="23">
        <f t="shared" si="0"/>
        <v>813586</v>
      </c>
      <c r="N23" s="23">
        <f t="shared" si="0"/>
        <v>736086</v>
      </c>
    </row>
    <row r="24" spans="1:14" x14ac:dyDescent="0.3">
      <c r="A24" s="33" t="s">
        <v>44</v>
      </c>
      <c r="B24" s="24" t="s">
        <v>45</v>
      </c>
      <c r="C24" s="21">
        <v>0</v>
      </c>
      <c r="D24" s="21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3">
        <f>SUM(C24+F24+I24)</f>
        <v>0</v>
      </c>
      <c r="M24" s="23">
        <f t="shared" si="0"/>
        <v>0</v>
      </c>
      <c r="N24" s="23">
        <f t="shared" si="0"/>
        <v>0</v>
      </c>
    </row>
    <row r="25" spans="1:14" s="32" customFormat="1" x14ac:dyDescent="0.3">
      <c r="A25" s="34" t="s">
        <v>46</v>
      </c>
      <c r="B25" s="28" t="s">
        <v>47</v>
      </c>
      <c r="C25" s="29">
        <f t="shared" ref="C25:K25" si="1">SUM(C22:C24)</f>
        <v>1765500</v>
      </c>
      <c r="D25" s="29">
        <f t="shared" si="1"/>
        <v>813586</v>
      </c>
      <c r="E25" s="29">
        <f t="shared" si="1"/>
        <v>736086</v>
      </c>
      <c r="F25" s="29">
        <f>SUM(F22:F24)</f>
        <v>0</v>
      </c>
      <c r="G25" s="29">
        <f t="shared" si="1"/>
        <v>0</v>
      </c>
      <c r="H25" s="29">
        <f t="shared" si="1"/>
        <v>0</v>
      </c>
      <c r="I25" s="29">
        <f t="shared" si="1"/>
        <v>0</v>
      </c>
      <c r="J25" s="29">
        <f t="shared" si="1"/>
        <v>0</v>
      </c>
      <c r="K25" s="29">
        <f t="shared" si="1"/>
        <v>0</v>
      </c>
      <c r="L25" s="31">
        <f t="shared" si="0"/>
        <v>1765500</v>
      </c>
      <c r="M25" s="31">
        <f t="shared" si="0"/>
        <v>813586</v>
      </c>
      <c r="N25" s="31">
        <f t="shared" si="0"/>
        <v>736086</v>
      </c>
    </row>
    <row r="26" spans="1:14" s="32" customFormat="1" x14ac:dyDescent="0.3">
      <c r="A26" s="35" t="s">
        <v>48</v>
      </c>
      <c r="B26" s="36" t="s">
        <v>49</v>
      </c>
      <c r="C26" s="30">
        <f>SUM(C21+C25)</f>
        <v>26316559</v>
      </c>
      <c r="D26" s="30">
        <f>SUM(D21+D25)</f>
        <v>25364645</v>
      </c>
      <c r="E26" s="30">
        <f>SUM(E21+E25)</f>
        <v>24683641</v>
      </c>
      <c r="F26" s="30">
        <f t="shared" ref="F26:K26" si="2">SUM(F25,F21)</f>
        <v>0</v>
      </c>
      <c r="G26" s="30">
        <f t="shared" si="2"/>
        <v>0</v>
      </c>
      <c r="H26" s="30">
        <f t="shared" si="2"/>
        <v>0</v>
      </c>
      <c r="I26" s="30">
        <f t="shared" si="2"/>
        <v>0</v>
      </c>
      <c r="J26" s="30">
        <f t="shared" si="2"/>
        <v>0</v>
      </c>
      <c r="K26" s="30">
        <f t="shared" si="2"/>
        <v>0</v>
      </c>
      <c r="L26" s="31">
        <f t="shared" si="0"/>
        <v>26316559</v>
      </c>
      <c r="M26" s="31">
        <f t="shared" si="0"/>
        <v>25364645</v>
      </c>
      <c r="N26" s="31">
        <f>SUM(E26+H26+K26)</f>
        <v>24683641</v>
      </c>
    </row>
    <row r="27" spans="1:14" s="32" customFormat="1" x14ac:dyDescent="0.3">
      <c r="A27" s="37" t="s">
        <v>50</v>
      </c>
      <c r="B27" s="36" t="s">
        <v>51</v>
      </c>
      <c r="C27" s="30">
        <v>4605397</v>
      </c>
      <c r="D27" s="30">
        <v>4180147</v>
      </c>
      <c r="E27" s="38">
        <v>4073930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1">
        <f t="shared" si="0"/>
        <v>4605397</v>
      </c>
      <c r="M27" s="31">
        <f t="shared" si="0"/>
        <v>4180147</v>
      </c>
      <c r="N27" s="31">
        <f t="shared" si="0"/>
        <v>4073930</v>
      </c>
    </row>
    <row r="28" spans="1:14" x14ac:dyDescent="0.3">
      <c r="A28" s="26" t="s">
        <v>52</v>
      </c>
      <c r="B28" s="24" t="s">
        <v>53</v>
      </c>
      <c r="C28" s="21">
        <v>500000</v>
      </c>
      <c r="D28" s="21">
        <v>476370</v>
      </c>
      <c r="E28" s="22">
        <v>470472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500000</v>
      </c>
      <c r="M28" s="23">
        <f t="shared" si="0"/>
        <v>476370</v>
      </c>
      <c r="N28" s="23">
        <f t="shared" si="0"/>
        <v>470472</v>
      </c>
    </row>
    <row r="29" spans="1:14" x14ac:dyDescent="0.3">
      <c r="A29" s="26" t="s">
        <v>54</v>
      </c>
      <c r="B29" s="24" t="s">
        <v>55</v>
      </c>
      <c r="C29" s="21">
        <v>760000</v>
      </c>
      <c r="D29" s="21">
        <v>726438</v>
      </c>
      <c r="E29" s="22">
        <v>498641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760000</v>
      </c>
      <c r="M29" s="23">
        <f t="shared" si="0"/>
        <v>726438</v>
      </c>
      <c r="N29" s="23">
        <f t="shared" si="0"/>
        <v>498641</v>
      </c>
    </row>
    <row r="30" spans="1:14" x14ac:dyDescent="0.3">
      <c r="A30" s="26" t="s">
        <v>56</v>
      </c>
      <c r="B30" s="24" t="s">
        <v>57</v>
      </c>
      <c r="C30" s="21">
        <v>0</v>
      </c>
      <c r="D30" s="21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  <c r="M30" s="23">
        <f t="shared" si="0"/>
        <v>0</v>
      </c>
      <c r="N30" s="23">
        <f t="shared" si="0"/>
        <v>0</v>
      </c>
    </row>
    <row r="31" spans="1:14" s="32" customFormat="1" x14ac:dyDescent="0.3">
      <c r="A31" s="34" t="s">
        <v>58</v>
      </c>
      <c r="B31" s="28" t="s">
        <v>59</v>
      </c>
      <c r="C31" s="29">
        <f>SUM(C28:C30)</f>
        <v>1260000</v>
      </c>
      <c r="D31" s="29">
        <f t="shared" ref="D31:K31" si="3">SUM(D28:D30)</f>
        <v>1202808</v>
      </c>
      <c r="E31" s="29">
        <f t="shared" si="3"/>
        <v>969113</v>
      </c>
      <c r="F31" s="29">
        <f t="shared" si="3"/>
        <v>0</v>
      </c>
      <c r="G31" s="29">
        <f t="shared" si="3"/>
        <v>0</v>
      </c>
      <c r="H31" s="29">
        <f t="shared" si="3"/>
        <v>0</v>
      </c>
      <c r="I31" s="29">
        <f t="shared" si="3"/>
        <v>0</v>
      </c>
      <c r="J31" s="29">
        <f t="shared" si="3"/>
        <v>0</v>
      </c>
      <c r="K31" s="29">
        <f t="shared" si="3"/>
        <v>0</v>
      </c>
      <c r="L31" s="31">
        <f t="shared" si="0"/>
        <v>1260000</v>
      </c>
      <c r="M31" s="31">
        <f t="shared" si="0"/>
        <v>1202808</v>
      </c>
      <c r="N31" s="31">
        <f t="shared" si="0"/>
        <v>969113</v>
      </c>
    </row>
    <row r="32" spans="1:14" x14ac:dyDescent="0.3">
      <c r="A32" s="26" t="s">
        <v>60</v>
      </c>
      <c r="B32" s="24" t="s">
        <v>61</v>
      </c>
      <c r="C32" s="21">
        <v>0</v>
      </c>
      <c r="D32" s="21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f t="shared" si="0"/>
        <v>0</v>
      </c>
      <c r="M32" s="23">
        <f t="shared" si="0"/>
        <v>0</v>
      </c>
      <c r="N32" s="23">
        <f t="shared" si="0"/>
        <v>0</v>
      </c>
    </row>
    <row r="33" spans="1:14" x14ac:dyDescent="0.3">
      <c r="A33" s="26" t="s">
        <v>62</v>
      </c>
      <c r="B33" s="24" t="s">
        <v>63</v>
      </c>
      <c r="C33" s="21">
        <v>95400</v>
      </c>
      <c r="D33" s="21">
        <v>20621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95400</v>
      </c>
      <c r="M33" s="23">
        <f t="shared" si="0"/>
        <v>20621</v>
      </c>
      <c r="N33" s="23">
        <f t="shared" si="0"/>
        <v>0</v>
      </c>
    </row>
    <row r="34" spans="1:14" s="32" customFormat="1" ht="15" customHeight="1" x14ac:dyDescent="0.3">
      <c r="A34" s="34" t="s">
        <v>64</v>
      </c>
      <c r="B34" s="28" t="s">
        <v>65</v>
      </c>
      <c r="C34" s="29">
        <f>SUM(C32:C33)</f>
        <v>95400</v>
      </c>
      <c r="D34" s="29">
        <f>SUM(D32:D33)</f>
        <v>20621</v>
      </c>
      <c r="E34" s="29">
        <f>SUM(E32:E33)</f>
        <v>0</v>
      </c>
      <c r="F34" s="29">
        <f t="shared" ref="F34:K34" si="4">SUM(F32:F33)</f>
        <v>0</v>
      </c>
      <c r="G34" s="29">
        <f t="shared" si="4"/>
        <v>0</v>
      </c>
      <c r="H34" s="29">
        <f t="shared" si="4"/>
        <v>0</v>
      </c>
      <c r="I34" s="29">
        <f t="shared" si="4"/>
        <v>0</v>
      </c>
      <c r="J34" s="29">
        <f t="shared" si="4"/>
        <v>0</v>
      </c>
      <c r="K34" s="29">
        <f t="shared" si="4"/>
        <v>0</v>
      </c>
      <c r="L34" s="31">
        <f t="shared" si="0"/>
        <v>95400</v>
      </c>
      <c r="M34" s="31">
        <f t="shared" si="0"/>
        <v>20621</v>
      </c>
      <c r="N34" s="31">
        <f t="shared" si="0"/>
        <v>0</v>
      </c>
    </row>
    <row r="35" spans="1:14" x14ac:dyDescent="0.3">
      <c r="A35" s="26" t="s">
        <v>66</v>
      </c>
      <c r="B35" s="24" t="s">
        <v>67</v>
      </c>
      <c r="C35" s="21">
        <v>1050000</v>
      </c>
      <c r="D35" s="21">
        <v>373646</v>
      </c>
      <c r="E35" s="22">
        <v>348310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f t="shared" si="0"/>
        <v>1050000</v>
      </c>
      <c r="M35" s="23">
        <f t="shared" si="0"/>
        <v>373646</v>
      </c>
      <c r="N35" s="23">
        <f t="shared" si="0"/>
        <v>348310</v>
      </c>
    </row>
    <row r="36" spans="1:14" x14ac:dyDescent="0.3">
      <c r="A36" s="26" t="s">
        <v>68</v>
      </c>
      <c r="B36" s="24" t="s">
        <v>69</v>
      </c>
      <c r="C36" s="21">
        <v>5294324</v>
      </c>
      <c r="D36" s="21">
        <v>2798324</v>
      </c>
      <c r="E36" s="22">
        <v>2798324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f t="shared" si="0"/>
        <v>5294324</v>
      </c>
      <c r="M36" s="23">
        <f t="shared" si="0"/>
        <v>2798324</v>
      </c>
      <c r="N36" s="23">
        <f t="shared" si="0"/>
        <v>2798324</v>
      </c>
    </row>
    <row r="37" spans="1:14" x14ac:dyDescent="0.3">
      <c r="A37" s="26" t="s">
        <v>70</v>
      </c>
      <c r="B37" s="24" t="s">
        <v>71</v>
      </c>
      <c r="C37" s="21">
        <v>0</v>
      </c>
      <c r="D37" s="21">
        <v>0</v>
      </c>
      <c r="E37" s="21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  <c r="M37" s="23">
        <f t="shared" si="0"/>
        <v>0</v>
      </c>
      <c r="N37" s="23">
        <f t="shared" si="0"/>
        <v>0</v>
      </c>
    </row>
    <row r="38" spans="1:14" x14ac:dyDescent="0.3">
      <c r="A38" s="26" t="s">
        <v>72</v>
      </c>
      <c r="B38" s="24" t="s">
        <v>73</v>
      </c>
      <c r="C38" s="21">
        <v>150000</v>
      </c>
      <c r="D38" s="21">
        <v>498407</v>
      </c>
      <c r="E38" s="21">
        <v>485723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150000</v>
      </c>
      <c r="M38" s="23">
        <f t="shared" si="0"/>
        <v>498407</v>
      </c>
      <c r="N38" s="23">
        <f t="shared" si="0"/>
        <v>485723</v>
      </c>
    </row>
    <row r="39" spans="1:14" x14ac:dyDescent="0.3">
      <c r="A39" s="39" t="s">
        <v>74</v>
      </c>
      <c r="B39" s="24" t="s">
        <v>75</v>
      </c>
      <c r="C39" s="21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</row>
    <row r="40" spans="1:14" x14ac:dyDescent="0.3">
      <c r="A40" s="33" t="s">
        <v>76</v>
      </c>
      <c r="B40" s="24" t="s">
        <v>77</v>
      </c>
      <c r="C40" s="21">
        <v>360000</v>
      </c>
      <c r="D40" s="21">
        <v>621000</v>
      </c>
      <c r="E40" s="22">
        <v>621000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f t="shared" ref="L40:N71" si="5">SUM(C40+F40+I40)</f>
        <v>360000</v>
      </c>
      <c r="M40" s="23">
        <f t="shared" si="5"/>
        <v>621000</v>
      </c>
      <c r="N40" s="23">
        <f t="shared" si="5"/>
        <v>621000</v>
      </c>
    </row>
    <row r="41" spans="1:14" x14ac:dyDescent="0.3">
      <c r="A41" s="26" t="s">
        <v>78</v>
      </c>
      <c r="B41" s="24" t="s">
        <v>79</v>
      </c>
      <c r="C41" s="21">
        <v>524000</v>
      </c>
      <c r="D41" s="21">
        <v>339547</v>
      </c>
      <c r="E41" s="22">
        <v>309138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3">
        <f t="shared" si="5"/>
        <v>524000</v>
      </c>
      <c r="M41" s="23">
        <f t="shared" si="5"/>
        <v>339547</v>
      </c>
      <c r="N41" s="23">
        <f t="shared" si="5"/>
        <v>309138</v>
      </c>
    </row>
    <row r="42" spans="1:14" s="32" customFormat="1" x14ac:dyDescent="0.3">
      <c r="A42" s="34" t="s">
        <v>80</v>
      </c>
      <c r="B42" s="28" t="s">
        <v>81</v>
      </c>
      <c r="C42" s="29">
        <f>SUM(C35:C41)</f>
        <v>7378324</v>
      </c>
      <c r="D42" s="29">
        <f>SUM(D35:D41)</f>
        <v>4630924</v>
      </c>
      <c r="E42" s="29">
        <f>SUM(E35:E41)</f>
        <v>4562495</v>
      </c>
      <c r="F42" s="29">
        <f t="shared" ref="F42:K42" si="6">SUM(F35:F41)</f>
        <v>0</v>
      </c>
      <c r="G42" s="29">
        <f t="shared" si="6"/>
        <v>0</v>
      </c>
      <c r="H42" s="29">
        <f t="shared" si="6"/>
        <v>0</v>
      </c>
      <c r="I42" s="29">
        <f t="shared" si="6"/>
        <v>0</v>
      </c>
      <c r="J42" s="29">
        <f t="shared" si="6"/>
        <v>0</v>
      </c>
      <c r="K42" s="29">
        <f t="shared" si="6"/>
        <v>0</v>
      </c>
      <c r="L42" s="31">
        <f t="shared" si="5"/>
        <v>7378324</v>
      </c>
      <c r="M42" s="31">
        <f t="shared" si="5"/>
        <v>4630924</v>
      </c>
      <c r="N42" s="31">
        <f t="shared" si="5"/>
        <v>4562495</v>
      </c>
    </row>
    <row r="43" spans="1:14" x14ac:dyDescent="0.3">
      <c r="A43" s="26" t="s">
        <v>82</v>
      </c>
      <c r="B43" s="24" t="s">
        <v>83</v>
      </c>
      <c r="C43" s="21">
        <v>0</v>
      </c>
      <c r="D43" s="21">
        <v>0</v>
      </c>
      <c r="E43" s="21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3">
        <f t="shared" si="5"/>
        <v>0</v>
      </c>
      <c r="M43" s="23">
        <f t="shared" si="5"/>
        <v>0</v>
      </c>
      <c r="N43" s="23">
        <f t="shared" si="5"/>
        <v>0</v>
      </c>
    </row>
    <row r="44" spans="1:14" x14ac:dyDescent="0.3">
      <c r="A44" s="26" t="s">
        <v>84</v>
      </c>
      <c r="B44" s="24" t="s">
        <v>85</v>
      </c>
      <c r="C44" s="21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3">
        <f t="shared" si="5"/>
        <v>0</v>
      </c>
      <c r="M44" s="23">
        <f t="shared" si="5"/>
        <v>0</v>
      </c>
      <c r="N44" s="23">
        <f t="shared" si="5"/>
        <v>0</v>
      </c>
    </row>
    <row r="45" spans="1:14" s="32" customFormat="1" x14ac:dyDescent="0.3">
      <c r="A45" s="34" t="s">
        <v>86</v>
      </c>
      <c r="B45" s="28" t="s">
        <v>87</v>
      </c>
      <c r="C45" s="29">
        <f>SUM(C43:C44)</f>
        <v>0</v>
      </c>
      <c r="D45" s="29">
        <f>SUM(D43:D44)</f>
        <v>0</v>
      </c>
      <c r="E45" s="29">
        <f>SUM(E43:E44)</f>
        <v>0</v>
      </c>
      <c r="F45" s="29">
        <f t="shared" ref="F45:K45" si="7">SUM(F43:F44)</f>
        <v>0</v>
      </c>
      <c r="G45" s="29">
        <f t="shared" si="7"/>
        <v>0</v>
      </c>
      <c r="H45" s="29">
        <f t="shared" si="7"/>
        <v>0</v>
      </c>
      <c r="I45" s="29">
        <f t="shared" si="7"/>
        <v>0</v>
      </c>
      <c r="J45" s="29">
        <f t="shared" si="7"/>
        <v>0</v>
      </c>
      <c r="K45" s="29">
        <f t="shared" si="7"/>
        <v>0</v>
      </c>
      <c r="L45" s="31">
        <f t="shared" si="5"/>
        <v>0</v>
      </c>
      <c r="M45" s="31">
        <f t="shared" si="5"/>
        <v>0</v>
      </c>
      <c r="N45" s="31">
        <f t="shared" si="5"/>
        <v>0</v>
      </c>
    </row>
    <row r="46" spans="1:14" x14ac:dyDescent="0.3">
      <c r="A46" s="26" t="s">
        <v>88</v>
      </c>
      <c r="B46" s="24" t="s">
        <v>89</v>
      </c>
      <c r="C46" s="21">
        <v>2356150</v>
      </c>
      <c r="D46" s="21">
        <v>1445244</v>
      </c>
      <c r="E46" s="22">
        <v>1363177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f t="shared" si="5"/>
        <v>2356150</v>
      </c>
      <c r="M46" s="23">
        <f t="shared" si="5"/>
        <v>1445244</v>
      </c>
      <c r="N46" s="23">
        <f t="shared" si="5"/>
        <v>1363177</v>
      </c>
    </row>
    <row r="47" spans="1:14" x14ac:dyDescent="0.3">
      <c r="A47" s="26" t="s">
        <v>90</v>
      </c>
      <c r="B47" s="24" t="s">
        <v>91</v>
      </c>
      <c r="C47" s="21">
        <v>0</v>
      </c>
      <c r="D47" s="21">
        <v>0</v>
      </c>
      <c r="E47" s="21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</row>
    <row r="48" spans="1:14" x14ac:dyDescent="0.3">
      <c r="A48" s="26" t="s">
        <v>92</v>
      </c>
      <c r="B48" s="24" t="s">
        <v>93</v>
      </c>
      <c r="C48" s="21">
        <v>0</v>
      </c>
      <c r="D48" s="21">
        <v>0</v>
      </c>
      <c r="E48" s="21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f t="shared" si="5"/>
        <v>0</v>
      </c>
      <c r="M48" s="23">
        <f t="shared" si="5"/>
        <v>0</v>
      </c>
      <c r="N48" s="23">
        <f t="shared" si="5"/>
        <v>0</v>
      </c>
    </row>
    <row r="49" spans="1:14" x14ac:dyDescent="0.3">
      <c r="A49" s="26" t="s">
        <v>94</v>
      </c>
      <c r="B49" s="24" t="s">
        <v>95</v>
      </c>
      <c r="C49" s="21">
        <v>0</v>
      </c>
      <c r="D49" s="21">
        <v>0</v>
      </c>
      <c r="E49" s="21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f t="shared" si="5"/>
        <v>0</v>
      </c>
      <c r="M49" s="23">
        <f t="shared" si="5"/>
        <v>0</v>
      </c>
      <c r="N49" s="23">
        <f t="shared" si="5"/>
        <v>0</v>
      </c>
    </row>
    <row r="50" spans="1:14" x14ac:dyDescent="0.3">
      <c r="A50" s="26" t="s">
        <v>96</v>
      </c>
      <c r="B50" s="24" t="s">
        <v>97</v>
      </c>
      <c r="C50" s="21">
        <v>12000</v>
      </c>
      <c r="D50" s="21">
        <v>27367</v>
      </c>
      <c r="E50" s="22">
        <v>18067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f t="shared" si="5"/>
        <v>12000</v>
      </c>
      <c r="M50" s="23">
        <f t="shared" si="5"/>
        <v>27367</v>
      </c>
      <c r="N50" s="23">
        <f t="shared" si="5"/>
        <v>18067</v>
      </c>
    </row>
    <row r="51" spans="1:14" s="32" customFormat="1" x14ac:dyDescent="0.3">
      <c r="A51" s="34" t="s">
        <v>98</v>
      </c>
      <c r="B51" s="28" t="s">
        <v>99</v>
      </c>
      <c r="C51" s="29">
        <f>SUM(C46:C50)</f>
        <v>2368150</v>
      </c>
      <c r="D51" s="29">
        <f>SUM(D46:D50)</f>
        <v>1472611</v>
      </c>
      <c r="E51" s="29">
        <f>SUM(E46:E50)</f>
        <v>1381244</v>
      </c>
      <c r="F51" s="29">
        <f t="shared" ref="F51:K51" si="8">SUM(F46:F50)</f>
        <v>0</v>
      </c>
      <c r="G51" s="29">
        <f t="shared" si="8"/>
        <v>0</v>
      </c>
      <c r="H51" s="29">
        <f t="shared" si="8"/>
        <v>0</v>
      </c>
      <c r="I51" s="29">
        <f t="shared" si="8"/>
        <v>0</v>
      </c>
      <c r="J51" s="29">
        <f t="shared" si="8"/>
        <v>0</v>
      </c>
      <c r="K51" s="29">
        <f t="shared" si="8"/>
        <v>0</v>
      </c>
      <c r="L51" s="31">
        <f t="shared" si="5"/>
        <v>2368150</v>
      </c>
      <c r="M51" s="31">
        <f t="shared" si="5"/>
        <v>1472611</v>
      </c>
      <c r="N51" s="31">
        <f t="shared" si="5"/>
        <v>1381244</v>
      </c>
    </row>
    <row r="52" spans="1:14" s="32" customFormat="1" x14ac:dyDescent="0.3">
      <c r="A52" s="37" t="s">
        <v>100</v>
      </c>
      <c r="B52" s="36" t="s">
        <v>101</v>
      </c>
      <c r="C52" s="30">
        <f>SUM(C31+C34+C42+C45+C51)</f>
        <v>11101874</v>
      </c>
      <c r="D52" s="30">
        <f>SUM(D31+D34+D42+D45+D51)</f>
        <v>7326964</v>
      </c>
      <c r="E52" s="30">
        <f>SUM(E31+E34+E42+E45+E51)</f>
        <v>6912852</v>
      </c>
      <c r="F52" s="30">
        <f t="shared" ref="F52:K52" si="9">SUM(F31+F34+F42+F45+F51)</f>
        <v>0</v>
      </c>
      <c r="G52" s="30">
        <f t="shared" si="9"/>
        <v>0</v>
      </c>
      <c r="H52" s="30">
        <f t="shared" si="9"/>
        <v>0</v>
      </c>
      <c r="I52" s="30">
        <f t="shared" si="9"/>
        <v>0</v>
      </c>
      <c r="J52" s="30">
        <f t="shared" si="9"/>
        <v>0</v>
      </c>
      <c r="K52" s="30">
        <f t="shared" si="9"/>
        <v>0</v>
      </c>
      <c r="L52" s="31">
        <f t="shared" si="5"/>
        <v>11101874</v>
      </c>
      <c r="M52" s="31">
        <f t="shared" si="5"/>
        <v>7326964</v>
      </c>
      <c r="N52" s="31">
        <f t="shared" si="5"/>
        <v>6912852</v>
      </c>
    </row>
    <row r="53" spans="1:14" x14ac:dyDescent="0.3">
      <c r="A53" s="40" t="s">
        <v>102</v>
      </c>
      <c r="B53" s="24" t="s">
        <v>103</v>
      </c>
      <c r="C53" s="21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f t="shared" si="5"/>
        <v>0</v>
      </c>
      <c r="M53" s="23">
        <f t="shared" si="5"/>
        <v>0</v>
      </c>
      <c r="N53" s="23">
        <f t="shared" si="5"/>
        <v>0</v>
      </c>
    </row>
    <row r="54" spans="1:14" x14ac:dyDescent="0.3">
      <c r="A54" s="40" t="s">
        <v>104</v>
      </c>
      <c r="B54" s="24" t="s">
        <v>105</v>
      </c>
      <c r="C54" s="21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f t="shared" si="5"/>
        <v>0</v>
      </c>
      <c r="M54" s="23">
        <f t="shared" si="5"/>
        <v>0</v>
      </c>
      <c r="N54" s="23">
        <f t="shared" si="5"/>
        <v>0</v>
      </c>
    </row>
    <row r="55" spans="1:14" x14ac:dyDescent="0.3">
      <c r="A55" s="41" t="s">
        <v>106</v>
      </c>
      <c r="B55" s="24" t="s">
        <v>107</v>
      </c>
      <c r="C55" s="21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f t="shared" si="5"/>
        <v>0</v>
      </c>
      <c r="M55" s="23">
        <f t="shared" si="5"/>
        <v>0</v>
      </c>
      <c r="N55" s="23">
        <f t="shared" si="5"/>
        <v>0</v>
      </c>
    </row>
    <row r="56" spans="1:14" x14ac:dyDescent="0.3">
      <c r="A56" s="41" t="s">
        <v>108</v>
      </c>
      <c r="B56" s="24" t="s">
        <v>109</v>
      </c>
      <c r="C56" s="21">
        <v>0</v>
      </c>
      <c r="D56" s="21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3">
        <f t="shared" si="5"/>
        <v>0</v>
      </c>
      <c r="M56" s="23">
        <f t="shared" si="5"/>
        <v>0</v>
      </c>
      <c r="N56" s="23">
        <f t="shared" si="5"/>
        <v>0</v>
      </c>
    </row>
    <row r="57" spans="1:14" x14ac:dyDescent="0.3">
      <c r="A57" s="41" t="s">
        <v>110</v>
      </c>
      <c r="B57" s="24" t="s">
        <v>111</v>
      </c>
      <c r="C57" s="21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3">
        <f t="shared" si="5"/>
        <v>0</v>
      </c>
      <c r="M57" s="23">
        <f t="shared" si="5"/>
        <v>0</v>
      </c>
      <c r="N57" s="23">
        <f t="shared" si="5"/>
        <v>0</v>
      </c>
    </row>
    <row r="58" spans="1:14" x14ac:dyDescent="0.3">
      <c r="A58" s="40" t="s">
        <v>112</v>
      </c>
      <c r="B58" s="24" t="s">
        <v>113</v>
      </c>
      <c r="C58" s="21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3">
        <f t="shared" si="5"/>
        <v>0</v>
      </c>
      <c r="M58" s="23">
        <f t="shared" si="5"/>
        <v>0</v>
      </c>
      <c r="N58" s="23">
        <f t="shared" si="5"/>
        <v>0</v>
      </c>
    </row>
    <row r="59" spans="1:14" x14ac:dyDescent="0.3">
      <c r="A59" s="40" t="s">
        <v>114</v>
      </c>
      <c r="B59" s="24" t="s">
        <v>115</v>
      </c>
      <c r="C59" s="21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3">
        <f t="shared" si="5"/>
        <v>0</v>
      </c>
      <c r="M59" s="23">
        <f t="shared" si="5"/>
        <v>0</v>
      </c>
      <c r="N59" s="23">
        <f t="shared" si="5"/>
        <v>0</v>
      </c>
    </row>
    <row r="60" spans="1:14" x14ac:dyDescent="0.3">
      <c r="A60" s="40" t="s">
        <v>116</v>
      </c>
      <c r="B60" s="24" t="s">
        <v>117</v>
      </c>
      <c r="C60" s="21">
        <v>0</v>
      </c>
      <c r="D60" s="21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3">
        <f t="shared" si="5"/>
        <v>0</v>
      </c>
      <c r="M60" s="23">
        <f t="shared" si="5"/>
        <v>0</v>
      </c>
      <c r="N60" s="23">
        <f t="shared" si="5"/>
        <v>0</v>
      </c>
    </row>
    <row r="61" spans="1:14" s="32" customFormat="1" x14ac:dyDescent="0.3">
      <c r="A61" s="42" t="s">
        <v>118</v>
      </c>
      <c r="B61" s="36" t="s">
        <v>119</v>
      </c>
      <c r="C61" s="30">
        <f>SUM(C53:C60)</f>
        <v>0</v>
      </c>
      <c r="D61" s="30">
        <f>SUM(D53:D60)</f>
        <v>0</v>
      </c>
      <c r="E61" s="30">
        <f>SUM(E53:E60)</f>
        <v>0</v>
      </c>
      <c r="F61" s="30">
        <f t="shared" ref="F61:K61" si="10">SUM(F53:F60)</f>
        <v>0</v>
      </c>
      <c r="G61" s="30">
        <f t="shared" si="10"/>
        <v>0</v>
      </c>
      <c r="H61" s="30">
        <f t="shared" si="10"/>
        <v>0</v>
      </c>
      <c r="I61" s="30">
        <f t="shared" si="10"/>
        <v>0</v>
      </c>
      <c r="J61" s="30">
        <f t="shared" si="10"/>
        <v>0</v>
      </c>
      <c r="K61" s="30">
        <f t="shared" si="10"/>
        <v>0</v>
      </c>
      <c r="L61" s="31">
        <f t="shared" si="5"/>
        <v>0</v>
      </c>
      <c r="M61" s="31">
        <f t="shared" si="5"/>
        <v>0</v>
      </c>
      <c r="N61" s="31">
        <f t="shared" si="5"/>
        <v>0</v>
      </c>
    </row>
    <row r="62" spans="1:14" x14ac:dyDescent="0.3">
      <c r="A62" s="43" t="s">
        <v>120</v>
      </c>
      <c r="B62" s="24" t="s">
        <v>121</v>
      </c>
      <c r="C62" s="21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3">
        <f t="shared" si="5"/>
        <v>0</v>
      </c>
      <c r="M62" s="23">
        <f t="shared" si="5"/>
        <v>0</v>
      </c>
      <c r="N62" s="23">
        <f t="shared" si="5"/>
        <v>0</v>
      </c>
    </row>
    <row r="63" spans="1:14" x14ac:dyDescent="0.3">
      <c r="A63" s="43" t="s">
        <v>122</v>
      </c>
      <c r="B63" s="24" t="s">
        <v>123</v>
      </c>
      <c r="C63" s="21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3">
        <f t="shared" si="5"/>
        <v>0</v>
      </c>
      <c r="M63" s="23">
        <f t="shared" si="5"/>
        <v>0</v>
      </c>
      <c r="N63" s="23">
        <f t="shared" si="5"/>
        <v>0</v>
      </c>
    </row>
    <row r="64" spans="1:14" ht="26.4" x14ac:dyDescent="0.3">
      <c r="A64" s="43" t="s">
        <v>124</v>
      </c>
      <c r="B64" s="24" t="s">
        <v>125</v>
      </c>
      <c r="C64" s="21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3">
        <f t="shared" si="5"/>
        <v>0</v>
      </c>
      <c r="M64" s="23">
        <f t="shared" si="5"/>
        <v>0</v>
      </c>
      <c r="N64" s="23">
        <f t="shared" si="5"/>
        <v>0</v>
      </c>
    </row>
    <row r="65" spans="1:14" ht="26.4" x14ac:dyDescent="0.3">
      <c r="A65" s="43" t="s">
        <v>126</v>
      </c>
      <c r="B65" s="24" t="s">
        <v>127</v>
      </c>
      <c r="C65" s="21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3">
        <f t="shared" si="5"/>
        <v>0</v>
      </c>
      <c r="M65" s="23">
        <f t="shared" si="5"/>
        <v>0</v>
      </c>
      <c r="N65" s="23">
        <f t="shared" si="5"/>
        <v>0</v>
      </c>
    </row>
    <row r="66" spans="1:14" ht="26.4" x14ac:dyDescent="0.3">
      <c r="A66" s="43" t="s">
        <v>128</v>
      </c>
      <c r="B66" s="24" t="s">
        <v>129</v>
      </c>
      <c r="C66" s="21">
        <v>0</v>
      </c>
      <c r="D66" s="21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3">
        <f t="shared" si="5"/>
        <v>0</v>
      </c>
      <c r="M66" s="23">
        <f t="shared" si="5"/>
        <v>0</v>
      </c>
      <c r="N66" s="23">
        <f t="shared" si="5"/>
        <v>0</v>
      </c>
    </row>
    <row r="67" spans="1:14" x14ac:dyDescent="0.3">
      <c r="A67" s="43" t="s">
        <v>130</v>
      </c>
      <c r="B67" s="24" t="s">
        <v>131</v>
      </c>
      <c r="C67" s="21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3">
        <f t="shared" si="5"/>
        <v>0</v>
      </c>
      <c r="M67" s="23">
        <f t="shared" si="5"/>
        <v>0</v>
      </c>
      <c r="N67" s="23">
        <f t="shared" si="5"/>
        <v>0</v>
      </c>
    </row>
    <row r="68" spans="1:14" ht="26.4" x14ac:dyDescent="0.3">
      <c r="A68" s="43" t="s">
        <v>132</v>
      </c>
      <c r="B68" s="24" t="s">
        <v>133</v>
      </c>
      <c r="C68" s="21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3">
        <f t="shared" si="5"/>
        <v>0</v>
      </c>
      <c r="M68" s="23">
        <f t="shared" si="5"/>
        <v>0</v>
      </c>
      <c r="N68" s="23">
        <f t="shared" si="5"/>
        <v>0</v>
      </c>
    </row>
    <row r="69" spans="1:14" ht="26.4" x14ac:dyDescent="0.3">
      <c r="A69" s="43" t="s">
        <v>134</v>
      </c>
      <c r="B69" s="24" t="s">
        <v>135</v>
      </c>
      <c r="C69" s="21">
        <v>0</v>
      </c>
      <c r="D69" s="21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3">
        <f t="shared" si="5"/>
        <v>0</v>
      </c>
      <c r="M69" s="23">
        <f t="shared" si="5"/>
        <v>0</v>
      </c>
      <c r="N69" s="23">
        <f t="shared" si="5"/>
        <v>0</v>
      </c>
    </row>
    <row r="70" spans="1:14" x14ac:dyDescent="0.3">
      <c r="A70" s="43" t="s">
        <v>136</v>
      </c>
      <c r="B70" s="24" t="s">
        <v>137</v>
      </c>
      <c r="C70" s="21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3">
        <f t="shared" si="5"/>
        <v>0</v>
      </c>
      <c r="M70" s="23">
        <f t="shared" si="5"/>
        <v>0</v>
      </c>
      <c r="N70" s="23">
        <f t="shared" si="5"/>
        <v>0</v>
      </c>
    </row>
    <row r="71" spans="1:14" x14ac:dyDescent="0.3">
      <c r="A71" s="44" t="s">
        <v>138</v>
      </c>
      <c r="B71" s="24" t="s">
        <v>139</v>
      </c>
      <c r="C71" s="21">
        <v>0</v>
      </c>
      <c r="D71" s="21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3">
        <f t="shared" si="5"/>
        <v>0</v>
      </c>
      <c r="M71" s="23">
        <f t="shared" si="5"/>
        <v>0</v>
      </c>
      <c r="N71" s="23">
        <f t="shared" si="5"/>
        <v>0</v>
      </c>
    </row>
    <row r="72" spans="1:14" x14ac:dyDescent="0.3">
      <c r="A72" s="43" t="s">
        <v>140</v>
      </c>
      <c r="B72" s="24" t="s">
        <v>141</v>
      </c>
      <c r="C72" s="2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3">
        <f t="shared" ref="L72:N103" si="11">SUM(C72+F72+I72)</f>
        <v>0</v>
      </c>
      <c r="M72" s="23">
        <f t="shared" si="11"/>
        <v>0</v>
      </c>
      <c r="N72" s="23">
        <f t="shared" si="11"/>
        <v>0</v>
      </c>
    </row>
    <row r="73" spans="1:14" x14ac:dyDescent="0.3">
      <c r="A73" s="44" t="s">
        <v>142</v>
      </c>
      <c r="B73" s="24" t="s">
        <v>143</v>
      </c>
      <c r="C73" s="21">
        <v>0</v>
      </c>
      <c r="D73" s="21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3">
        <f t="shared" si="11"/>
        <v>0</v>
      </c>
      <c r="M73" s="23">
        <f t="shared" si="11"/>
        <v>0</v>
      </c>
      <c r="N73" s="23">
        <f t="shared" si="11"/>
        <v>0</v>
      </c>
    </row>
    <row r="74" spans="1:14" x14ac:dyDescent="0.3">
      <c r="A74" s="44" t="s">
        <v>144</v>
      </c>
      <c r="B74" s="24" t="s">
        <v>143</v>
      </c>
      <c r="C74" s="21">
        <v>0</v>
      </c>
      <c r="D74" s="21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3">
        <f t="shared" si="11"/>
        <v>0</v>
      </c>
      <c r="M74" s="23">
        <f t="shared" si="11"/>
        <v>0</v>
      </c>
      <c r="N74" s="23">
        <f t="shared" si="11"/>
        <v>0</v>
      </c>
    </row>
    <row r="75" spans="1:14" x14ac:dyDescent="0.3">
      <c r="A75" s="42" t="s">
        <v>145</v>
      </c>
      <c r="B75" s="36" t="s">
        <v>146</v>
      </c>
      <c r="C75" s="30">
        <f>SUM(C62:C74)</f>
        <v>0</v>
      </c>
      <c r="D75" s="30">
        <f>SUM(D62:D74)</f>
        <v>0</v>
      </c>
      <c r="E75" s="30">
        <f>SUM(E62:E74)</f>
        <v>0</v>
      </c>
      <c r="F75" s="30">
        <f t="shared" ref="F75:K75" si="12">SUM(F62:F74)</f>
        <v>0</v>
      </c>
      <c r="G75" s="30">
        <f t="shared" si="12"/>
        <v>0</v>
      </c>
      <c r="H75" s="30">
        <f t="shared" si="12"/>
        <v>0</v>
      </c>
      <c r="I75" s="30">
        <f t="shared" si="12"/>
        <v>0</v>
      </c>
      <c r="J75" s="30">
        <f t="shared" si="12"/>
        <v>0</v>
      </c>
      <c r="K75" s="30">
        <f t="shared" si="12"/>
        <v>0</v>
      </c>
      <c r="L75" s="23">
        <f t="shared" si="11"/>
        <v>0</v>
      </c>
      <c r="M75" s="23">
        <f t="shared" si="11"/>
        <v>0</v>
      </c>
      <c r="N75" s="23">
        <f t="shared" si="11"/>
        <v>0</v>
      </c>
    </row>
    <row r="76" spans="1:14" s="32" customFormat="1" ht="15.6" x14ac:dyDescent="0.3">
      <c r="A76" s="45" t="s">
        <v>147</v>
      </c>
      <c r="B76" s="46"/>
      <c r="C76" s="47">
        <f>SUM(C21+C27+C52+C61+C75)</f>
        <v>40258330</v>
      </c>
      <c r="D76" s="47">
        <f>SUM(D21+D27+D52+D61+D75)</f>
        <v>36058170</v>
      </c>
      <c r="E76" s="47">
        <f>SUM(E26+E27+E52+E61+E75)</f>
        <v>35670423</v>
      </c>
      <c r="F76" s="47">
        <f t="shared" ref="F76:K76" si="13">SUM(F21+F27+F52+F61+F75)</f>
        <v>0</v>
      </c>
      <c r="G76" s="47">
        <f t="shared" si="13"/>
        <v>0</v>
      </c>
      <c r="H76" s="47">
        <f t="shared" si="13"/>
        <v>0</v>
      </c>
      <c r="I76" s="47">
        <f t="shared" si="13"/>
        <v>0</v>
      </c>
      <c r="J76" s="47">
        <f t="shared" si="13"/>
        <v>0</v>
      </c>
      <c r="K76" s="47">
        <f t="shared" si="13"/>
        <v>0</v>
      </c>
      <c r="L76" s="48">
        <f t="shared" si="11"/>
        <v>40258330</v>
      </c>
      <c r="M76" s="48">
        <f t="shared" si="11"/>
        <v>36058170</v>
      </c>
      <c r="N76" s="48">
        <f>SUM(E76+H76+K76)</f>
        <v>35670423</v>
      </c>
    </row>
    <row r="77" spans="1:14" x14ac:dyDescent="0.3">
      <c r="A77" s="49" t="s">
        <v>148</v>
      </c>
      <c r="B77" s="24" t="s">
        <v>149</v>
      </c>
      <c r="C77" s="21">
        <v>0</v>
      </c>
      <c r="D77" s="21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</row>
    <row r="78" spans="1:14" x14ac:dyDescent="0.3">
      <c r="A78" s="49" t="s">
        <v>150</v>
      </c>
      <c r="B78" s="24" t="s">
        <v>151</v>
      </c>
      <c r="C78" s="21">
        <v>0</v>
      </c>
      <c r="D78" s="21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3">
        <f t="shared" si="11"/>
        <v>0</v>
      </c>
      <c r="M78" s="23">
        <f t="shared" si="11"/>
        <v>0</v>
      </c>
      <c r="N78" s="23">
        <f t="shared" si="11"/>
        <v>0</v>
      </c>
    </row>
    <row r="79" spans="1:14" x14ac:dyDescent="0.3">
      <c r="A79" s="49" t="s">
        <v>152</v>
      </c>
      <c r="B79" s="24" t="s">
        <v>153</v>
      </c>
      <c r="C79" s="21">
        <v>0</v>
      </c>
      <c r="D79" s="21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3">
        <f t="shared" si="11"/>
        <v>0</v>
      </c>
      <c r="M79" s="23">
        <f t="shared" si="11"/>
        <v>0</v>
      </c>
      <c r="N79" s="23">
        <f t="shared" si="11"/>
        <v>0</v>
      </c>
    </row>
    <row r="80" spans="1:14" x14ac:dyDescent="0.3">
      <c r="A80" s="49" t="s">
        <v>154</v>
      </c>
      <c r="B80" s="24" t="s">
        <v>155</v>
      </c>
      <c r="C80" s="21">
        <v>870000</v>
      </c>
      <c r="D80" s="21">
        <v>470000</v>
      </c>
      <c r="E80" s="22">
        <v>446961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3">
        <f t="shared" si="11"/>
        <v>870000</v>
      </c>
      <c r="M80" s="23">
        <f t="shared" si="11"/>
        <v>470000</v>
      </c>
      <c r="N80" s="23">
        <f t="shared" si="11"/>
        <v>446961</v>
      </c>
    </row>
    <row r="81" spans="1:14" x14ac:dyDescent="0.3">
      <c r="A81" s="33" t="s">
        <v>156</v>
      </c>
      <c r="B81" s="24" t="s">
        <v>157</v>
      </c>
      <c r="C81" s="21">
        <v>0</v>
      </c>
      <c r="D81" s="21">
        <v>0</v>
      </c>
      <c r="E81" s="21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3">
        <f t="shared" si="11"/>
        <v>0</v>
      </c>
      <c r="M81" s="23">
        <f t="shared" si="11"/>
        <v>0</v>
      </c>
      <c r="N81" s="23">
        <f t="shared" si="11"/>
        <v>0</v>
      </c>
    </row>
    <row r="82" spans="1:14" x14ac:dyDescent="0.3">
      <c r="A82" s="33" t="s">
        <v>158</v>
      </c>
      <c r="B82" s="24" t="s">
        <v>159</v>
      </c>
      <c r="C82" s="21">
        <v>0</v>
      </c>
      <c r="D82" s="21">
        <v>0</v>
      </c>
      <c r="E82" s="21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</row>
    <row r="83" spans="1:14" x14ac:dyDescent="0.3">
      <c r="A83" s="33" t="s">
        <v>160</v>
      </c>
      <c r="B83" s="24" t="s">
        <v>161</v>
      </c>
      <c r="C83" s="21">
        <v>234900</v>
      </c>
      <c r="D83" s="21">
        <v>234900</v>
      </c>
      <c r="E83" s="22">
        <v>120678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3">
        <f t="shared" si="11"/>
        <v>234900</v>
      </c>
      <c r="M83" s="23">
        <f t="shared" si="11"/>
        <v>234900</v>
      </c>
      <c r="N83" s="23">
        <f t="shared" si="11"/>
        <v>120678</v>
      </c>
    </row>
    <row r="84" spans="1:14" x14ac:dyDescent="0.3">
      <c r="A84" s="50" t="s">
        <v>162</v>
      </c>
      <c r="B84" s="36" t="s">
        <v>163</v>
      </c>
      <c r="C84" s="30">
        <f>SUM(C77:C83)</f>
        <v>1104900</v>
      </c>
      <c r="D84" s="30">
        <f>SUM(D77:D83)</f>
        <v>704900</v>
      </c>
      <c r="E84" s="30">
        <f>SUM(E77:E83)</f>
        <v>567639</v>
      </c>
      <c r="F84" s="30">
        <f t="shared" ref="F84:K84" si="14">SUM(F77:F83)</f>
        <v>0</v>
      </c>
      <c r="G84" s="30">
        <f t="shared" si="14"/>
        <v>0</v>
      </c>
      <c r="H84" s="30">
        <f t="shared" si="14"/>
        <v>0</v>
      </c>
      <c r="I84" s="30">
        <f t="shared" si="14"/>
        <v>0</v>
      </c>
      <c r="J84" s="30">
        <f t="shared" si="14"/>
        <v>0</v>
      </c>
      <c r="K84" s="30">
        <f t="shared" si="14"/>
        <v>0</v>
      </c>
      <c r="L84" s="23">
        <f t="shared" si="11"/>
        <v>1104900</v>
      </c>
      <c r="M84" s="23">
        <f t="shared" si="11"/>
        <v>704900</v>
      </c>
      <c r="N84" s="23">
        <f t="shared" si="11"/>
        <v>567639</v>
      </c>
    </row>
    <row r="85" spans="1:14" x14ac:dyDescent="0.3">
      <c r="A85" s="40" t="s">
        <v>164</v>
      </c>
      <c r="B85" s="24" t="s">
        <v>165</v>
      </c>
      <c r="C85" s="21">
        <v>0</v>
      </c>
      <c r="D85" s="21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3">
        <f t="shared" si="11"/>
        <v>0</v>
      </c>
      <c r="M85" s="23">
        <f t="shared" si="11"/>
        <v>0</v>
      </c>
      <c r="N85" s="23">
        <f t="shared" si="11"/>
        <v>0</v>
      </c>
    </row>
    <row r="86" spans="1:14" x14ac:dyDescent="0.3">
      <c r="A86" s="40" t="s">
        <v>166</v>
      </c>
      <c r="B86" s="24" t="s">
        <v>167</v>
      </c>
      <c r="C86" s="21">
        <v>0</v>
      </c>
      <c r="D86" s="21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3">
        <f t="shared" si="11"/>
        <v>0</v>
      </c>
      <c r="M86" s="23">
        <f t="shared" si="11"/>
        <v>0</v>
      </c>
      <c r="N86" s="23">
        <f t="shared" si="11"/>
        <v>0</v>
      </c>
    </row>
    <row r="87" spans="1:14" x14ac:dyDescent="0.3">
      <c r="A87" s="40" t="s">
        <v>168</v>
      </c>
      <c r="B87" s="24" t="s">
        <v>169</v>
      </c>
      <c r="C87" s="21">
        <v>0</v>
      </c>
      <c r="D87" s="21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3">
        <f t="shared" si="11"/>
        <v>0</v>
      </c>
      <c r="M87" s="23">
        <f t="shared" si="11"/>
        <v>0</v>
      </c>
      <c r="N87" s="23">
        <f t="shared" si="11"/>
        <v>0</v>
      </c>
    </row>
    <row r="88" spans="1:14" x14ac:dyDescent="0.3">
      <c r="A88" s="40" t="s">
        <v>170</v>
      </c>
      <c r="B88" s="24" t="s">
        <v>171</v>
      </c>
      <c r="C88" s="21">
        <v>0</v>
      </c>
      <c r="D88" s="21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3">
        <f t="shared" si="11"/>
        <v>0</v>
      </c>
      <c r="M88" s="23">
        <f t="shared" si="11"/>
        <v>0</v>
      </c>
      <c r="N88" s="23">
        <f t="shared" si="11"/>
        <v>0</v>
      </c>
    </row>
    <row r="89" spans="1:14" s="32" customFormat="1" x14ac:dyDescent="0.3">
      <c r="A89" s="42" t="s">
        <v>172</v>
      </c>
      <c r="B89" s="36" t="s">
        <v>173</v>
      </c>
      <c r="C89" s="30">
        <f>SUM(C85:C88)</f>
        <v>0</v>
      </c>
      <c r="D89" s="30">
        <f>SUM(D85:D88)</f>
        <v>0</v>
      </c>
      <c r="E89" s="38">
        <f>SUM(E85:E88)</f>
        <v>0</v>
      </c>
      <c r="F89" s="38">
        <f t="shared" ref="F89:K89" si="15">SUM(F85:F88)</f>
        <v>0</v>
      </c>
      <c r="G89" s="38">
        <f t="shared" si="15"/>
        <v>0</v>
      </c>
      <c r="H89" s="38">
        <f t="shared" si="15"/>
        <v>0</v>
      </c>
      <c r="I89" s="38">
        <f t="shared" si="15"/>
        <v>0</v>
      </c>
      <c r="J89" s="38">
        <f t="shared" si="15"/>
        <v>0</v>
      </c>
      <c r="K89" s="38">
        <f t="shared" si="15"/>
        <v>0</v>
      </c>
      <c r="L89" s="31">
        <f t="shared" si="11"/>
        <v>0</v>
      </c>
      <c r="M89" s="31">
        <f t="shared" si="11"/>
        <v>0</v>
      </c>
      <c r="N89" s="31">
        <f t="shared" si="11"/>
        <v>0</v>
      </c>
    </row>
    <row r="90" spans="1:14" ht="26.4" x14ac:dyDescent="0.3">
      <c r="A90" s="40" t="s">
        <v>174</v>
      </c>
      <c r="B90" s="24" t="s">
        <v>175</v>
      </c>
      <c r="C90" s="21">
        <v>0</v>
      </c>
      <c r="D90" s="21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3">
        <f t="shared" si="11"/>
        <v>0</v>
      </c>
      <c r="M90" s="23">
        <f t="shared" si="11"/>
        <v>0</v>
      </c>
      <c r="N90" s="23">
        <f t="shared" si="11"/>
        <v>0</v>
      </c>
    </row>
    <row r="91" spans="1:14" ht="26.4" x14ac:dyDescent="0.3">
      <c r="A91" s="40" t="s">
        <v>176</v>
      </c>
      <c r="B91" s="24" t="s">
        <v>177</v>
      </c>
      <c r="C91" s="21">
        <v>0</v>
      </c>
      <c r="D91" s="21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3">
        <f t="shared" si="11"/>
        <v>0</v>
      </c>
      <c r="M91" s="23">
        <f t="shared" si="11"/>
        <v>0</v>
      </c>
      <c r="N91" s="23">
        <f t="shared" si="11"/>
        <v>0</v>
      </c>
    </row>
    <row r="92" spans="1:14" ht="26.4" x14ac:dyDescent="0.3">
      <c r="A92" s="40" t="s">
        <v>178</v>
      </c>
      <c r="B92" s="24" t="s">
        <v>179</v>
      </c>
      <c r="C92" s="21">
        <v>0</v>
      </c>
      <c r="D92" s="21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3">
        <f t="shared" si="11"/>
        <v>0</v>
      </c>
      <c r="M92" s="23">
        <f t="shared" si="11"/>
        <v>0</v>
      </c>
      <c r="N92" s="23">
        <f t="shared" si="11"/>
        <v>0</v>
      </c>
    </row>
    <row r="93" spans="1:14" x14ac:dyDescent="0.3">
      <c r="A93" s="40" t="s">
        <v>180</v>
      </c>
      <c r="B93" s="24" t="s">
        <v>181</v>
      </c>
      <c r="C93" s="21">
        <v>0</v>
      </c>
      <c r="D93" s="21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3">
        <f t="shared" si="11"/>
        <v>0</v>
      </c>
      <c r="M93" s="23">
        <f t="shared" si="11"/>
        <v>0</v>
      </c>
      <c r="N93" s="23">
        <f t="shared" si="11"/>
        <v>0</v>
      </c>
    </row>
    <row r="94" spans="1:14" ht="26.4" x14ac:dyDescent="0.3">
      <c r="A94" s="40" t="s">
        <v>182</v>
      </c>
      <c r="B94" s="24" t="s">
        <v>183</v>
      </c>
      <c r="C94" s="21">
        <v>0</v>
      </c>
      <c r="D94" s="21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3">
        <f t="shared" si="11"/>
        <v>0</v>
      </c>
      <c r="M94" s="23">
        <f t="shared" si="11"/>
        <v>0</v>
      </c>
      <c r="N94" s="23">
        <f t="shared" si="11"/>
        <v>0</v>
      </c>
    </row>
    <row r="95" spans="1:14" ht="26.4" x14ac:dyDescent="0.3">
      <c r="A95" s="40" t="s">
        <v>184</v>
      </c>
      <c r="B95" s="24" t="s">
        <v>185</v>
      </c>
      <c r="C95" s="21">
        <v>0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3">
        <f t="shared" si="11"/>
        <v>0</v>
      </c>
      <c r="M95" s="23">
        <f t="shared" si="11"/>
        <v>0</v>
      </c>
      <c r="N95" s="23">
        <f t="shared" si="11"/>
        <v>0</v>
      </c>
    </row>
    <row r="96" spans="1:14" x14ac:dyDescent="0.3">
      <c r="A96" s="40" t="s">
        <v>186</v>
      </c>
      <c r="B96" s="24" t="s">
        <v>187</v>
      </c>
      <c r="C96" s="21">
        <v>0</v>
      </c>
      <c r="D96" s="21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3">
        <f t="shared" si="11"/>
        <v>0</v>
      </c>
      <c r="M96" s="23">
        <f t="shared" si="11"/>
        <v>0</v>
      </c>
      <c r="N96" s="23">
        <f t="shared" si="11"/>
        <v>0</v>
      </c>
    </row>
    <row r="97" spans="1:31" x14ac:dyDescent="0.3">
      <c r="A97" s="40" t="s">
        <v>188</v>
      </c>
      <c r="B97" s="24" t="s">
        <v>189</v>
      </c>
      <c r="C97" s="21">
        <v>0</v>
      </c>
      <c r="D97" s="21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3">
        <f t="shared" si="11"/>
        <v>0</v>
      </c>
      <c r="M97" s="23">
        <f t="shared" si="11"/>
        <v>0</v>
      </c>
      <c r="N97" s="23">
        <f t="shared" si="11"/>
        <v>0</v>
      </c>
    </row>
    <row r="98" spans="1:31" x14ac:dyDescent="0.3">
      <c r="A98" s="42" t="s">
        <v>190</v>
      </c>
      <c r="B98" s="36" t="s">
        <v>191</v>
      </c>
      <c r="C98" s="30">
        <f>SUM(C90:C97)</f>
        <v>0</v>
      </c>
      <c r="D98" s="30">
        <f>SUM(D90:D97)</f>
        <v>0</v>
      </c>
      <c r="E98" s="30">
        <f>SUM(E90:E97)</f>
        <v>0</v>
      </c>
      <c r="F98" s="30">
        <f t="shared" ref="F98:K98" si="16">SUM(F90:F97)</f>
        <v>0</v>
      </c>
      <c r="G98" s="30">
        <f t="shared" si="16"/>
        <v>0</v>
      </c>
      <c r="H98" s="30">
        <f t="shared" si="16"/>
        <v>0</v>
      </c>
      <c r="I98" s="30">
        <f t="shared" si="16"/>
        <v>0</v>
      </c>
      <c r="J98" s="30">
        <f t="shared" si="16"/>
        <v>0</v>
      </c>
      <c r="K98" s="30">
        <f t="shared" si="16"/>
        <v>0</v>
      </c>
      <c r="L98" s="23">
        <f t="shared" si="11"/>
        <v>0</v>
      </c>
      <c r="M98" s="23">
        <f t="shared" si="11"/>
        <v>0</v>
      </c>
      <c r="N98" s="23">
        <f t="shared" si="11"/>
        <v>0</v>
      </c>
    </row>
    <row r="99" spans="1:31" ht="15.6" x14ac:dyDescent="0.3">
      <c r="A99" s="45" t="s">
        <v>192</v>
      </c>
      <c r="B99" s="46"/>
      <c r="C99" s="47">
        <f>C84+C89+C98</f>
        <v>1104900</v>
      </c>
      <c r="D99" s="47">
        <f t="shared" ref="D99:K99" si="17">D84+D89+D98</f>
        <v>704900</v>
      </c>
      <c r="E99" s="47">
        <f t="shared" si="17"/>
        <v>567639</v>
      </c>
      <c r="F99" s="47">
        <f t="shared" si="17"/>
        <v>0</v>
      </c>
      <c r="G99" s="47">
        <f t="shared" si="17"/>
        <v>0</v>
      </c>
      <c r="H99" s="47">
        <f t="shared" si="17"/>
        <v>0</v>
      </c>
      <c r="I99" s="47">
        <f t="shared" si="17"/>
        <v>0</v>
      </c>
      <c r="J99" s="47">
        <f t="shared" si="17"/>
        <v>0</v>
      </c>
      <c r="K99" s="47">
        <f t="shared" si="17"/>
        <v>0</v>
      </c>
      <c r="L99" s="51">
        <f t="shared" si="11"/>
        <v>1104900</v>
      </c>
      <c r="M99" s="51">
        <f t="shared" si="11"/>
        <v>704900</v>
      </c>
      <c r="N99" s="51">
        <f t="shared" si="11"/>
        <v>567639</v>
      </c>
    </row>
    <row r="100" spans="1:31" s="32" customFormat="1" ht="15.6" x14ac:dyDescent="0.3">
      <c r="A100" s="52" t="s">
        <v>193</v>
      </c>
      <c r="B100" s="53" t="s">
        <v>194</v>
      </c>
      <c r="C100" s="54">
        <f>SUM(C26+C27+C52+C61+C75+C84+C89+C98)</f>
        <v>43128730</v>
      </c>
      <c r="D100" s="54">
        <f>SUM(D26+D27+D52+D61+D75+D84+D89+D98)</f>
        <v>37576656</v>
      </c>
      <c r="E100" s="54">
        <f>SUM(E26+E27+E52+E61+E75+E84+E89+E98)</f>
        <v>36238062</v>
      </c>
      <c r="F100" s="54">
        <f t="shared" ref="F100:K100" si="18">SUM(F26+F27+F52+F61+F75+F84+F89+F98)</f>
        <v>0</v>
      </c>
      <c r="G100" s="54">
        <f t="shared" si="18"/>
        <v>0</v>
      </c>
      <c r="H100" s="54">
        <f t="shared" si="18"/>
        <v>0</v>
      </c>
      <c r="I100" s="54">
        <f t="shared" si="18"/>
        <v>0</v>
      </c>
      <c r="J100" s="54">
        <f t="shared" si="18"/>
        <v>0</v>
      </c>
      <c r="K100" s="54">
        <f t="shared" si="18"/>
        <v>0</v>
      </c>
      <c r="L100" s="55">
        <f t="shared" si="11"/>
        <v>43128730</v>
      </c>
      <c r="M100" s="55">
        <f t="shared" si="11"/>
        <v>37576656</v>
      </c>
      <c r="N100" s="55">
        <f t="shared" si="11"/>
        <v>36238062</v>
      </c>
    </row>
    <row r="101" spans="1:31" x14ac:dyDescent="0.3">
      <c r="A101" s="40" t="s">
        <v>195</v>
      </c>
      <c r="B101" s="26" t="s">
        <v>196</v>
      </c>
      <c r="C101" s="56">
        <v>0</v>
      </c>
      <c r="D101" s="56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8">
        <f t="shared" si="11"/>
        <v>0</v>
      </c>
      <c r="M101" s="58">
        <f t="shared" si="11"/>
        <v>0</v>
      </c>
      <c r="N101" s="58">
        <f t="shared" si="11"/>
        <v>0</v>
      </c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60"/>
      <c r="AE101" s="60"/>
    </row>
    <row r="102" spans="1:31" x14ac:dyDescent="0.3">
      <c r="A102" s="40" t="s">
        <v>197</v>
      </c>
      <c r="B102" s="26" t="s">
        <v>198</v>
      </c>
      <c r="C102" s="56">
        <v>0</v>
      </c>
      <c r="D102" s="56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8">
        <f t="shared" si="11"/>
        <v>0</v>
      </c>
      <c r="M102" s="58">
        <f t="shared" si="11"/>
        <v>0</v>
      </c>
      <c r="N102" s="58">
        <f t="shared" si="11"/>
        <v>0</v>
      </c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60"/>
      <c r="AE102" s="60"/>
    </row>
    <row r="103" spans="1:31" x14ac:dyDescent="0.3">
      <c r="A103" s="40" t="s">
        <v>199</v>
      </c>
      <c r="B103" s="26" t="s">
        <v>200</v>
      </c>
      <c r="C103" s="56">
        <v>0</v>
      </c>
      <c r="D103" s="56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8">
        <f t="shared" si="11"/>
        <v>0</v>
      </c>
      <c r="M103" s="58">
        <f t="shared" si="11"/>
        <v>0</v>
      </c>
      <c r="N103" s="58">
        <f t="shared" si="11"/>
        <v>0</v>
      </c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60"/>
      <c r="AE103" s="60"/>
    </row>
    <row r="104" spans="1:31" x14ac:dyDescent="0.3">
      <c r="A104" s="61" t="s">
        <v>201</v>
      </c>
      <c r="B104" s="34" t="s">
        <v>202</v>
      </c>
      <c r="C104" s="62">
        <f>SUM(C101:C103)</f>
        <v>0</v>
      </c>
      <c r="D104" s="62">
        <f>SUM(D101:D103)</f>
        <v>0</v>
      </c>
      <c r="E104" s="62">
        <f>SUM(E101:E103)</f>
        <v>0</v>
      </c>
      <c r="F104" s="62">
        <f t="shared" ref="F104:K104" si="19">SUM(F101:F103)</f>
        <v>0</v>
      </c>
      <c r="G104" s="62">
        <f t="shared" si="19"/>
        <v>0</v>
      </c>
      <c r="H104" s="62">
        <f t="shared" si="19"/>
        <v>0</v>
      </c>
      <c r="I104" s="62">
        <f t="shared" si="19"/>
        <v>0</v>
      </c>
      <c r="J104" s="62">
        <f t="shared" si="19"/>
        <v>0</v>
      </c>
      <c r="K104" s="62">
        <f t="shared" si="19"/>
        <v>0</v>
      </c>
      <c r="L104" s="58">
        <f t="shared" ref="L104:N124" si="20">SUM(C104+F104+I104)</f>
        <v>0</v>
      </c>
      <c r="M104" s="58">
        <f t="shared" si="20"/>
        <v>0</v>
      </c>
      <c r="N104" s="58">
        <f t="shared" si="20"/>
        <v>0</v>
      </c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0"/>
      <c r="AE104" s="60"/>
    </row>
    <row r="105" spans="1:31" x14ac:dyDescent="0.3">
      <c r="A105" s="64" t="s">
        <v>203</v>
      </c>
      <c r="B105" s="26" t="s">
        <v>204</v>
      </c>
      <c r="C105" s="56">
        <v>0</v>
      </c>
      <c r="D105" s="56">
        <v>0</v>
      </c>
      <c r="E105" s="65">
        <v>0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  <c r="K105" s="65">
        <v>0</v>
      </c>
      <c r="L105" s="58">
        <f t="shared" si="20"/>
        <v>0</v>
      </c>
      <c r="M105" s="58">
        <f t="shared" si="20"/>
        <v>0</v>
      </c>
      <c r="N105" s="58">
        <f t="shared" si="20"/>
        <v>0</v>
      </c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0"/>
      <c r="AE105" s="60"/>
    </row>
    <row r="106" spans="1:31" x14ac:dyDescent="0.3">
      <c r="A106" s="64" t="s">
        <v>205</v>
      </c>
      <c r="B106" s="26" t="s">
        <v>206</v>
      </c>
      <c r="C106" s="56">
        <v>0</v>
      </c>
      <c r="D106" s="56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>
        <v>0</v>
      </c>
      <c r="L106" s="58">
        <f t="shared" si="20"/>
        <v>0</v>
      </c>
      <c r="M106" s="58">
        <f t="shared" si="20"/>
        <v>0</v>
      </c>
      <c r="N106" s="58">
        <f t="shared" si="20"/>
        <v>0</v>
      </c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0"/>
      <c r="AE106" s="60"/>
    </row>
    <row r="107" spans="1:31" x14ac:dyDescent="0.3">
      <c r="A107" s="40" t="s">
        <v>207</v>
      </c>
      <c r="B107" s="26" t="s">
        <v>208</v>
      </c>
      <c r="C107" s="56">
        <v>0</v>
      </c>
      <c r="D107" s="56">
        <v>0</v>
      </c>
      <c r="E107" s="57">
        <v>0</v>
      </c>
      <c r="F107" s="65">
        <v>0</v>
      </c>
      <c r="G107" s="65">
        <v>0</v>
      </c>
      <c r="H107" s="65">
        <v>0</v>
      </c>
      <c r="I107" s="65">
        <v>0</v>
      </c>
      <c r="J107" s="65">
        <v>0</v>
      </c>
      <c r="K107" s="65">
        <v>0</v>
      </c>
      <c r="L107" s="58">
        <f t="shared" si="20"/>
        <v>0</v>
      </c>
      <c r="M107" s="58">
        <f t="shared" si="20"/>
        <v>0</v>
      </c>
      <c r="N107" s="58">
        <f t="shared" si="20"/>
        <v>0</v>
      </c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60"/>
      <c r="AE107" s="60"/>
    </row>
    <row r="108" spans="1:31" x14ac:dyDescent="0.3">
      <c r="A108" s="40" t="s">
        <v>209</v>
      </c>
      <c r="B108" s="26" t="s">
        <v>210</v>
      </c>
      <c r="C108" s="56">
        <v>0</v>
      </c>
      <c r="D108" s="56">
        <v>0</v>
      </c>
      <c r="E108" s="57">
        <v>0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58">
        <f t="shared" si="20"/>
        <v>0</v>
      </c>
      <c r="M108" s="58">
        <f t="shared" si="20"/>
        <v>0</v>
      </c>
      <c r="N108" s="58">
        <f t="shared" si="20"/>
        <v>0</v>
      </c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60"/>
      <c r="AE108" s="60"/>
    </row>
    <row r="109" spans="1:31" s="32" customFormat="1" x14ac:dyDescent="0.3">
      <c r="A109" s="67" t="s">
        <v>211</v>
      </c>
      <c r="B109" s="34" t="s">
        <v>212</v>
      </c>
      <c r="C109" s="62">
        <f>SUM(C105:C108)</f>
        <v>0</v>
      </c>
      <c r="D109" s="62">
        <f>SUM(D105:D108)</f>
        <v>0</v>
      </c>
      <c r="E109" s="62">
        <f>SUM(E105:E108)</f>
        <v>0</v>
      </c>
      <c r="F109" s="62">
        <f t="shared" ref="F109:K109" si="21">SUM(F105:F108)</f>
        <v>0</v>
      </c>
      <c r="G109" s="62">
        <f t="shared" si="21"/>
        <v>0</v>
      </c>
      <c r="H109" s="62">
        <f t="shared" si="21"/>
        <v>0</v>
      </c>
      <c r="I109" s="62">
        <f t="shared" si="21"/>
        <v>0</v>
      </c>
      <c r="J109" s="62">
        <f t="shared" si="21"/>
        <v>0</v>
      </c>
      <c r="K109" s="62">
        <f t="shared" si="21"/>
        <v>0</v>
      </c>
      <c r="L109" s="68">
        <f t="shared" si="20"/>
        <v>0</v>
      </c>
      <c r="M109" s="68">
        <f t="shared" si="20"/>
        <v>0</v>
      </c>
      <c r="N109" s="68">
        <f t="shared" si="20"/>
        <v>0</v>
      </c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70"/>
      <c r="AE109" s="70"/>
    </row>
    <row r="110" spans="1:31" x14ac:dyDescent="0.3">
      <c r="A110" s="64" t="s">
        <v>213</v>
      </c>
      <c r="B110" s="26" t="s">
        <v>214</v>
      </c>
      <c r="C110" s="56">
        <v>0</v>
      </c>
      <c r="D110" s="56">
        <v>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58">
        <f t="shared" si="20"/>
        <v>0</v>
      </c>
      <c r="M110" s="58">
        <f t="shared" si="20"/>
        <v>0</v>
      </c>
      <c r="N110" s="58">
        <f t="shared" si="20"/>
        <v>0</v>
      </c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0"/>
      <c r="AE110" s="60"/>
    </row>
    <row r="111" spans="1:31" x14ac:dyDescent="0.3">
      <c r="A111" s="64" t="s">
        <v>215</v>
      </c>
      <c r="B111" s="26" t="s">
        <v>216</v>
      </c>
      <c r="C111" s="56">
        <v>0</v>
      </c>
      <c r="D111" s="56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58">
        <f t="shared" si="20"/>
        <v>0</v>
      </c>
      <c r="M111" s="58">
        <f t="shared" si="20"/>
        <v>0</v>
      </c>
      <c r="N111" s="58">
        <f t="shared" si="20"/>
        <v>0</v>
      </c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0"/>
      <c r="AE111" s="60"/>
    </row>
    <row r="112" spans="1:31" s="32" customFormat="1" x14ac:dyDescent="0.3">
      <c r="A112" s="67" t="s">
        <v>217</v>
      </c>
      <c r="B112" s="34" t="s">
        <v>218</v>
      </c>
      <c r="C112" s="62">
        <f>SUM(C110:C111)</f>
        <v>0</v>
      </c>
      <c r="D112" s="62">
        <f>SUM(D110:D111)</f>
        <v>0</v>
      </c>
      <c r="E112" s="62">
        <f>SUM(E110:E111)</f>
        <v>0</v>
      </c>
      <c r="F112" s="62">
        <f t="shared" ref="F112:K112" si="22">SUM(F110:F111)</f>
        <v>0</v>
      </c>
      <c r="G112" s="62">
        <f t="shared" si="22"/>
        <v>0</v>
      </c>
      <c r="H112" s="62">
        <f t="shared" si="22"/>
        <v>0</v>
      </c>
      <c r="I112" s="62">
        <f t="shared" si="22"/>
        <v>0</v>
      </c>
      <c r="J112" s="62">
        <f t="shared" si="22"/>
        <v>0</v>
      </c>
      <c r="K112" s="62">
        <f t="shared" si="22"/>
        <v>0</v>
      </c>
      <c r="L112" s="68">
        <f t="shared" si="20"/>
        <v>0</v>
      </c>
      <c r="M112" s="68">
        <f t="shared" si="20"/>
        <v>0</v>
      </c>
      <c r="N112" s="68">
        <f t="shared" si="20"/>
        <v>0</v>
      </c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70"/>
      <c r="AE112" s="70"/>
    </row>
    <row r="113" spans="1:31" x14ac:dyDescent="0.3">
      <c r="A113" s="64" t="s">
        <v>219</v>
      </c>
      <c r="B113" s="26" t="s">
        <v>220</v>
      </c>
      <c r="C113" s="56">
        <v>0</v>
      </c>
      <c r="D113" s="56">
        <v>0</v>
      </c>
      <c r="E113" s="65">
        <v>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58">
        <f t="shared" si="20"/>
        <v>0</v>
      </c>
      <c r="M113" s="58">
        <f t="shared" si="20"/>
        <v>0</v>
      </c>
      <c r="N113" s="58">
        <f t="shared" si="20"/>
        <v>0</v>
      </c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0"/>
      <c r="AE113" s="60"/>
    </row>
    <row r="114" spans="1:31" x14ac:dyDescent="0.3">
      <c r="A114" s="64" t="s">
        <v>221</v>
      </c>
      <c r="B114" s="26" t="s">
        <v>222</v>
      </c>
      <c r="C114" s="56">
        <v>0</v>
      </c>
      <c r="D114" s="56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58">
        <f t="shared" si="20"/>
        <v>0</v>
      </c>
      <c r="M114" s="58">
        <f t="shared" si="20"/>
        <v>0</v>
      </c>
      <c r="N114" s="58">
        <f t="shared" si="20"/>
        <v>0</v>
      </c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0"/>
      <c r="AE114" s="60"/>
    </row>
    <row r="115" spans="1:31" x14ac:dyDescent="0.3">
      <c r="A115" s="64" t="s">
        <v>223</v>
      </c>
      <c r="B115" s="26" t="s">
        <v>224</v>
      </c>
      <c r="C115" s="56">
        <v>0</v>
      </c>
      <c r="D115" s="56">
        <v>0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58">
        <f t="shared" si="20"/>
        <v>0</v>
      </c>
      <c r="M115" s="58">
        <f t="shared" si="20"/>
        <v>0</v>
      </c>
      <c r="N115" s="58">
        <f t="shared" si="20"/>
        <v>0</v>
      </c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0"/>
      <c r="AE115" s="60"/>
    </row>
    <row r="116" spans="1:31" s="32" customFormat="1" x14ac:dyDescent="0.3">
      <c r="A116" s="71" t="s">
        <v>225</v>
      </c>
      <c r="B116" s="37" t="s">
        <v>226</v>
      </c>
      <c r="C116" s="72">
        <f>SUM(C113:C115)</f>
        <v>0</v>
      </c>
      <c r="D116" s="72">
        <f>SUM(D113:D115)</f>
        <v>0</v>
      </c>
      <c r="E116" s="72">
        <f>SUM(E113:E115)</f>
        <v>0</v>
      </c>
      <c r="F116" s="72">
        <f t="shared" ref="F116:K116" si="23">SUM(F113:F115)</f>
        <v>0</v>
      </c>
      <c r="G116" s="72">
        <f t="shared" si="23"/>
        <v>0</v>
      </c>
      <c r="H116" s="72">
        <f t="shared" si="23"/>
        <v>0</v>
      </c>
      <c r="I116" s="72">
        <f t="shared" si="23"/>
        <v>0</v>
      </c>
      <c r="J116" s="72">
        <f t="shared" si="23"/>
        <v>0</v>
      </c>
      <c r="K116" s="72">
        <f t="shared" si="23"/>
        <v>0</v>
      </c>
      <c r="L116" s="68">
        <f t="shared" si="20"/>
        <v>0</v>
      </c>
      <c r="M116" s="68">
        <f t="shared" si="20"/>
        <v>0</v>
      </c>
      <c r="N116" s="68">
        <f t="shared" si="20"/>
        <v>0</v>
      </c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70"/>
      <c r="AE116" s="70"/>
    </row>
    <row r="117" spans="1:31" x14ac:dyDescent="0.3">
      <c r="A117" s="64" t="s">
        <v>227</v>
      </c>
      <c r="B117" s="26" t="s">
        <v>228</v>
      </c>
      <c r="C117" s="56">
        <v>0</v>
      </c>
      <c r="D117" s="56">
        <v>0</v>
      </c>
      <c r="E117" s="65">
        <v>0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58">
        <f t="shared" si="20"/>
        <v>0</v>
      </c>
      <c r="M117" s="58">
        <f t="shared" si="20"/>
        <v>0</v>
      </c>
      <c r="N117" s="58">
        <f t="shared" si="20"/>
        <v>0</v>
      </c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0"/>
      <c r="AE117" s="60"/>
    </row>
    <row r="118" spans="1:31" x14ac:dyDescent="0.3">
      <c r="A118" s="40" t="s">
        <v>229</v>
      </c>
      <c r="B118" s="26" t="s">
        <v>230</v>
      </c>
      <c r="C118" s="56">
        <v>0</v>
      </c>
      <c r="D118" s="56">
        <v>0</v>
      </c>
      <c r="E118" s="57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58">
        <f t="shared" si="20"/>
        <v>0</v>
      </c>
      <c r="M118" s="58">
        <f t="shared" si="20"/>
        <v>0</v>
      </c>
      <c r="N118" s="58">
        <f t="shared" si="20"/>
        <v>0</v>
      </c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60"/>
      <c r="AE118" s="60"/>
    </row>
    <row r="119" spans="1:31" x14ac:dyDescent="0.3">
      <c r="A119" s="64" t="s">
        <v>231</v>
      </c>
      <c r="B119" s="26" t="s">
        <v>232</v>
      </c>
      <c r="C119" s="56">
        <v>0</v>
      </c>
      <c r="D119" s="56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58">
        <f t="shared" si="20"/>
        <v>0</v>
      </c>
      <c r="M119" s="58">
        <f t="shared" si="20"/>
        <v>0</v>
      </c>
      <c r="N119" s="58">
        <f t="shared" si="20"/>
        <v>0</v>
      </c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0"/>
      <c r="AE119" s="60"/>
    </row>
    <row r="120" spans="1:31" x14ac:dyDescent="0.3">
      <c r="A120" s="64" t="s">
        <v>233</v>
      </c>
      <c r="B120" s="26" t="s">
        <v>234</v>
      </c>
      <c r="C120" s="56">
        <v>0</v>
      </c>
      <c r="D120" s="56">
        <v>0</v>
      </c>
      <c r="E120" s="65">
        <v>0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58">
        <f t="shared" si="20"/>
        <v>0</v>
      </c>
      <c r="M120" s="58">
        <f t="shared" si="20"/>
        <v>0</v>
      </c>
      <c r="N120" s="58">
        <f t="shared" si="20"/>
        <v>0</v>
      </c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0"/>
      <c r="AE120" s="60"/>
    </row>
    <row r="121" spans="1:31" s="32" customFormat="1" x14ac:dyDescent="0.3">
      <c r="A121" s="71" t="s">
        <v>235</v>
      </c>
      <c r="B121" s="37" t="s">
        <v>236</v>
      </c>
      <c r="C121" s="72">
        <f>SUM(C117:C120)</f>
        <v>0</v>
      </c>
      <c r="D121" s="72">
        <f>SUM(D117:D120)</f>
        <v>0</v>
      </c>
      <c r="E121" s="72">
        <f>SUM(E117:E120)</f>
        <v>0</v>
      </c>
      <c r="F121" s="72">
        <f t="shared" ref="F121:K121" si="24">SUM(F117:F120)</f>
        <v>0</v>
      </c>
      <c r="G121" s="72">
        <f t="shared" si="24"/>
        <v>0</v>
      </c>
      <c r="H121" s="72">
        <f t="shared" si="24"/>
        <v>0</v>
      </c>
      <c r="I121" s="72">
        <f t="shared" si="24"/>
        <v>0</v>
      </c>
      <c r="J121" s="72">
        <f t="shared" si="24"/>
        <v>0</v>
      </c>
      <c r="K121" s="72">
        <f t="shared" si="24"/>
        <v>0</v>
      </c>
      <c r="L121" s="68">
        <f t="shared" si="20"/>
        <v>0</v>
      </c>
      <c r="M121" s="68">
        <f t="shared" si="20"/>
        <v>0</v>
      </c>
      <c r="N121" s="68">
        <f t="shared" si="20"/>
        <v>0</v>
      </c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70"/>
      <c r="AE121" s="70"/>
    </row>
    <row r="122" spans="1:31" x14ac:dyDescent="0.3">
      <c r="A122" s="40" t="s">
        <v>237</v>
      </c>
      <c r="B122" s="26" t="s">
        <v>238</v>
      </c>
      <c r="C122" s="56">
        <v>0</v>
      </c>
      <c r="D122" s="56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8">
        <f t="shared" si="20"/>
        <v>0</v>
      </c>
      <c r="M122" s="58">
        <f t="shared" si="20"/>
        <v>0</v>
      </c>
      <c r="N122" s="58">
        <f t="shared" si="20"/>
        <v>0</v>
      </c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60"/>
      <c r="AE122" s="60"/>
    </row>
    <row r="123" spans="1:31" s="32" customFormat="1" ht="15.6" x14ac:dyDescent="0.3">
      <c r="A123" s="73" t="s">
        <v>239</v>
      </c>
      <c r="B123" s="74" t="s">
        <v>240</v>
      </c>
      <c r="C123" s="75">
        <f>SUM(C121,C116,C112,C109,C104)</f>
        <v>0</v>
      </c>
      <c r="D123" s="75">
        <f>SUM(D121,D116,D112,D109,D104)</f>
        <v>0</v>
      </c>
      <c r="E123" s="75">
        <f>SUM(E121,E116,E112,E109,E104)</f>
        <v>0</v>
      </c>
      <c r="F123" s="75">
        <f t="shared" ref="F123:K123" si="25">SUM(F121,F116,F112,F109,F104)</f>
        <v>0</v>
      </c>
      <c r="G123" s="75">
        <f t="shared" si="25"/>
        <v>0</v>
      </c>
      <c r="H123" s="75">
        <f t="shared" si="25"/>
        <v>0</v>
      </c>
      <c r="I123" s="75">
        <f t="shared" si="25"/>
        <v>0</v>
      </c>
      <c r="J123" s="75">
        <f t="shared" si="25"/>
        <v>0</v>
      </c>
      <c r="K123" s="75">
        <f t="shared" si="25"/>
        <v>0</v>
      </c>
      <c r="L123" s="76">
        <f t="shared" si="20"/>
        <v>0</v>
      </c>
      <c r="M123" s="76">
        <f t="shared" si="20"/>
        <v>0</v>
      </c>
      <c r="N123" s="76">
        <f t="shared" si="20"/>
        <v>0</v>
      </c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70"/>
      <c r="AE123" s="70"/>
    </row>
    <row r="124" spans="1:31" s="32" customFormat="1" ht="15.6" x14ac:dyDescent="0.3">
      <c r="A124" s="77" t="s">
        <v>241</v>
      </c>
      <c r="B124" s="77"/>
      <c r="C124" s="78">
        <f>SUM(C100+C123)</f>
        <v>43128730</v>
      </c>
      <c r="D124" s="78">
        <f>SUM(D100+D123)</f>
        <v>37576656</v>
      </c>
      <c r="E124" s="78">
        <f>SUM(E100+E123)</f>
        <v>36238062</v>
      </c>
      <c r="F124" s="78">
        <f t="shared" ref="F124:K124" si="26">SUM(F100+F123)</f>
        <v>0</v>
      </c>
      <c r="G124" s="78">
        <f t="shared" si="26"/>
        <v>0</v>
      </c>
      <c r="H124" s="78">
        <f t="shared" si="26"/>
        <v>0</v>
      </c>
      <c r="I124" s="78">
        <f t="shared" si="26"/>
        <v>0</v>
      </c>
      <c r="J124" s="78">
        <f t="shared" si="26"/>
        <v>0</v>
      </c>
      <c r="K124" s="78">
        <f t="shared" si="26"/>
        <v>0</v>
      </c>
      <c r="L124" s="79">
        <f t="shared" si="20"/>
        <v>43128730</v>
      </c>
      <c r="M124" s="79">
        <f t="shared" si="20"/>
        <v>37576656</v>
      </c>
      <c r="N124" s="79">
        <f t="shared" si="20"/>
        <v>36238062</v>
      </c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</row>
    <row r="125" spans="1:31" x14ac:dyDescent="0.3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</row>
    <row r="126" spans="1:31" x14ac:dyDescent="0.3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</row>
    <row r="127" spans="1:31" x14ac:dyDescent="0.3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</row>
    <row r="128" spans="1:31" x14ac:dyDescent="0.3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</row>
    <row r="129" spans="2:31" x14ac:dyDescent="0.3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</row>
    <row r="130" spans="2:31" x14ac:dyDescent="0.3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</row>
    <row r="131" spans="2:31" x14ac:dyDescent="0.3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</row>
    <row r="132" spans="2:31" x14ac:dyDescent="0.3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</row>
    <row r="133" spans="2:31" x14ac:dyDescent="0.3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</row>
    <row r="134" spans="2:31" x14ac:dyDescent="0.3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</row>
    <row r="135" spans="2:31" x14ac:dyDescent="0.3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</row>
    <row r="136" spans="2:31" x14ac:dyDescent="0.3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</row>
    <row r="137" spans="2:31" x14ac:dyDescent="0.3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</row>
    <row r="138" spans="2:31" x14ac:dyDescent="0.3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</row>
    <row r="139" spans="2:31" x14ac:dyDescent="0.3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</row>
    <row r="140" spans="2:31" x14ac:dyDescent="0.3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</row>
    <row r="141" spans="2:31" x14ac:dyDescent="0.3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</row>
    <row r="142" spans="2:31" x14ac:dyDescent="0.3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</row>
    <row r="143" spans="2:31" x14ac:dyDescent="0.3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</row>
    <row r="144" spans="2:31" x14ac:dyDescent="0.3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</row>
    <row r="145" spans="2:31" x14ac:dyDescent="0.3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3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3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3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3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3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</row>
    <row r="151" spans="2:31" x14ac:dyDescent="0.3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</row>
    <row r="152" spans="2:31" x14ac:dyDescent="0.3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</row>
    <row r="153" spans="2:31" x14ac:dyDescent="0.3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</row>
    <row r="154" spans="2:31" x14ac:dyDescent="0.3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</row>
    <row r="155" spans="2:31" x14ac:dyDescent="0.3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</row>
    <row r="156" spans="2:31" x14ac:dyDescent="0.3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</row>
    <row r="157" spans="2:31" x14ac:dyDescent="0.3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</row>
    <row r="158" spans="2:31" x14ac:dyDescent="0.3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</row>
    <row r="159" spans="2:31" x14ac:dyDescent="0.3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</row>
    <row r="160" spans="2:31" x14ac:dyDescent="0.3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</row>
    <row r="161" spans="2:31" x14ac:dyDescent="0.3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</row>
    <row r="162" spans="2:31" x14ac:dyDescent="0.3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</row>
    <row r="163" spans="2:31" x14ac:dyDescent="0.3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</row>
    <row r="164" spans="2:31" x14ac:dyDescent="0.3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</row>
    <row r="165" spans="2:31" x14ac:dyDescent="0.3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</row>
    <row r="166" spans="2:31" x14ac:dyDescent="0.3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</row>
    <row r="167" spans="2:31" x14ac:dyDescent="0.3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</row>
    <row r="168" spans="2:31" x14ac:dyDescent="0.3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</row>
    <row r="169" spans="2:31" x14ac:dyDescent="0.3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</row>
    <row r="170" spans="2:31" x14ac:dyDescent="0.3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</row>
    <row r="171" spans="2:31" x14ac:dyDescent="0.3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</row>
    <row r="172" spans="2:31" x14ac:dyDescent="0.3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</row>
    <row r="173" spans="2:31" x14ac:dyDescent="0.3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</row>
  </sheetData>
  <mergeCells count="8">
    <mergeCell ref="A2:N2"/>
    <mergeCell ref="A3:N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2021-05-28T12:05:11Z</dcterms:created>
  <dcterms:modified xsi:type="dcterms:W3CDTF">2021-05-28T12:05:33Z</dcterms:modified>
</cp:coreProperties>
</file>