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7" i="1" l="1"/>
  <c r="M97" i="1"/>
  <c r="L97" i="1"/>
  <c r="N96" i="1"/>
  <c r="L96" i="1"/>
  <c r="E96" i="1"/>
  <c r="D96" i="1"/>
  <c r="M96" i="1" s="1"/>
  <c r="C96" i="1"/>
  <c r="N95" i="1"/>
  <c r="M95" i="1"/>
  <c r="L95" i="1"/>
  <c r="N94" i="1"/>
  <c r="M94" i="1"/>
  <c r="L94" i="1"/>
  <c r="N93" i="1"/>
  <c r="M93" i="1"/>
  <c r="L93" i="1"/>
  <c r="N92" i="1"/>
  <c r="M92" i="1"/>
  <c r="L92" i="1"/>
  <c r="N90" i="1"/>
  <c r="M90" i="1"/>
  <c r="L90" i="1"/>
  <c r="N89" i="1"/>
  <c r="M89" i="1"/>
  <c r="L89" i="1"/>
  <c r="N88" i="1"/>
  <c r="M88" i="1"/>
  <c r="L88" i="1"/>
  <c r="N87" i="1"/>
  <c r="M87" i="1"/>
  <c r="L87" i="1"/>
  <c r="N86" i="1"/>
  <c r="M86" i="1"/>
  <c r="L86" i="1"/>
  <c r="M85" i="1"/>
  <c r="E85" i="1"/>
  <c r="E91" i="1" s="1"/>
  <c r="D85" i="1"/>
  <c r="D91" i="1" s="1"/>
  <c r="C85" i="1"/>
  <c r="L85" i="1" s="1"/>
  <c r="N84" i="1"/>
  <c r="M84" i="1"/>
  <c r="L84" i="1"/>
  <c r="N83" i="1"/>
  <c r="M83" i="1"/>
  <c r="L83" i="1"/>
  <c r="N82" i="1"/>
  <c r="M82" i="1"/>
  <c r="L82" i="1"/>
  <c r="N81" i="1"/>
  <c r="M81" i="1"/>
  <c r="L81" i="1"/>
  <c r="M80" i="1"/>
  <c r="L80" i="1"/>
  <c r="E80" i="1"/>
  <c r="N80" i="1" s="1"/>
  <c r="D80" i="1"/>
  <c r="C80" i="1"/>
  <c r="N79" i="1"/>
  <c r="M79" i="1"/>
  <c r="L79" i="1"/>
  <c r="N78" i="1"/>
  <c r="M78" i="1"/>
  <c r="L78" i="1"/>
  <c r="N77" i="1"/>
  <c r="M77" i="1"/>
  <c r="L77" i="1"/>
  <c r="N76" i="1"/>
  <c r="M76" i="1"/>
  <c r="L76" i="1"/>
  <c r="N75" i="1"/>
  <c r="M75" i="1"/>
  <c r="E75" i="1"/>
  <c r="D75" i="1"/>
  <c r="C75" i="1"/>
  <c r="L75" i="1" s="1"/>
  <c r="N74" i="1"/>
  <c r="M74" i="1"/>
  <c r="L74" i="1"/>
  <c r="N73" i="1"/>
  <c r="M73" i="1"/>
  <c r="L73" i="1"/>
  <c r="N72" i="1"/>
  <c r="M72" i="1"/>
  <c r="L72" i="1"/>
  <c r="H71" i="1"/>
  <c r="G71" i="1"/>
  <c r="J70" i="1"/>
  <c r="K68" i="1"/>
  <c r="K71" i="1" s="1"/>
  <c r="J68" i="1"/>
  <c r="J71" i="1" s="1"/>
  <c r="I68" i="1"/>
  <c r="I71" i="1" s="1"/>
  <c r="H68" i="1"/>
  <c r="G68" i="1"/>
  <c r="F68" i="1"/>
  <c r="F71" i="1" s="1"/>
  <c r="N67" i="1"/>
  <c r="E67" i="1"/>
  <c r="D67" i="1"/>
  <c r="D68" i="1" s="1"/>
  <c r="D71" i="1" s="1"/>
  <c r="C67" i="1"/>
  <c r="L67" i="1" s="1"/>
  <c r="N66" i="1"/>
  <c r="M66" i="1"/>
  <c r="L66" i="1"/>
  <c r="N65" i="1"/>
  <c r="M65" i="1"/>
  <c r="L65" i="1"/>
  <c r="N64" i="1"/>
  <c r="M64" i="1"/>
  <c r="L64" i="1"/>
  <c r="N63" i="1"/>
  <c r="M63" i="1"/>
  <c r="E63" i="1"/>
  <c r="D63" i="1"/>
  <c r="C63" i="1"/>
  <c r="C68" i="1" s="1"/>
  <c r="C71" i="1" s="1"/>
  <c r="N62" i="1"/>
  <c r="M62" i="1"/>
  <c r="L62" i="1"/>
  <c r="N61" i="1"/>
  <c r="M61" i="1"/>
  <c r="L61" i="1"/>
  <c r="N60" i="1"/>
  <c r="M60" i="1"/>
  <c r="L60" i="1"/>
  <c r="N59" i="1"/>
  <c r="M59" i="1"/>
  <c r="L59" i="1"/>
  <c r="N58" i="1"/>
  <c r="M58" i="1"/>
  <c r="L58" i="1"/>
  <c r="N57" i="1"/>
  <c r="N68" i="1" s="1"/>
  <c r="N71" i="1" s="1"/>
  <c r="M57" i="1"/>
  <c r="L57" i="1"/>
  <c r="E57" i="1"/>
  <c r="E68" i="1" s="1"/>
  <c r="E71" i="1" s="1"/>
  <c r="D57" i="1"/>
  <c r="C57" i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K51" i="1"/>
  <c r="K70" i="1" s="1"/>
  <c r="J51" i="1"/>
  <c r="I51" i="1"/>
  <c r="I70" i="1" s="1"/>
  <c r="H51" i="1"/>
  <c r="H70" i="1" s="1"/>
  <c r="G51" i="1"/>
  <c r="G70" i="1" s="1"/>
  <c r="F51" i="1"/>
  <c r="F70" i="1" s="1"/>
  <c r="N50" i="1"/>
  <c r="M50" i="1"/>
  <c r="L50" i="1"/>
  <c r="E50" i="1"/>
  <c r="D50" i="1"/>
  <c r="C50" i="1"/>
  <c r="N49" i="1"/>
  <c r="M49" i="1"/>
  <c r="L49" i="1"/>
  <c r="N48" i="1"/>
  <c r="M48" i="1"/>
  <c r="L48" i="1"/>
  <c r="N47" i="1"/>
  <c r="M47" i="1"/>
  <c r="L47" i="1"/>
  <c r="N46" i="1"/>
  <c r="M46" i="1"/>
  <c r="L46" i="1"/>
  <c r="E46" i="1"/>
  <c r="D46" i="1"/>
  <c r="C46" i="1"/>
  <c r="N45" i="1"/>
  <c r="M45" i="1"/>
  <c r="L45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D34" i="1"/>
  <c r="M34" i="1" s="1"/>
  <c r="N33" i="1"/>
  <c r="M33" i="1"/>
  <c r="L33" i="1"/>
  <c r="E32" i="1"/>
  <c r="N32" i="1" s="1"/>
  <c r="D32" i="1"/>
  <c r="M32" i="1" s="1"/>
  <c r="C32" i="1"/>
  <c r="L32" i="1" s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E23" i="1"/>
  <c r="E34" i="1" s="1"/>
  <c r="N34" i="1" s="1"/>
  <c r="D23" i="1"/>
  <c r="C23" i="1"/>
  <c r="C34" i="1" s="1"/>
  <c r="L34" i="1" s="1"/>
  <c r="N22" i="1"/>
  <c r="M22" i="1"/>
  <c r="L22" i="1"/>
  <c r="N21" i="1"/>
  <c r="M21" i="1"/>
  <c r="L21" i="1"/>
  <c r="E20" i="1"/>
  <c r="E69" i="1" s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E14" i="1"/>
  <c r="D14" i="1"/>
  <c r="D20" i="1" s="1"/>
  <c r="C14" i="1"/>
  <c r="C20" i="1" s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D69" i="1" l="1"/>
  <c r="D51" i="1"/>
  <c r="D70" i="1" s="1"/>
  <c r="M20" i="1"/>
  <c r="M51" i="1" s="1"/>
  <c r="M70" i="1" s="1"/>
  <c r="D98" i="1"/>
  <c r="M98" i="1" s="1"/>
  <c r="M91" i="1"/>
  <c r="L20" i="1"/>
  <c r="L51" i="1" s="1"/>
  <c r="L70" i="1" s="1"/>
  <c r="C69" i="1"/>
  <c r="C51" i="1"/>
  <c r="C70" i="1" s="1"/>
  <c r="N69" i="1"/>
  <c r="E98" i="1"/>
  <c r="N98" i="1" s="1"/>
  <c r="N91" i="1"/>
  <c r="N20" i="1"/>
  <c r="N51" i="1" s="1"/>
  <c r="N70" i="1" s="1"/>
  <c r="N85" i="1"/>
  <c r="C91" i="1"/>
  <c r="L14" i="1"/>
  <c r="E51" i="1"/>
  <c r="E70" i="1" s="1"/>
  <c r="M14" i="1"/>
  <c r="L23" i="1"/>
  <c r="L63" i="1"/>
  <c r="L68" i="1" s="1"/>
  <c r="L71" i="1" s="1"/>
  <c r="M67" i="1"/>
  <c r="M68" i="1" s="1"/>
  <c r="M71" i="1" s="1"/>
  <c r="L69" i="1" l="1"/>
  <c r="M69" i="1"/>
  <c r="D99" i="1"/>
  <c r="M99" i="1" s="1"/>
  <c r="C98" i="1"/>
  <c r="L98" i="1" s="1"/>
  <c r="L91" i="1"/>
  <c r="E99" i="1"/>
  <c r="N99" i="1" s="1"/>
  <c r="C99" i="1" l="1"/>
  <c r="L99" i="1" s="1"/>
</calcChain>
</file>

<file path=xl/sharedStrings.xml><?xml version="1.0" encoding="utf-8"?>
<sst xmlns="http://schemas.openxmlformats.org/spreadsheetml/2006/main" count="201" uniqueCount="190">
  <si>
    <t>4/a. melléklet a /2020.(…..)  Önk. rendelethez</t>
  </si>
  <si>
    <t>Csabdi Község Önkormányzat 2020. évi zárszámadása</t>
  </si>
  <si>
    <t xml:space="preserve">Bevételek </t>
  </si>
  <si>
    <t>Csabdi Község Önkormányzat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</si>
  <si>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</si>
  <si>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</si>
  <si>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</si>
  <si>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</si>
  <si>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</si>
  <si>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</si>
  <si>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eredeti ei.</t>
  </si>
  <si>
    <t>módosított ei.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</si>
  <si>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</si>
  <si>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</si>
  <si>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</si>
  <si>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</si>
  <si>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</si>
  <si>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</si>
  <si>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</si>
  <si>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</si>
  <si>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</si>
  <si>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</si>
  <si>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</si>
  <si>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</si>
  <si>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</si>
  <si>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</si>
  <si>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</si>
  <si>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</si>
  <si>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</si>
  <si>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</si>
  <si>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</si>
  <si>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</si>
  <si>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</si>
  <si>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</si>
  <si>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</si>
  <si>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</si>
  <si>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</si>
  <si>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</si>
  <si>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</si>
  <si>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</si>
  <si>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</si>
  <si>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</si>
  <si>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</si>
  <si>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</si>
  <si>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</si>
  <si>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</si>
  <si>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</si>
  <si>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</si>
  <si>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</si>
  <si>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</si>
  <si>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</si>
  <si>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</si>
  <si>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</si>
  <si>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</si>
  <si>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</si>
  <si>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</si>
  <si>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</si>
  <si>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</si>
  <si>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</si>
  <si>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</si>
  <si>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</si>
  <si>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</si>
  <si>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</si>
  <si>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</si>
  <si>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</si>
  <si>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</si>
  <si>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</si>
  <si>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</si>
  <si>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</si>
  <si>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</si>
  <si>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</si>
  <si>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</si>
  <si>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</si>
  <si>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</si>
  <si>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</si>
  <si>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</si>
  <si>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</si>
  <si>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</si>
  <si>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</si>
  <si>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</si>
  <si>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</si>
  <si>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</si>
  <si>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</si>
  <si>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</si>
  <si>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</si>
  <si>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kártératés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</si>
  <si>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</si>
  <si>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</si>
  <si>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</si>
  <si>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</si>
  <si>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</si>
  <si>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</si>
  <si>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</si>
  <si>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</si>
  <si>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</si>
  <si>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</si>
  <si>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</si>
  <si>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</si>
  <si>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</si>
  <si>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</si>
  <si>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</si>
  <si>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</si>
  <si>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</si>
  <si>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</si>
  <si>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</si>
  <si>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</si>
  <si>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</si>
  <si>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</si>
  <si>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</si>
  <si>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</si>
  <si>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</si>
  <si>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</si>
  <si>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</si>
  <si>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</si>
  <si>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</si>
  <si>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</si>
  <si>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</si>
  <si>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</si>
  <si>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</si>
  <si>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</si>
  <si>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</si>
  <si>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</si>
  <si>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</si>
  <si>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</si>
  <si>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</si>
  <si>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</si>
  <si>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</si>
  <si>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</si>
  <si>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</si>
  <si>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B75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</si>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</sst>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3" fontId="0" fillId="0" borderId="2" xfId="0" applyNumberFormat="1" applyBorder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3" fontId="1" fillId="0" borderId="2" xfId="0" applyNumberFormat="1" applyFont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/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/>
    </xf>
    <xf numFmtId="3" fontId="1" fillId="3" borderId="2" xfId="0" applyNumberFormat="1" applyFont="1" applyFill="1" applyBorder="1"/>
    <xf numFmtId="3" fontId="1" fillId="4" borderId="2" xfId="0" applyNumberFormat="1" applyFont="1" applyFill="1" applyBorder="1"/>
    <xf numFmtId="0" fontId="11" fillId="5" borderId="2" xfId="0" applyFont="1" applyFill="1" applyBorder="1"/>
    <xf numFmtId="0" fontId="11" fillId="5" borderId="2" xfId="0" applyFont="1" applyFill="1" applyBorder="1" applyAlignment="1">
      <alignment horizontal="left" vertical="center"/>
    </xf>
    <xf numFmtId="3" fontId="1" fillId="5" borderId="2" xfId="0" applyNumberFormat="1" applyFont="1" applyFill="1" applyBorder="1"/>
    <xf numFmtId="0" fontId="7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6" borderId="2" xfId="0" applyFont="1" applyFill="1" applyBorder="1"/>
    <xf numFmtId="0" fontId="13" fillId="6" borderId="2" xfId="0" applyFont="1" applyFill="1" applyBorder="1"/>
    <xf numFmtId="3" fontId="1" fillId="6" borderId="2" xfId="0" applyNumberFormat="1" applyFont="1" applyFill="1" applyBorder="1"/>
    <xf numFmtId="3" fontId="1" fillId="7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>
        <row r="76">
          <cell r="C76">
            <v>127618070</v>
          </cell>
          <cell r="D76">
            <v>194021549</v>
          </cell>
          <cell r="E76">
            <v>73575066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127618070</v>
          </cell>
          <cell r="M76">
            <v>194021549</v>
          </cell>
          <cell r="N76">
            <v>73575066</v>
          </cell>
        </row>
        <row r="99">
          <cell r="C99">
            <v>73837719</v>
          </cell>
          <cell r="D99">
            <v>95381969</v>
          </cell>
          <cell r="E99">
            <v>81702218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73837719</v>
          </cell>
          <cell r="M99">
            <v>95381969</v>
          </cell>
          <cell r="N99">
            <v>81702218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workbookViewId="0">
      <selection sqref="A1:XFD1048576"/>
    </sheetView>
  </sheetViews>
  <sheetFormatPr defaultRowHeight="14.4" x14ac:dyDescent="0.3"/>
  <cols>
    <col min="1" max="1" width="92.5546875" customWidth="1"/>
    <col min="3" max="3" width="11.5546875" bestFit="1" customWidth="1"/>
    <col min="4" max="4" width="13" customWidth="1"/>
    <col min="5" max="5" width="11.6640625" customWidth="1"/>
    <col min="6" max="7" width="12.33203125" customWidth="1"/>
    <col min="8" max="8" width="11.33203125" customWidth="1"/>
    <col min="10" max="10" width="12.33203125" customWidth="1"/>
    <col min="11" max="11" width="10.88671875" customWidth="1"/>
    <col min="12" max="12" width="11.5546875" bestFit="1" customWidth="1"/>
    <col min="13" max="13" width="13.5546875" customWidth="1"/>
    <col min="14" max="14" width="11.33203125" customWidth="1"/>
    <col min="257" max="257" width="92.5546875" customWidth="1"/>
    <col min="259" max="259" width="11.5546875" bestFit="1" customWidth="1"/>
    <col min="260" max="260" width="13" customWidth="1"/>
    <col min="261" max="261" width="11.6640625" customWidth="1"/>
    <col min="262" max="263" width="12.33203125" customWidth="1"/>
    <col min="264" max="264" width="11.33203125" customWidth="1"/>
    <col min="266" max="266" width="12.33203125" customWidth="1"/>
    <col min="267" max="267" width="10.88671875" customWidth="1"/>
    <col min="268" max="268" width="11.5546875" bestFit="1" customWidth="1"/>
    <col min="269" max="269" width="13.5546875" customWidth="1"/>
    <col min="270" max="270" width="11.33203125" customWidth="1"/>
    <col min="513" max="513" width="92.5546875" customWidth="1"/>
    <col min="515" max="515" width="11.5546875" bestFit="1" customWidth="1"/>
    <col min="516" max="516" width="13" customWidth="1"/>
    <col min="517" max="517" width="11.6640625" customWidth="1"/>
    <col min="518" max="519" width="12.33203125" customWidth="1"/>
    <col min="520" max="520" width="11.33203125" customWidth="1"/>
    <col min="522" max="522" width="12.33203125" customWidth="1"/>
    <col min="523" max="523" width="10.88671875" customWidth="1"/>
    <col min="524" max="524" width="11.5546875" bestFit="1" customWidth="1"/>
    <col min="525" max="525" width="13.5546875" customWidth="1"/>
    <col min="526" max="526" width="11.33203125" customWidth="1"/>
    <col min="769" max="769" width="92.5546875" customWidth="1"/>
    <col min="771" max="771" width="11.5546875" bestFit="1" customWidth="1"/>
    <col min="772" max="772" width="13" customWidth="1"/>
    <col min="773" max="773" width="11.6640625" customWidth="1"/>
    <col min="774" max="775" width="12.33203125" customWidth="1"/>
    <col min="776" max="776" width="11.33203125" customWidth="1"/>
    <col min="778" max="778" width="12.33203125" customWidth="1"/>
    <col min="779" max="779" width="10.88671875" customWidth="1"/>
    <col min="780" max="780" width="11.5546875" bestFit="1" customWidth="1"/>
    <col min="781" max="781" width="13.5546875" customWidth="1"/>
    <col min="782" max="782" width="11.33203125" customWidth="1"/>
    <col min="1025" max="1025" width="92.5546875" customWidth="1"/>
    <col min="1027" max="1027" width="11.5546875" bestFit="1" customWidth="1"/>
    <col min="1028" max="1028" width="13" customWidth="1"/>
    <col min="1029" max="1029" width="11.6640625" customWidth="1"/>
    <col min="1030" max="1031" width="12.33203125" customWidth="1"/>
    <col min="1032" max="1032" width="11.33203125" customWidth="1"/>
    <col min="1034" max="1034" width="12.33203125" customWidth="1"/>
    <col min="1035" max="1035" width="10.88671875" customWidth="1"/>
    <col min="1036" max="1036" width="11.5546875" bestFit="1" customWidth="1"/>
    <col min="1037" max="1037" width="13.5546875" customWidth="1"/>
    <col min="1038" max="1038" width="11.33203125" customWidth="1"/>
    <col min="1281" max="1281" width="92.5546875" customWidth="1"/>
    <col min="1283" max="1283" width="11.5546875" bestFit="1" customWidth="1"/>
    <col min="1284" max="1284" width="13" customWidth="1"/>
    <col min="1285" max="1285" width="11.6640625" customWidth="1"/>
    <col min="1286" max="1287" width="12.33203125" customWidth="1"/>
    <col min="1288" max="1288" width="11.33203125" customWidth="1"/>
    <col min="1290" max="1290" width="12.33203125" customWidth="1"/>
    <col min="1291" max="1291" width="10.88671875" customWidth="1"/>
    <col min="1292" max="1292" width="11.5546875" bestFit="1" customWidth="1"/>
    <col min="1293" max="1293" width="13.5546875" customWidth="1"/>
    <col min="1294" max="1294" width="11.33203125" customWidth="1"/>
    <col min="1537" max="1537" width="92.5546875" customWidth="1"/>
    <col min="1539" max="1539" width="11.5546875" bestFit="1" customWidth="1"/>
    <col min="1540" max="1540" width="13" customWidth="1"/>
    <col min="1541" max="1541" width="11.6640625" customWidth="1"/>
    <col min="1542" max="1543" width="12.33203125" customWidth="1"/>
    <col min="1544" max="1544" width="11.33203125" customWidth="1"/>
    <col min="1546" max="1546" width="12.33203125" customWidth="1"/>
    <col min="1547" max="1547" width="10.88671875" customWidth="1"/>
    <col min="1548" max="1548" width="11.5546875" bestFit="1" customWidth="1"/>
    <col min="1549" max="1549" width="13.5546875" customWidth="1"/>
    <col min="1550" max="1550" width="11.33203125" customWidth="1"/>
    <col min="1793" max="1793" width="92.5546875" customWidth="1"/>
    <col min="1795" max="1795" width="11.5546875" bestFit="1" customWidth="1"/>
    <col min="1796" max="1796" width="13" customWidth="1"/>
    <col min="1797" max="1797" width="11.6640625" customWidth="1"/>
    <col min="1798" max="1799" width="12.33203125" customWidth="1"/>
    <col min="1800" max="1800" width="11.33203125" customWidth="1"/>
    <col min="1802" max="1802" width="12.33203125" customWidth="1"/>
    <col min="1803" max="1803" width="10.88671875" customWidth="1"/>
    <col min="1804" max="1804" width="11.5546875" bestFit="1" customWidth="1"/>
    <col min="1805" max="1805" width="13.5546875" customWidth="1"/>
    <col min="1806" max="1806" width="11.33203125" customWidth="1"/>
    <col min="2049" max="2049" width="92.5546875" customWidth="1"/>
    <col min="2051" max="2051" width="11.5546875" bestFit="1" customWidth="1"/>
    <col min="2052" max="2052" width="13" customWidth="1"/>
    <col min="2053" max="2053" width="11.6640625" customWidth="1"/>
    <col min="2054" max="2055" width="12.33203125" customWidth="1"/>
    <col min="2056" max="2056" width="11.33203125" customWidth="1"/>
    <col min="2058" max="2058" width="12.33203125" customWidth="1"/>
    <col min="2059" max="2059" width="10.88671875" customWidth="1"/>
    <col min="2060" max="2060" width="11.5546875" bestFit="1" customWidth="1"/>
    <col min="2061" max="2061" width="13.5546875" customWidth="1"/>
    <col min="2062" max="2062" width="11.33203125" customWidth="1"/>
    <col min="2305" max="2305" width="92.5546875" customWidth="1"/>
    <col min="2307" max="2307" width="11.5546875" bestFit="1" customWidth="1"/>
    <col min="2308" max="2308" width="13" customWidth="1"/>
    <col min="2309" max="2309" width="11.6640625" customWidth="1"/>
    <col min="2310" max="2311" width="12.33203125" customWidth="1"/>
    <col min="2312" max="2312" width="11.33203125" customWidth="1"/>
    <col min="2314" max="2314" width="12.33203125" customWidth="1"/>
    <col min="2315" max="2315" width="10.88671875" customWidth="1"/>
    <col min="2316" max="2316" width="11.5546875" bestFit="1" customWidth="1"/>
    <col min="2317" max="2317" width="13.5546875" customWidth="1"/>
    <col min="2318" max="2318" width="11.33203125" customWidth="1"/>
    <col min="2561" max="2561" width="92.5546875" customWidth="1"/>
    <col min="2563" max="2563" width="11.5546875" bestFit="1" customWidth="1"/>
    <col min="2564" max="2564" width="13" customWidth="1"/>
    <col min="2565" max="2565" width="11.6640625" customWidth="1"/>
    <col min="2566" max="2567" width="12.33203125" customWidth="1"/>
    <col min="2568" max="2568" width="11.33203125" customWidth="1"/>
    <col min="2570" max="2570" width="12.33203125" customWidth="1"/>
    <col min="2571" max="2571" width="10.88671875" customWidth="1"/>
    <col min="2572" max="2572" width="11.5546875" bestFit="1" customWidth="1"/>
    <col min="2573" max="2573" width="13.5546875" customWidth="1"/>
    <col min="2574" max="2574" width="11.33203125" customWidth="1"/>
    <col min="2817" max="2817" width="92.5546875" customWidth="1"/>
    <col min="2819" max="2819" width="11.5546875" bestFit="1" customWidth="1"/>
    <col min="2820" max="2820" width="13" customWidth="1"/>
    <col min="2821" max="2821" width="11.6640625" customWidth="1"/>
    <col min="2822" max="2823" width="12.33203125" customWidth="1"/>
    <col min="2824" max="2824" width="11.33203125" customWidth="1"/>
    <col min="2826" max="2826" width="12.33203125" customWidth="1"/>
    <col min="2827" max="2827" width="10.88671875" customWidth="1"/>
    <col min="2828" max="2828" width="11.5546875" bestFit="1" customWidth="1"/>
    <col min="2829" max="2829" width="13.5546875" customWidth="1"/>
    <col min="2830" max="2830" width="11.33203125" customWidth="1"/>
    <col min="3073" max="3073" width="92.5546875" customWidth="1"/>
    <col min="3075" max="3075" width="11.5546875" bestFit="1" customWidth="1"/>
    <col min="3076" max="3076" width="13" customWidth="1"/>
    <col min="3077" max="3077" width="11.6640625" customWidth="1"/>
    <col min="3078" max="3079" width="12.33203125" customWidth="1"/>
    <col min="3080" max="3080" width="11.33203125" customWidth="1"/>
    <col min="3082" max="3082" width="12.33203125" customWidth="1"/>
    <col min="3083" max="3083" width="10.88671875" customWidth="1"/>
    <col min="3084" max="3084" width="11.5546875" bestFit="1" customWidth="1"/>
    <col min="3085" max="3085" width="13.5546875" customWidth="1"/>
    <col min="3086" max="3086" width="11.33203125" customWidth="1"/>
    <col min="3329" max="3329" width="92.5546875" customWidth="1"/>
    <col min="3331" max="3331" width="11.5546875" bestFit="1" customWidth="1"/>
    <col min="3332" max="3332" width="13" customWidth="1"/>
    <col min="3333" max="3333" width="11.6640625" customWidth="1"/>
    <col min="3334" max="3335" width="12.33203125" customWidth="1"/>
    <col min="3336" max="3336" width="11.33203125" customWidth="1"/>
    <col min="3338" max="3338" width="12.33203125" customWidth="1"/>
    <col min="3339" max="3339" width="10.88671875" customWidth="1"/>
    <col min="3340" max="3340" width="11.5546875" bestFit="1" customWidth="1"/>
    <col min="3341" max="3341" width="13.5546875" customWidth="1"/>
    <col min="3342" max="3342" width="11.33203125" customWidth="1"/>
    <col min="3585" max="3585" width="92.5546875" customWidth="1"/>
    <col min="3587" max="3587" width="11.5546875" bestFit="1" customWidth="1"/>
    <col min="3588" max="3588" width="13" customWidth="1"/>
    <col min="3589" max="3589" width="11.6640625" customWidth="1"/>
    <col min="3590" max="3591" width="12.33203125" customWidth="1"/>
    <col min="3592" max="3592" width="11.33203125" customWidth="1"/>
    <col min="3594" max="3594" width="12.33203125" customWidth="1"/>
    <col min="3595" max="3595" width="10.88671875" customWidth="1"/>
    <col min="3596" max="3596" width="11.5546875" bestFit="1" customWidth="1"/>
    <col min="3597" max="3597" width="13.5546875" customWidth="1"/>
    <col min="3598" max="3598" width="11.33203125" customWidth="1"/>
    <col min="3841" max="3841" width="92.5546875" customWidth="1"/>
    <col min="3843" max="3843" width="11.5546875" bestFit="1" customWidth="1"/>
    <col min="3844" max="3844" width="13" customWidth="1"/>
    <col min="3845" max="3845" width="11.6640625" customWidth="1"/>
    <col min="3846" max="3847" width="12.33203125" customWidth="1"/>
    <col min="3848" max="3848" width="11.33203125" customWidth="1"/>
    <col min="3850" max="3850" width="12.33203125" customWidth="1"/>
    <col min="3851" max="3851" width="10.88671875" customWidth="1"/>
    <col min="3852" max="3852" width="11.5546875" bestFit="1" customWidth="1"/>
    <col min="3853" max="3853" width="13.5546875" customWidth="1"/>
    <col min="3854" max="3854" width="11.33203125" customWidth="1"/>
    <col min="4097" max="4097" width="92.5546875" customWidth="1"/>
    <col min="4099" max="4099" width="11.5546875" bestFit="1" customWidth="1"/>
    <col min="4100" max="4100" width="13" customWidth="1"/>
    <col min="4101" max="4101" width="11.6640625" customWidth="1"/>
    <col min="4102" max="4103" width="12.33203125" customWidth="1"/>
    <col min="4104" max="4104" width="11.33203125" customWidth="1"/>
    <col min="4106" max="4106" width="12.33203125" customWidth="1"/>
    <col min="4107" max="4107" width="10.88671875" customWidth="1"/>
    <col min="4108" max="4108" width="11.5546875" bestFit="1" customWidth="1"/>
    <col min="4109" max="4109" width="13.5546875" customWidth="1"/>
    <col min="4110" max="4110" width="11.33203125" customWidth="1"/>
    <col min="4353" max="4353" width="92.5546875" customWidth="1"/>
    <col min="4355" max="4355" width="11.5546875" bestFit="1" customWidth="1"/>
    <col min="4356" max="4356" width="13" customWidth="1"/>
    <col min="4357" max="4357" width="11.6640625" customWidth="1"/>
    <col min="4358" max="4359" width="12.33203125" customWidth="1"/>
    <col min="4360" max="4360" width="11.33203125" customWidth="1"/>
    <col min="4362" max="4362" width="12.33203125" customWidth="1"/>
    <col min="4363" max="4363" width="10.88671875" customWidth="1"/>
    <col min="4364" max="4364" width="11.5546875" bestFit="1" customWidth="1"/>
    <col min="4365" max="4365" width="13.5546875" customWidth="1"/>
    <col min="4366" max="4366" width="11.33203125" customWidth="1"/>
    <col min="4609" max="4609" width="92.5546875" customWidth="1"/>
    <col min="4611" max="4611" width="11.5546875" bestFit="1" customWidth="1"/>
    <col min="4612" max="4612" width="13" customWidth="1"/>
    <col min="4613" max="4613" width="11.6640625" customWidth="1"/>
    <col min="4614" max="4615" width="12.33203125" customWidth="1"/>
    <col min="4616" max="4616" width="11.33203125" customWidth="1"/>
    <col min="4618" max="4618" width="12.33203125" customWidth="1"/>
    <col min="4619" max="4619" width="10.88671875" customWidth="1"/>
    <col min="4620" max="4620" width="11.5546875" bestFit="1" customWidth="1"/>
    <col min="4621" max="4621" width="13.5546875" customWidth="1"/>
    <col min="4622" max="4622" width="11.33203125" customWidth="1"/>
    <col min="4865" max="4865" width="92.5546875" customWidth="1"/>
    <col min="4867" max="4867" width="11.5546875" bestFit="1" customWidth="1"/>
    <col min="4868" max="4868" width="13" customWidth="1"/>
    <col min="4869" max="4869" width="11.6640625" customWidth="1"/>
    <col min="4870" max="4871" width="12.33203125" customWidth="1"/>
    <col min="4872" max="4872" width="11.33203125" customWidth="1"/>
    <col min="4874" max="4874" width="12.33203125" customWidth="1"/>
    <col min="4875" max="4875" width="10.88671875" customWidth="1"/>
    <col min="4876" max="4876" width="11.5546875" bestFit="1" customWidth="1"/>
    <col min="4877" max="4877" width="13.5546875" customWidth="1"/>
    <col min="4878" max="4878" width="11.33203125" customWidth="1"/>
    <col min="5121" max="5121" width="92.5546875" customWidth="1"/>
    <col min="5123" max="5123" width="11.5546875" bestFit="1" customWidth="1"/>
    <col min="5124" max="5124" width="13" customWidth="1"/>
    <col min="5125" max="5125" width="11.6640625" customWidth="1"/>
    <col min="5126" max="5127" width="12.33203125" customWidth="1"/>
    <col min="5128" max="5128" width="11.33203125" customWidth="1"/>
    <col min="5130" max="5130" width="12.33203125" customWidth="1"/>
    <col min="5131" max="5131" width="10.88671875" customWidth="1"/>
    <col min="5132" max="5132" width="11.5546875" bestFit="1" customWidth="1"/>
    <col min="5133" max="5133" width="13.5546875" customWidth="1"/>
    <col min="5134" max="5134" width="11.33203125" customWidth="1"/>
    <col min="5377" max="5377" width="92.5546875" customWidth="1"/>
    <col min="5379" max="5379" width="11.5546875" bestFit="1" customWidth="1"/>
    <col min="5380" max="5380" width="13" customWidth="1"/>
    <col min="5381" max="5381" width="11.6640625" customWidth="1"/>
    <col min="5382" max="5383" width="12.33203125" customWidth="1"/>
    <col min="5384" max="5384" width="11.33203125" customWidth="1"/>
    <col min="5386" max="5386" width="12.33203125" customWidth="1"/>
    <col min="5387" max="5387" width="10.88671875" customWidth="1"/>
    <col min="5388" max="5388" width="11.5546875" bestFit="1" customWidth="1"/>
    <col min="5389" max="5389" width="13.5546875" customWidth="1"/>
    <col min="5390" max="5390" width="11.33203125" customWidth="1"/>
    <col min="5633" max="5633" width="92.5546875" customWidth="1"/>
    <col min="5635" max="5635" width="11.5546875" bestFit="1" customWidth="1"/>
    <col min="5636" max="5636" width="13" customWidth="1"/>
    <col min="5637" max="5637" width="11.6640625" customWidth="1"/>
    <col min="5638" max="5639" width="12.33203125" customWidth="1"/>
    <col min="5640" max="5640" width="11.33203125" customWidth="1"/>
    <col min="5642" max="5642" width="12.33203125" customWidth="1"/>
    <col min="5643" max="5643" width="10.88671875" customWidth="1"/>
    <col min="5644" max="5644" width="11.5546875" bestFit="1" customWidth="1"/>
    <col min="5645" max="5645" width="13.5546875" customWidth="1"/>
    <col min="5646" max="5646" width="11.33203125" customWidth="1"/>
    <col min="5889" max="5889" width="92.5546875" customWidth="1"/>
    <col min="5891" max="5891" width="11.5546875" bestFit="1" customWidth="1"/>
    <col min="5892" max="5892" width="13" customWidth="1"/>
    <col min="5893" max="5893" width="11.6640625" customWidth="1"/>
    <col min="5894" max="5895" width="12.33203125" customWidth="1"/>
    <col min="5896" max="5896" width="11.33203125" customWidth="1"/>
    <col min="5898" max="5898" width="12.33203125" customWidth="1"/>
    <col min="5899" max="5899" width="10.88671875" customWidth="1"/>
    <col min="5900" max="5900" width="11.5546875" bestFit="1" customWidth="1"/>
    <col min="5901" max="5901" width="13.5546875" customWidth="1"/>
    <col min="5902" max="5902" width="11.33203125" customWidth="1"/>
    <col min="6145" max="6145" width="92.5546875" customWidth="1"/>
    <col min="6147" max="6147" width="11.5546875" bestFit="1" customWidth="1"/>
    <col min="6148" max="6148" width="13" customWidth="1"/>
    <col min="6149" max="6149" width="11.6640625" customWidth="1"/>
    <col min="6150" max="6151" width="12.33203125" customWidth="1"/>
    <col min="6152" max="6152" width="11.33203125" customWidth="1"/>
    <col min="6154" max="6154" width="12.33203125" customWidth="1"/>
    <col min="6155" max="6155" width="10.88671875" customWidth="1"/>
    <col min="6156" max="6156" width="11.5546875" bestFit="1" customWidth="1"/>
    <col min="6157" max="6157" width="13.5546875" customWidth="1"/>
    <col min="6158" max="6158" width="11.33203125" customWidth="1"/>
    <col min="6401" max="6401" width="92.5546875" customWidth="1"/>
    <col min="6403" max="6403" width="11.5546875" bestFit="1" customWidth="1"/>
    <col min="6404" max="6404" width="13" customWidth="1"/>
    <col min="6405" max="6405" width="11.6640625" customWidth="1"/>
    <col min="6406" max="6407" width="12.33203125" customWidth="1"/>
    <col min="6408" max="6408" width="11.33203125" customWidth="1"/>
    <col min="6410" max="6410" width="12.33203125" customWidth="1"/>
    <col min="6411" max="6411" width="10.88671875" customWidth="1"/>
    <col min="6412" max="6412" width="11.5546875" bestFit="1" customWidth="1"/>
    <col min="6413" max="6413" width="13.5546875" customWidth="1"/>
    <col min="6414" max="6414" width="11.33203125" customWidth="1"/>
    <col min="6657" max="6657" width="92.5546875" customWidth="1"/>
    <col min="6659" max="6659" width="11.5546875" bestFit="1" customWidth="1"/>
    <col min="6660" max="6660" width="13" customWidth="1"/>
    <col min="6661" max="6661" width="11.6640625" customWidth="1"/>
    <col min="6662" max="6663" width="12.33203125" customWidth="1"/>
    <col min="6664" max="6664" width="11.33203125" customWidth="1"/>
    <col min="6666" max="6666" width="12.33203125" customWidth="1"/>
    <col min="6667" max="6667" width="10.88671875" customWidth="1"/>
    <col min="6668" max="6668" width="11.5546875" bestFit="1" customWidth="1"/>
    <col min="6669" max="6669" width="13.5546875" customWidth="1"/>
    <col min="6670" max="6670" width="11.33203125" customWidth="1"/>
    <col min="6913" max="6913" width="92.5546875" customWidth="1"/>
    <col min="6915" max="6915" width="11.5546875" bestFit="1" customWidth="1"/>
    <col min="6916" max="6916" width="13" customWidth="1"/>
    <col min="6917" max="6917" width="11.6640625" customWidth="1"/>
    <col min="6918" max="6919" width="12.33203125" customWidth="1"/>
    <col min="6920" max="6920" width="11.33203125" customWidth="1"/>
    <col min="6922" max="6922" width="12.33203125" customWidth="1"/>
    <col min="6923" max="6923" width="10.88671875" customWidth="1"/>
    <col min="6924" max="6924" width="11.5546875" bestFit="1" customWidth="1"/>
    <col min="6925" max="6925" width="13.5546875" customWidth="1"/>
    <col min="6926" max="6926" width="11.33203125" customWidth="1"/>
    <col min="7169" max="7169" width="92.5546875" customWidth="1"/>
    <col min="7171" max="7171" width="11.5546875" bestFit="1" customWidth="1"/>
    <col min="7172" max="7172" width="13" customWidth="1"/>
    <col min="7173" max="7173" width="11.6640625" customWidth="1"/>
    <col min="7174" max="7175" width="12.33203125" customWidth="1"/>
    <col min="7176" max="7176" width="11.33203125" customWidth="1"/>
    <col min="7178" max="7178" width="12.33203125" customWidth="1"/>
    <col min="7179" max="7179" width="10.88671875" customWidth="1"/>
    <col min="7180" max="7180" width="11.5546875" bestFit="1" customWidth="1"/>
    <col min="7181" max="7181" width="13.5546875" customWidth="1"/>
    <col min="7182" max="7182" width="11.33203125" customWidth="1"/>
    <col min="7425" max="7425" width="92.5546875" customWidth="1"/>
    <col min="7427" max="7427" width="11.5546875" bestFit="1" customWidth="1"/>
    <col min="7428" max="7428" width="13" customWidth="1"/>
    <col min="7429" max="7429" width="11.6640625" customWidth="1"/>
    <col min="7430" max="7431" width="12.33203125" customWidth="1"/>
    <col min="7432" max="7432" width="11.33203125" customWidth="1"/>
    <col min="7434" max="7434" width="12.33203125" customWidth="1"/>
    <col min="7435" max="7435" width="10.88671875" customWidth="1"/>
    <col min="7436" max="7436" width="11.5546875" bestFit="1" customWidth="1"/>
    <col min="7437" max="7437" width="13.5546875" customWidth="1"/>
    <col min="7438" max="7438" width="11.33203125" customWidth="1"/>
    <col min="7681" max="7681" width="92.5546875" customWidth="1"/>
    <col min="7683" max="7683" width="11.5546875" bestFit="1" customWidth="1"/>
    <col min="7684" max="7684" width="13" customWidth="1"/>
    <col min="7685" max="7685" width="11.6640625" customWidth="1"/>
    <col min="7686" max="7687" width="12.33203125" customWidth="1"/>
    <col min="7688" max="7688" width="11.33203125" customWidth="1"/>
    <col min="7690" max="7690" width="12.33203125" customWidth="1"/>
    <col min="7691" max="7691" width="10.88671875" customWidth="1"/>
    <col min="7692" max="7692" width="11.5546875" bestFit="1" customWidth="1"/>
    <col min="7693" max="7693" width="13.5546875" customWidth="1"/>
    <col min="7694" max="7694" width="11.33203125" customWidth="1"/>
    <col min="7937" max="7937" width="92.5546875" customWidth="1"/>
    <col min="7939" max="7939" width="11.5546875" bestFit="1" customWidth="1"/>
    <col min="7940" max="7940" width="13" customWidth="1"/>
    <col min="7941" max="7941" width="11.6640625" customWidth="1"/>
    <col min="7942" max="7943" width="12.33203125" customWidth="1"/>
    <col min="7944" max="7944" width="11.33203125" customWidth="1"/>
    <col min="7946" max="7946" width="12.33203125" customWidth="1"/>
    <col min="7947" max="7947" width="10.88671875" customWidth="1"/>
    <col min="7948" max="7948" width="11.5546875" bestFit="1" customWidth="1"/>
    <col min="7949" max="7949" width="13.5546875" customWidth="1"/>
    <col min="7950" max="7950" width="11.33203125" customWidth="1"/>
    <col min="8193" max="8193" width="92.5546875" customWidth="1"/>
    <col min="8195" max="8195" width="11.5546875" bestFit="1" customWidth="1"/>
    <col min="8196" max="8196" width="13" customWidth="1"/>
    <col min="8197" max="8197" width="11.6640625" customWidth="1"/>
    <col min="8198" max="8199" width="12.33203125" customWidth="1"/>
    <col min="8200" max="8200" width="11.33203125" customWidth="1"/>
    <col min="8202" max="8202" width="12.33203125" customWidth="1"/>
    <col min="8203" max="8203" width="10.88671875" customWidth="1"/>
    <col min="8204" max="8204" width="11.5546875" bestFit="1" customWidth="1"/>
    <col min="8205" max="8205" width="13.5546875" customWidth="1"/>
    <col min="8206" max="8206" width="11.33203125" customWidth="1"/>
    <col min="8449" max="8449" width="92.5546875" customWidth="1"/>
    <col min="8451" max="8451" width="11.5546875" bestFit="1" customWidth="1"/>
    <col min="8452" max="8452" width="13" customWidth="1"/>
    <col min="8453" max="8453" width="11.6640625" customWidth="1"/>
    <col min="8454" max="8455" width="12.33203125" customWidth="1"/>
    <col min="8456" max="8456" width="11.33203125" customWidth="1"/>
    <col min="8458" max="8458" width="12.33203125" customWidth="1"/>
    <col min="8459" max="8459" width="10.88671875" customWidth="1"/>
    <col min="8460" max="8460" width="11.5546875" bestFit="1" customWidth="1"/>
    <col min="8461" max="8461" width="13.5546875" customWidth="1"/>
    <col min="8462" max="8462" width="11.33203125" customWidth="1"/>
    <col min="8705" max="8705" width="92.5546875" customWidth="1"/>
    <col min="8707" max="8707" width="11.5546875" bestFit="1" customWidth="1"/>
    <col min="8708" max="8708" width="13" customWidth="1"/>
    <col min="8709" max="8709" width="11.6640625" customWidth="1"/>
    <col min="8710" max="8711" width="12.33203125" customWidth="1"/>
    <col min="8712" max="8712" width="11.33203125" customWidth="1"/>
    <col min="8714" max="8714" width="12.33203125" customWidth="1"/>
    <col min="8715" max="8715" width="10.88671875" customWidth="1"/>
    <col min="8716" max="8716" width="11.5546875" bestFit="1" customWidth="1"/>
    <col min="8717" max="8717" width="13.5546875" customWidth="1"/>
    <col min="8718" max="8718" width="11.33203125" customWidth="1"/>
    <col min="8961" max="8961" width="92.5546875" customWidth="1"/>
    <col min="8963" max="8963" width="11.5546875" bestFit="1" customWidth="1"/>
    <col min="8964" max="8964" width="13" customWidth="1"/>
    <col min="8965" max="8965" width="11.6640625" customWidth="1"/>
    <col min="8966" max="8967" width="12.33203125" customWidth="1"/>
    <col min="8968" max="8968" width="11.33203125" customWidth="1"/>
    <col min="8970" max="8970" width="12.33203125" customWidth="1"/>
    <col min="8971" max="8971" width="10.88671875" customWidth="1"/>
    <col min="8972" max="8972" width="11.5546875" bestFit="1" customWidth="1"/>
    <col min="8973" max="8973" width="13.5546875" customWidth="1"/>
    <col min="8974" max="8974" width="11.33203125" customWidth="1"/>
    <col min="9217" max="9217" width="92.5546875" customWidth="1"/>
    <col min="9219" max="9219" width="11.5546875" bestFit="1" customWidth="1"/>
    <col min="9220" max="9220" width="13" customWidth="1"/>
    <col min="9221" max="9221" width="11.6640625" customWidth="1"/>
    <col min="9222" max="9223" width="12.33203125" customWidth="1"/>
    <col min="9224" max="9224" width="11.33203125" customWidth="1"/>
    <col min="9226" max="9226" width="12.33203125" customWidth="1"/>
    <col min="9227" max="9227" width="10.88671875" customWidth="1"/>
    <col min="9228" max="9228" width="11.5546875" bestFit="1" customWidth="1"/>
    <col min="9229" max="9229" width="13.5546875" customWidth="1"/>
    <col min="9230" max="9230" width="11.33203125" customWidth="1"/>
    <col min="9473" max="9473" width="92.5546875" customWidth="1"/>
    <col min="9475" max="9475" width="11.5546875" bestFit="1" customWidth="1"/>
    <col min="9476" max="9476" width="13" customWidth="1"/>
    <col min="9477" max="9477" width="11.6640625" customWidth="1"/>
    <col min="9478" max="9479" width="12.33203125" customWidth="1"/>
    <col min="9480" max="9480" width="11.33203125" customWidth="1"/>
    <col min="9482" max="9482" width="12.33203125" customWidth="1"/>
    <col min="9483" max="9483" width="10.88671875" customWidth="1"/>
    <col min="9484" max="9484" width="11.5546875" bestFit="1" customWidth="1"/>
    <col min="9485" max="9485" width="13.5546875" customWidth="1"/>
    <col min="9486" max="9486" width="11.33203125" customWidth="1"/>
    <col min="9729" max="9729" width="92.5546875" customWidth="1"/>
    <col min="9731" max="9731" width="11.5546875" bestFit="1" customWidth="1"/>
    <col min="9732" max="9732" width="13" customWidth="1"/>
    <col min="9733" max="9733" width="11.6640625" customWidth="1"/>
    <col min="9734" max="9735" width="12.33203125" customWidth="1"/>
    <col min="9736" max="9736" width="11.33203125" customWidth="1"/>
    <col min="9738" max="9738" width="12.33203125" customWidth="1"/>
    <col min="9739" max="9739" width="10.88671875" customWidth="1"/>
    <col min="9740" max="9740" width="11.5546875" bestFit="1" customWidth="1"/>
    <col min="9741" max="9741" width="13.5546875" customWidth="1"/>
    <col min="9742" max="9742" width="11.33203125" customWidth="1"/>
    <col min="9985" max="9985" width="92.5546875" customWidth="1"/>
    <col min="9987" max="9987" width="11.5546875" bestFit="1" customWidth="1"/>
    <col min="9988" max="9988" width="13" customWidth="1"/>
    <col min="9989" max="9989" width="11.6640625" customWidth="1"/>
    <col min="9990" max="9991" width="12.33203125" customWidth="1"/>
    <col min="9992" max="9992" width="11.33203125" customWidth="1"/>
    <col min="9994" max="9994" width="12.33203125" customWidth="1"/>
    <col min="9995" max="9995" width="10.88671875" customWidth="1"/>
    <col min="9996" max="9996" width="11.5546875" bestFit="1" customWidth="1"/>
    <col min="9997" max="9997" width="13.5546875" customWidth="1"/>
    <col min="9998" max="9998" width="11.33203125" customWidth="1"/>
    <col min="10241" max="10241" width="92.5546875" customWidth="1"/>
    <col min="10243" max="10243" width="11.5546875" bestFit="1" customWidth="1"/>
    <col min="10244" max="10244" width="13" customWidth="1"/>
    <col min="10245" max="10245" width="11.6640625" customWidth="1"/>
    <col min="10246" max="10247" width="12.33203125" customWidth="1"/>
    <col min="10248" max="10248" width="11.33203125" customWidth="1"/>
    <col min="10250" max="10250" width="12.33203125" customWidth="1"/>
    <col min="10251" max="10251" width="10.88671875" customWidth="1"/>
    <col min="10252" max="10252" width="11.5546875" bestFit="1" customWidth="1"/>
    <col min="10253" max="10253" width="13.5546875" customWidth="1"/>
    <col min="10254" max="10254" width="11.33203125" customWidth="1"/>
    <col min="10497" max="10497" width="92.5546875" customWidth="1"/>
    <col min="10499" max="10499" width="11.5546875" bestFit="1" customWidth="1"/>
    <col min="10500" max="10500" width="13" customWidth="1"/>
    <col min="10501" max="10501" width="11.6640625" customWidth="1"/>
    <col min="10502" max="10503" width="12.33203125" customWidth="1"/>
    <col min="10504" max="10504" width="11.33203125" customWidth="1"/>
    <col min="10506" max="10506" width="12.33203125" customWidth="1"/>
    <col min="10507" max="10507" width="10.88671875" customWidth="1"/>
    <col min="10508" max="10508" width="11.5546875" bestFit="1" customWidth="1"/>
    <col min="10509" max="10509" width="13.5546875" customWidth="1"/>
    <col min="10510" max="10510" width="11.33203125" customWidth="1"/>
    <col min="10753" max="10753" width="92.5546875" customWidth="1"/>
    <col min="10755" max="10755" width="11.5546875" bestFit="1" customWidth="1"/>
    <col min="10756" max="10756" width="13" customWidth="1"/>
    <col min="10757" max="10757" width="11.6640625" customWidth="1"/>
    <col min="10758" max="10759" width="12.33203125" customWidth="1"/>
    <col min="10760" max="10760" width="11.33203125" customWidth="1"/>
    <col min="10762" max="10762" width="12.33203125" customWidth="1"/>
    <col min="10763" max="10763" width="10.88671875" customWidth="1"/>
    <col min="10764" max="10764" width="11.5546875" bestFit="1" customWidth="1"/>
    <col min="10765" max="10765" width="13.5546875" customWidth="1"/>
    <col min="10766" max="10766" width="11.33203125" customWidth="1"/>
    <col min="11009" max="11009" width="92.5546875" customWidth="1"/>
    <col min="11011" max="11011" width="11.5546875" bestFit="1" customWidth="1"/>
    <col min="11012" max="11012" width="13" customWidth="1"/>
    <col min="11013" max="11013" width="11.6640625" customWidth="1"/>
    <col min="11014" max="11015" width="12.33203125" customWidth="1"/>
    <col min="11016" max="11016" width="11.33203125" customWidth="1"/>
    <col min="11018" max="11018" width="12.33203125" customWidth="1"/>
    <col min="11019" max="11019" width="10.88671875" customWidth="1"/>
    <col min="11020" max="11020" width="11.5546875" bestFit="1" customWidth="1"/>
    <col min="11021" max="11021" width="13.5546875" customWidth="1"/>
    <col min="11022" max="11022" width="11.33203125" customWidth="1"/>
    <col min="11265" max="11265" width="92.5546875" customWidth="1"/>
    <col min="11267" max="11267" width="11.5546875" bestFit="1" customWidth="1"/>
    <col min="11268" max="11268" width="13" customWidth="1"/>
    <col min="11269" max="11269" width="11.6640625" customWidth="1"/>
    <col min="11270" max="11271" width="12.33203125" customWidth="1"/>
    <col min="11272" max="11272" width="11.33203125" customWidth="1"/>
    <col min="11274" max="11274" width="12.33203125" customWidth="1"/>
    <col min="11275" max="11275" width="10.88671875" customWidth="1"/>
    <col min="11276" max="11276" width="11.5546875" bestFit="1" customWidth="1"/>
    <col min="11277" max="11277" width="13.5546875" customWidth="1"/>
    <col min="11278" max="11278" width="11.33203125" customWidth="1"/>
    <col min="11521" max="11521" width="92.5546875" customWidth="1"/>
    <col min="11523" max="11523" width="11.5546875" bestFit="1" customWidth="1"/>
    <col min="11524" max="11524" width="13" customWidth="1"/>
    <col min="11525" max="11525" width="11.6640625" customWidth="1"/>
    <col min="11526" max="11527" width="12.33203125" customWidth="1"/>
    <col min="11528" max="11528" width="11.33203125" customWidth="1"/>
    <col min="11530" max="11530" width="12.33203125" customWidth="1"/>
    <col min="11531" max="11531" width="10.88671875" customWidth="1"/>
    <col min="11532" max="11532" width="11.5546875" bestFit="1" customWidth="1"/>
    <col min="11533" max="11533" width="13.5546875" customWidth="1"/>
    <col min="11534" max="11534" width="11.33203125" customWidth="1"/>
    <col min="11777" max="11777" width="92.5546875" customWidth="1"/>
    <col min="11779" max="11779" width="11.5546875" bestFit="1" customWidth="1"/>
    <col min="11780" max="11780" width="13" customWidth="1"/>
    <col min="11781" max="11781" width="11.6640625" customWidth="1"/>
    <col min="11782" max="11783" width="12.33203125" customWidth="1"/>
    <col min="11784" max="11784" width="11.33203125" customWidth="1"/>
    <col min="11786" max="11786" width="12.33203125" customWidth="1"/>
    <col min="11787" max="11787" width="10.88671875" customWidth="1"/>
    <col min="11788" max="11788" width="11.5546875" bestFit="1" customWidth="1"/>
    <col min="11789" max="11789" width="13.5546875" customWidth="1"/>
    <col min="11790" max="11790" width="11.33203125" customWidth="1"/>
    <col min="12033" max="12033" width="92.5546875" customWidth="1"/>
    <col min="12035" max="12035" width="11.5546875" bestFit="1" customWidth="1"/>
    <col min="12036" max="12036" width="13" customWidth="1"/>
    <col min="12037" max="12037" width="11.6640625" customWidth="1"/>
    <col min="12038" max="12039" width="12.33203125" customWidth="1"/>
    <col min="12040" max="12040" width="11.33203125" customWidth="1"/>
    <col min="12042" max="12042" width="12.33203125" customWidth="1"/>
    <col min="12043" max="12043" width="10.88671875" customWidth="1"/>
    <col min="12044" max="12044" width="11.5546875" bestFit="1" customWidth="1"/>
    <col min="12045" max="12045" width="13.5546875" customWidth="1"/>
    <col min="12046" max="12046" width="11.33203125" customWidth="1"/>
    <col min="12289" max="12289" width="92.5546875" customWidth="1"/>
    <col min="12291" max="12291" width="11.5546875" bestFit="1" customWidth="1"/>
    <col min="12292" max="12292" width="13" customWidth="1"/>
    <col min="12293" max="12293" width="11.6640625" customWidth="1"/>
    <col min="12294" max="12295" width="12.33203125" customWidth="1"/>
    <col min="12296" max="12296" width="11.33203125" customWidth="1"/>
    <col min="12298" max="12298" width="12.33203125" customWidth="1"/>
    <col min="12299" max="12299" width="10.88671875" customWidth="1"/>
    <col min="12300" max="12300" width="11.5546875" bestFit="1" customWidth="1"/>
    <col min="12301" max="12301" width="13.5546875" customWidth="1"/>
    <col min="12302" max="12302" width="11.33203125" customWidth="1"/>
    <col min="12545" max="12545" width="92.5546875" customWidth="1"/>
    <col min="12547" max="12547" width="11.5546875" bestFit="1" customWidth="1"/>
    <col min="12548" max="12548" width="13" customWidth="1"/>
    <col min="12549" max="12549" width="11.6640625" customWidth="1"/>
    <col min="12550" max="12551" width="12.33203125" customWidth="1"/>
    <col min="12552" max="12552" width="11.33203125" customWidth="1"/>
    <col min="12554" max="12554" width="12.33203125" customWidth="1"/>
    <col min="12555" max="12555" width="10.88671875" customWidth="1"/>
    <col min="12556" max="12556" width="11.5546875" bestFit="1" customWidth="1"/>
    <col min="12557" max="12557" width="13.5546875" customWidth="1"/>
    <col min="12558" max="12558" width="11.33203125" customWidth="1"/>
    <col min="12801" max="12801" width="92.5546875" customWidth="1"/>
    <col min="12803" max="12803" width="11.5546875" bestFit="1" customWidth="1"/>
    <col min="12804" max="12804" width="13" customWidth="1"/>
    <col min="12805" max="12805" width="11.6640625" customWidth="1"/>
    <col min="12806" max="12807" width="12.33203125" customWidth="1"/>
    <col min="12808" max="12808" width="11.33203125" customWidth="1"/>
    <col min="12810" max="12810" width="12.33203125" customWidth="1"/>
    <col min="12811" max="12811" width="10.88671875" customWidth="1"/>
    <col min="12812" max="12812" width="11.5546875" bestFit="1" customWidth="1"/>
    <col min="12813" max="12813" width="13.5546875" customWidth="1"/>
    <col min="12814" max="12814" width="11.33203125" customWidth="1"/>
    <col min="13057" max="13057" width="92.5546875" customWidth="1"/>
    <col min="13059" max="13059" width="11.5546875" bestFit="1" customWidth="1"/>
    <col min="13060" max="13060" width="13" customWidth="1"/>
    <col min="13061" max="13061" width="11.6640625" customWidth="1"/>
    <col min="13062" max="13063" width="12.33203125" customWidth="1"/>
    <col min="13064" max="13064" width="11.33203125" customWidth="1"/>
    <col min="13066" max="13066" width="12.33203125" customWidth="1"/>
    <col min="13067" max="13067" width="10.88671875" customWidth="1"/>
    <col min="13068" max="13068" width="11.5546875" bestFit="1" customWidth="1"/>
    <col min="13069" max="13069" width="13.5546875" customWidth="1"/>
    <col min="13070" max="13070" width="11.33203125" customWidth="1"/>
    <col min="13313" max="13313" width="92.5546875" customWidth="1"/>
    <col min="13315" max="13315" width="11.5546875" bestFit="1" customWidth="1"/>
    <col min="13316" max="13316" width="13" customWidth="1"/>
    <col min="13317" max="13317" width="11.6640625" customWidth="1"/>
    <col min="13318" max="13319" width="12.33203125" customWidth="1"/>
    <col min="13320" max="13320" width="11.33203125" customWidth="1"/>
    <col min="13322" max="13322" width="12.33203125" customWidth="1"/>
    <col min="13323" max="13323" width="10.88671875" customWidth="1"/>
    <col min="13324" max="13324" width="11.5546875" bestFit="1" customWidth="1"/>
    <col min="13325" max="13325" width="13.5546875" customWidth="1"/>
    <col min="13326" max="13326" width="11.33203125" customWidth="1"/>
    <col min="13569" max="13569" width="92.5546875" customWidth="1"/>
    <col min="13571" max="13571" width="11.5546875" bestFit="1" customWidth="1"/>
    <col min="13572" max="13572" width="13" customWidth="1"/>
    <col min="13573" max="13573" width="11.6640625" customWidth="1"/>
    <col min="13574" max="13575" width="12.33203125" customWidth="1"/>
    <col min="13576" max="13576" width="11.33203125" customWidth="1"/>
    <col min="13578" max="13578" width="12.33203125" customWidth="1"/>
    <col min="13579" max="13579" width="10.88671875" customWidth="1"/>
    <col min="13580" max="13580" width="11.5546875" bestFit="1" customWidth="1"/>
    <col min="13581" max="13581" width="13.5546875" customWidth="1"/>
    <col min="13582" max="13582" width="11.33203125" customWidth="1"/>
    <col min="13825" max="13825" width="92.5546875" customWidth="1"/>
    <col min="13827" max="13827" width="11.5546875" bestFit="1" customWidth="1"/>
    <col min="13828" max="13828" width="13" customWidth="1"/>
    <col min="13829" max="13829" width="11.6640625" customWidth="1"/>
    <col min="13830" max="13831" width="12.33203125" customWidth="1"/>
    <col min="13832" max="13832" width="11.33203125" customWidth="1"/>
    <col min="13834" max="13834" width="12.33203125" customWidth="1"/>
    <col min="13835" max="13835" width="10.88671875" customWidth="1"/>
    <col min="13836" max="13836" width="11.5546875" bestFit="1" customWidth="1"/>
    <col min="13837" max="13837" width="13.5546875" customWidth="1"/>
    <col min="13838" max="13838" width="11.33203125" customWidth="1"/>
    <col min="14081" max="14081" width="92.5546875" customWidth="1"/>
    <col min="14083" max="14083" width="11.5546875" bestFit="1" customWidth="1"/>
    <col min="14084" max="14084" width="13" customWidth="1"/>
    <col min="14085" max="14085" width="11.6640625" customWidth="1"/>
    <col min="14086" max="14087" width="12.33203125" customWidth="1"/>
    <col min="14088" max="14088" width="11.33203125" customWidth="1"/>
    <col min="14090" max="14090" width="12.33203125" customWidth="1"/>
    <col min="14091" max="14091" width="10.88671875" customWidth="1"/>
    <col min="14092" max="14092" width="11.5546875" bestFit="1" customWidth="1"/>
    <col min="14093" max="14093" width="13.5546875" customWidth="1"/>
    <col min="14094" max="14094" width="11.33203125" customWidth="1"/>
    <col min="14337" max="14337" width="92.5546875" customWidth="1"/>
    <col min="14339" max="14339" width="11.5546875" bestFit="1" customWidth="1"/>
    <col min="14340" max="14340" width="13" customWidth="1"/>
    <col min="14341" max="14341" width="11.6640625" customWidth="1"/>
    <col min="14342" max="14343" width="12.33203125" customWidth="1"/>
    <col min="14344" max="14344" width="11.33203125" customWidth="1"/>
    <col min="14346" max="14346" width="12.33203125" customWidth="1"/>
    <col min="14347" max="14347" width="10.88671875" customWidth="1"/>
    <col min="14348" max="14348" width="11.5546875" bestFit="1" customWidth="1"/>
    <col min="14349" max="14349" width="13.5546875" customWidth="1"/>
    <col min="14350" max="14350" width="11.33203125" customWidth="1"/>
    <col min="14593" max="14593" width="92.5546875" customWidth="1"/>
    <col min="14595" max="14595" width="11.5546875" bestFit="1" customWidth="1"/>
    <col min="14596" max="14596" width="13" customWidth="1"/>
    <col min="14597" max="14597" width="11.6640625" customWidth="1"/>
    <col min="14598" max="14599" width="12.33203125" customWidth="1"/>
    <col min="14600" max="14600" width="11.33203125" customWidth="1"/>
    <col min="14602" max="14602" width="12.33203125" customWidth="1"/>
    <col min="14603" max="14603" width="10.88671875" customWidth="1"/>
    <col min="14604" max="14604" width="11.5546875" bestFit="1" customWidth="1"/>
    <col min="14605" max="14605" width="13.5546875" customWidth="1"/>
    <col min="14606" max="14606" width="11.33203125" customWidth="1"/>
    <col min="14849" max="14849" width="92.5546875" customWidth="1"/>
    <col min="14851" max="14851" width="11.5546875" bestFit="1" customWidth="1"/>
    <col min="14852" max="14852" width="13" customWidth="1"/>
    <col min="14853" max="14853" width="11.6640625" customWidth="1"/>
    <col min="14854" max="14855" width="12.33203125" customWidth="1"/>
    <col min="14856" max="14856" width="11.33203125" customWidth="1"/>
    <col min="14858" max="14858" width="12.33203125" customWidth="1"/>
    <col min="14859" max="14859" width="10.88671875" customWidth="1"/>
    <col min="14860" max="14860" width="11.5546875" bestFit="1" customWidth="1"/>
    <col min="14861" max="14861" width="13.5546875" customWidth="1"/>
    <col min="14862" max="14862" width="11.33203125" customWidth="1"/>
    <col min="15105" max="15105" width="92.5546875" customWidth="1"/>
    <col min="15107" max="15107" width="11.5546875" bestFit="1" customWidth="1"/>
    <col min="15108" max="15108" width="13" customWidth="1"/>
    <col min="15109" max="15109" width="11.6640625" customWidth="1"/>
    <col min="15110" max="15111" width="12.33203125" customWidth="1"/>
    <col min="15112" max="15112" width="11.33203125" customWidth="1"/>
    <col min="15114" max="15114" width="12.33203125" customWidth="1"/>
    <col min="15115" max="15115" width="10.88671875" customWidth="1"/>
    <col min="15116" max="15116" width="11.5546875" bestFit="1" customWidth="1"/>
    <col min="15117" max="15117" width="13.5546875" customWidth="1"/>
    <col min="15118" max="15118" width="11.33203125" customWidth="1"/>
    <col min="15361" max="15361" width="92.5546875" customWidth="1"/>
    <col min="15363" max="15363" width="11.5546875" bestFit="1" customWidth="1"/>
    <col min="15364" max="15364" width="13" customWidth="1"/>
    <col min="15365" max="15365" width="11.6640625" customWidth="1"/>
    <col min="15366" max="15367" width="12.33203125" customWidth="1"/>
    <col min="15368" max="15368" width="11.33203125" customWidth="1"/>
    <col min="15370" max="15370" width="12.33203125" customWidth="1"/>
    <col min="15371" max="15371" width="10.88671875" customWidth="1"/>
    <col min="15372" max="15372" width="11.5546875" bestFit="1" customWidth="1"/>
    <col min="15373" max="15373" width="13.5546875" customWidth="1"/>
    <col min="15374" max="15374" width="11.33203125" customWidth="1"/>
    <col min="15617" max="15617" width="92.5546875" customWidth="1"/>
    <col min="15619" max="15619" width="11.5546875" bestFit="1" customWidth="1"/>
    <col min="15620" max="15620" width="13" customWidth="1"/>
    <col min="15621" max="15621" width="11.6640625" customWidth="1"/>
    <col min="15622" max="15623" width="12.33203125" customWidth="1"/>
    <col min="15624" max="15624" width="11.33203125" customWidth="1"/>
    <col min="15626" max="15626" width="12.33203125" customWidth="1"/>
    <col min="15627" max="15627" width="10.88671875" customWidth="1"/>
    <col min="15628" max="15628" width="11.5546875" bestFit="1" customWidth="1"/>
    <col min="15629" max="15629" width="13.5546875" customWidth="1"/>
    <col min="15630" max="15630" width="11.33203125" customWidth="1"/>
    <col min="15873" max="15873" width="92.5546875" customWidth="1"/>
    <col min="15875" max="15875" width="11.5546875" bestFit="1" customWidth="1"/>
    <col min="15876" max="15876" width="13" customWidth="1"/>
    <col min="15877" max="15877" width="11.6640625" customWidth="1"/>
    <col min="15878" max="15879" width="12.33203125" customWidth="1"/>
    <col min="15880" max="15880" width="11.33203125" customWidth="1"/>
    <col min="15882" max="15882" width="12.33203125" customWidth="1"/>
    <col min="15883" max="15883" width="10.88671875" customWidth="1"/>
    <col min="15884" max="15884" width="11.5546875" bestFit="1" customWidth="1"/>
    <col min="15885" max="15885" width="13.5546875" customWidth="1"/>
    <col min="15886" max="15886" width="11.33203125" customWidth="1"/>
    <col min="16129" max="16129" width="92.5546875" customWidth="1"/>
    <col min="16131" max="16131" width="11.5546875" bestFit="1" customWidth="1"/>
    <col min="16132" max="16132" width="13" customWidth="1"/>
    <col min="16133" max="16133" width="11.6640625" customWidth="1"/>
    <col min="16134" max="16135" width="12.33203125" customWidth="1"/>
    <col min="16136" max="16136" width="11.33203125" customWidth="1"/>
    <col min="16138" max="16138" width="12.33203125" customWidth="1"/>
    <col min="16139" max="16139" width="10.88671875" customWidth="1"/>
    <col min="16140" max="16140" width="11.5546875" bestFit="1" customWidth="1"/>
    <col min="16141" max="16141" width="13.5546875" customWidth="1"/>
    <col min="16142" max="16142" width="11.33203125" customWidth="1"/>
  </cols>
  <sheetData>
    <row r="1" spans="1:14" x14ac:dyDescent="0.3">
      <c r="J1" t="s">
        <v>0</v>
      </c>
    </row>
    <row r="2" spans="1:14" ht="24" customHeight="1" x14ac:dyDescent="0.35">
      <c r="A2" s="1" t="s">
        <v>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</row>
    <row r="3" spans="1:14" ht="24" customHeight="1" x14ac:dyDescent="0.35">
      <c r="A3" s="5" t="s">
        <v>2</v>
      </c>
      <c r="B3" s="6"/>
      <c r="C3" s="6"/>
      <c r="D3" s="6"/>
      <c r="E3" s="6"/>
      <c r="F3" s="3"/>
      <c r="G3" s="4"/>
      <c r="H3" s="4"/>
      <c r="I3" s="4"/>
      <c r="J3" s="4"/>
      <c r="K3" s="4"/>
      <c r="L3" s="4"/>
      <c r="M3" s="4"/>
      <c r="N3" s="4"/>
    </row>
    <row r="4" spans="1:14" ht="18" x14ac:dyDescent="0.35">
      <c r="A4" s="7"/>
    </row>
    <row r="5" spans="1:14" x14ac:dyDescent="0.3">
      <c r="A5" s="8" t="s">
        <v>3</v>
      </c>
    </row>
    <row r="6" spans="1:14" ht="30" customHeight="1" x14ac:dyDescent="0.3">
      <c r="A6" s="9" t="s">
        <v>4</v>
      </c>
      <c r="B6" s="10" t="s">
        <v>5</v>
      </c>
      <c r="C6" s="11" t="s">
        <v>6</v>
      </c>
      <c r="D6" s="11"/>
      <c r="E6" s="11"/>
      <c r="F6" s="11" t="s">
        <v>7</v>
      </c>
      <c r="G6" s="11"/>
      <c r="H6" s="11"/>
      <c r="I6" s="11" t="s">
        <v>8</v>
      </c>
      <c r="J6" s="11"/>
      <c r="K6" s="11"/>
      <c r="L6" s="12" t="s">
        <v>9</v>
      </c>
      <c r="M6" s="12"/>
      <c r="N6" s="12"/>
    </row>
    <row r="7" spans="1:14" ht="26.4" x14ac:dyDescent="0.3">
      <c r="A7" s="13"/>
      <c r="B7" s="14"/>
      <c r="C7" s="15" t="s">
        <v>10</v>
      </c>
      <c r="D7" s="15" t="s">
        <v>11</v>
      </c>
      <c r="E7" s="16" t="s">
        <v>12</v>
      </c>
      <c r="F7" s="15" t="s">
        <v>10</v>
      </c>
      <c r="G7" s="15" t="s">
        <v>11</v>
      </c>
      <c r="H7" s="16" t="s">
        <v>12</v>
      </c>
      <c r="I7" s="15" t="s">
        <v>10</v>
      </c>
      <c r="J7" s="15" t="s">
        <v>11</v>
      </c>
      <c r="K7" s="16" t="s">
        <v>12</v>
      </c>
      <c r="L7" s="15" t="s">
        <v>10</v>
      </c>
      <c r="M7" s="15" t="s">
        <v>11</v>
      </c>
      <c r="N7" s="16" t="s">
        <v>12</v>
      </c>
    </row>
    <row r="8" spans="1:14" ht="15" customHeight="1" x14ac:dyDescent="0.3">
      <c r="A8" s="17" t="s">
        <v>13</v>
      </c>
      <c r="B8" s="18" t="s">
        <v>14</v>
      </c>
      <c r="C8" s="19">
        <v>30264166</v>
      </c>
      <c r="D8" s="19">
        <v>30137756</v>
      </c>
      <c r="E8" s="19">
        <v>30137756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f>+C8+F8+I8</f>
        <v>30264166</v>
      </c>
      <c r="M8" s="19">
        <f t="shared" ref="M8:N23" si="0">+D8+G8+J8</f>
        <v>30137756</v>
      </c>
      <c r="N8" s="19">
        <f t="shared" si="0"/>
        <v>30137756</v>
      </c>
    </row>
    <row r="9" spans="1:14" ht="15" customHeight="1" x14ac:dyDescent="0.3">
      <c r="A9" s="20" t="s">
        <v>15</v>
      </c>
      <c r="B9" s="18" t="s">
        <v>16</v>
      </c>
      <c r="C9" s="19">
        <v>30118650</v>
      </c>
      <c r="D9" s="19">
        <v>31020100</v>
      </c>
      <c r="E9" s="19">
        <v>31020100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f t="shared" ref="L9:N73" si="1">+C9+F9+I9</f>
        <v>30118650</v>
      </c>
      <c r="M9" s="19">
        <f t="shared" si="0"/>
        <v>31020100</v>
      </c>
      <c r="N9" s="19">
        <f t="shared" si="0"/>
        <v>31020100</v>
      </c>
    </row>
    <row r="10" spans="1:14" ht="15" customHeight="1" x14ac:dyDescent="0.3">
      <c r="A10" s="20" t="s">
        <v>17</v>
      </c>
      <c r="B10" s="18" t="s">
        <v>18</v>
      </c>
      <c r="C10" s="19">
        <v>22376000</v>
      </c>
      <c r="D10" s="19">
        <v>18358604</v>
      </c>
      <c r="E10" s="19">
        <v>18358604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f t="shared" si="1"/>
        <v>22376000</v>
      </c>
      <c r="M10" s="19">
        <f t="shared" si="0"/>
        <v>18358604</v>
      </c>
      <c r="N10" s="19">
        <f t="shared" si="0"/>
        <v>18358604</v>
      </c>
    </row>
    <row r="11" spans="1:14" ht="15" customHeight="1" x14ac:dyDescent="0.3">
      <c r="A11" s="20" t="s">
        <v>19</v>
      </c>
      <c r="B11" s="18" t="s">
        <v>20</v>
      </c>
      <c r="C11" s="19">
        <v>1800000</v>
      </c>
      <c r="D11" s="19">
        <v>2429219</v>
      </c>
      <c r="E11" s="19">
        <v>2429219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f t="shared" si="1"/>
        <v>1800000</v>
      </c>
      <c r="M11" s="19">
        <f t="shared" si="0"/>
        <v>2429219</v>
      </c>
      <c r="N11" s="19">
        <f t="shared" si="0"/>
        <v>2429219</v>
      </c>
    </row>
    <row r="12" spans="1:14" ht="15" customHeight="1" x14ac:dyDescent="0.3">
      <c r="A12" s="20" t="s">
        <v>21</v>
      </c>
      <c r="B12" s="18" t="s">
        <v>22</v>
      </c>
      <c r="C12" s="19">
        <v>0</v>
      </c>
      <c r="D12" s="19">
        <v>871850</v>
      </c>
      <c r="E12" s="19">
        <v>871850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f t="shared" si="1"/>
        <v>0</v>
      </c>
      <c r="M12" s="19">
        <f t="shared" si="0"/>
        <v>871850</v>
      </c>
      <c r="N12" s="19">
        <f t="shared" si="0"/>
        <v>871850</v>
      </c>
    </row>
    <row r="13" spans="1:14" ht="15" customHeight="1" x14ac:dyDescent="0.3">
      <c r="A13" s="20" t="s">
        <v>23</v>
      </c>
      <c r="B13" s="18" t="s">
        <v>24</v>
      </c>
      <c r="C13" s="19">
        <v>0</v>
      </c>
      <c r="D13" s="19">
        <v>285000</v>
      </c>
      <c r="E13" s="19">
        <v>285000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f t="shared" si="1"/>
        <v>0</v>
      </c>
      <c r="M13" s="19">
        <f t="shared" si="0"/>
        <v>285000</v>
      </c>
      <c r="N13" s="19">
        <f t="shared" si="0"/>
        <v>285000</v>
      </c>
    </row>
    <row r="14" spans="1:14" ht="15" customHeight="1" x14ac:dyDescent="0.3">
      <c r="A14" s="21" t="s">
        <v>25</v>
      </c>
      <c r="B14" s="22" t="s">
        <v>26</v>
      </c>
      <c r="C14" s="23">
        <f>SUM(C8:C13)</f>
        <v>84558816</v>
      </c>
      <c r="D14" s="23">
        <f>SUM(D8:D13)</f>
        <v>83102529</v>
      </c>
      <c r="E14" s="23">
        <f>SUM(E8:E13)</f>
        <v>83102529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f t="shared" si="1"/>
        <v>84558816</v>
      </c>
      <c r="M14" s="23">
        <f t="shared" si="0"/>
        <v>83102529</v>
      </c>
      <c r="N14" s="23">
        <f t="shared" si="0"/>
        <v>83102529</v>
      </c>
    </row>
    <row r="15" spans="1:14" ht="15" customHeight="1" x14ac:dyDescent="0.3">
      <c r="A15" s="20" t="s">
        <v>27</v>
      </c>
      <c r="B15" s="18" t="s">
        <v>28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f t="shared" si="1"/>
        <v>0</v>
      </c>
      <c r="M15" s="19">
        <f t="shared" si="0"/>
        <v>0</v>
      </c>
      <c r="N15" s="19">
        <f t="shared" si="0"/>
        <v>0</v>
      </c>
    </row>
    <row r="16" spans="1:14" ht="15" customHeight="1" x14ac:dyDescent="0.3">
      <c r="A16" s="20" t="s">
        <v>29</v>
      </c>
      <c r="B16" s="18" t="s">
        <v>30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f t="shared" si="1"/>
        <v>0</v>
      </c>
      <c r="M16" s="19">
        <f t="shared" si="0"/>
        <v>0</v>
      </c>
      <c r="N16" s="19">
        <f t="shared" si="0"/>
        <v>0</v>
      </c>
    </row>
    <row r="17" spans="1:14" ht="15" customHeight="1" x14ac:dyDescent="0.3">
      <c r="A17" s="20" t="s">
        <v>31</v>
      </c>
      <c r="B17" s="18" t="s">
        <v>32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f t="shared" si="1"/>
        <v>0</v>
      </c>
      <c r="M17" s="19">
        <f t="shared" si="0"/>
        <v>0</v>
      </c>
      <c r="N17" s="19">
        <f t="shared" si="0"/>
        <v>0</v>
      </c>
    </row>
    <row r="18" spans="1:14" ht="15" customHeight="1" x14ac:dyDescent="0.3">
      <c r="A18" s="20" t="s">
        <v>33</v>
      </c>
      <c r="B18" s="18" t="s">
        <v>34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f t="shared" si="1"/>
        <v>0</v>
      </c>
      <c r="M18" s="19">
        <f t="shared" si="0"/>
        <v>0</v>
      </c>
      <c r="N18" s="19">
        <f t="shared" si="0"/>
        <v>0</v>
      </c>
    </row>
    <row r="19" spans="1:14" ht="15" customHeight="1" x14ac:dyDescent="0.3">
      <c r="A19" s="20" t="s">
        <v>35</v>
      </c>
      <c r="B19" s="18" t="s">
        <v>36</v>
      </c>
      <c r="C19" s="19">
        <v>5877076</v>
      </c>
      <c r="D19" s="19">
        <v>7378624</v>
      </c>
      <c r="E19" s="19">
        <v>4166446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f t="shared" si="1"/>
        <v>5877076</v>
      </c>
      <c r="M19" s="19">
        <f t="shared" si="0"/>
        <v>7378624</v>
      </c>
      <c r="N19" s="19">
        <f t="shared" si="0"/>
        <v>4166446</v>
      </c>
    </row>
    <row r="20" spans="1:14" ht="15" customHeight="1" x14ac:dyDescent="0.3">
      <c r="A20" s="24" t="s">
        <v>37</v>
      </c>
      <c r="B20" s="25" t="s">
        <v>38</v>
      </c>
      <c r="C20" s="23">
        <f>+C14+C15+C16+C17+C18+C19</f>
        <v>90435892</v>
      </c>
      <c r="D20" s="23">
        <f>+D14+D15+D16+D17+D18+D19</f>
        <v>90481153</v>
      </c>
      <c r="E20" s="23">
        <f>+E14+E15+E16+E17+E18+E19</f>
        <v>87268975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f t="shared" si="1"/>
        <v>90435892</v>
      </c>
      <c r="M20" s="23">
        <f t="shared" si="0"/>
        <v>90481153</v>
      </c>
      <c r="N20" s="23">
        <f t="shared" si="0"/>
        <v>87268975</v>
      </c>
    </row>
    <row r="21" spans="1:14" ht="15" customHeight="1" x14ac:dyDescent="0.3">
      <c r="A21" s="20" t="s">
        <v>39</v>
      </c>
      <c r="B21" s="18" t="s">
        <v>40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f t="shared" si="1"/>
        <v>0</v>
      </c>
      <c r="M21" s="19">
        <f t="shared" si="0"/>
        <v>0</v>
      </c>
      <c r="N21" s="19">
        <f t="shared" si="0"/>
        <v>0</v>
      </c>
    </row>
    <row r="22" spans="1:14" ht="15" customHeight="1" x14ac:dyDescent="0.3">
      <c r="A22" s="20" t="s">
        <v>41</v>
      </c>
      <c r="B22" s="18" t="s">
        <v>42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f t="shared" si="1"/>
        <v>0</v>
      </c>
      <c r="M22" s="19">
        <f t="shared" si="0"/>
        <v>0</v>
      </c>
      <c r="N22" s="19">
        <f t="shared" si="0"/>
        <v>0</v>
      </c>
    </row>
    <row r="23" spans="1:14" ht="15" customHeight="1" x14ac:dyDescent="0.3">
      <c r="A23" s="21" t="s">
        <v>43</v>
      </c>
      <c r="B23" s="22" t="s">
        <v>44</v>
      </c>
      <c r="C23" s="23">
        <f>SUM(C21:C22)</f>
        <v>0</v>
      </c>
      <c r="D23" s="23">
        <f>SUM(D21:D22)</f>
        <v>0</v>
      </c>
      <c r="E23" s="23">
        <f>SUM(E21:E22)</f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f t="shared" si="1"/>
        <v>0</v>
      </c>
      <c r="M23" s="23">
        <f t="shared" si="0"/>
        <v>0</v>
      </c>
      <c r="N23" s="23">
        <f t="shared" si="0"/>
        <v>0</v>
      </c>
    </row>
    <row r="24" spans="1:14" ht="15" customHeight="1" x14ac:dyDescent="0.3">
      <c r="A24" s="20" t="s">
        <v>45</v>
      </c>
      <c r="B24" s="18" t="s">
        <v>46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f t="shared" si="1"/>
        <v>0</v>
      </c>
      <c r="M24" s="19">
        <f t="shared" si="1"/>
        <v>0</v>
      </c>
      <c r="N24" s="19">
        <f t="shared" si="1"/>
        <v>0</v>
      </c>
    </row>
    <row r="25" spans="1:14" ht="15" customHeight="1" x14ac:dyDescent="0.3">
      <c r="A25" s="20" t="s">
        <v>47</v>
      </c>
      <c r="B25" s="18" t="s">
        <v>48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f t="shared" si="1"/>
        <v>0</v>
      </c>
      <c r="M25" s="19">
        <f t="shared" si="1"/>
        <v>0</v>
      </c>
      <c r="N25" s="19">
        <f t="shared" si="1"/>
        <v>0</v>
      </c>
    </row>
    <row r="26" spans="1:14" ht="15" customHeight="1" x14ac:dyDescent="0.3">
      <c r="A26" s="20" t="s">
        <v>49</v>
      </c>
      <c r="B26" s="18" t="s">
        <v>50</v>
      </c>
      <c r="C26" s="19">
        <v>16000000</v>
      </c>
      <c r="D26" s="19">
        <v>19500000</v>
      </c>
      <c r="E26" s="19">
        <v>23049610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f t="shared" si="1"/>
        <v>16000000</v>
      </c>
      <c r="M26" s="19">
        <f t="shared" si="1"/>
        <v>19500000</v>
      </c>
      <c r="N26" s="19">
        <f t="shared" si="1"/>
        <v>23049610</v>
      </c>
    </row>
    <row r="27" spans="1:14" ht="15" customHeight="1" x14ac:dyDescent="0.3">
      <c r="A27" s="20" t="s">
        <v>51</v>
      </c>
      <c r="B27" s="18" t="s">
        <v>52</v>
      </c>
      <c r="C27" s="19">
        <v>7000000</v>
      </c>
      <c r="D27" s="19">
        <v>7000000</v>
      </c>
      <c r="E27" s="19">
        <v>13242699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f t="shared" si="1"/>
        <v>7000000</v>
      </c>
      <c r="M27" s="19">
        <f t="shared" si="1"/>
        <v>7000000</v>
      </c>
      <c r="N27" s="19">
        <f t="shared" si="1"/>
        <v>13242699</v>
      </c>
    </row>
    <row r="28" spans="1:14" ht="15" customHeight="1" x14ac:dyDescent="0.3">
      <c r="A28" s="20" t="s">
        <v>53</v>
      </c>
      <c r="B28" s="18" t="s">
        <v>54</v>
      </c>
      <c r="C28" s="19"/>
      <c r="D28" s="19"/>
      <c r="E28" s="19"/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f t="shared" si="1"/>
        <v>0</v>
      </c>
      <c r="M28" s="19">
        <f t="shared" si="1"/>
        <v>0</v>
      </c>
      <c r="N28" s="19">
        <f t="shared" si="1"/>
        <v>0</v>
      </c>
    </row>
    <row r="29" spans="1:14" ht="15" customHeight="1" x14ac:dyDescent="0.3">
      <c r="A29" s="20" t="s">
        <v>55</v>
      </c>
      <c r="B29" s="18" t="s">
        <v>56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f t="shared" si="1"/>
        <v>0</v>
      </c>
      <c r="M29" s="19">
        <f t="shared" si="1"/>
        <v>0</v>
      </c>
      <c r="N29" s="19">
        <f t="shared" si="1"/>
        <v>0</v>
      </c>
    </row>
    <row r="30" spans="1:14" ht="15" customHeight="1" x14ac:dyDescent="0.3">
      <c r="A30" s="20" t="s">
        <v>57</v>
      </c>
      <c r="B30" s="18" t="s">
        <v>58</v>
      </c>
      <c r="C30" s="19">
        <v>3500000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f t="shared" si="1"/>
        <v>3500000</v>
      </c>
      <c r="M30" s="19">
        <f t="shared" si="1"/>
        <v>0</v>
      </c>
      <c r="N30" s="19">
        <f t="shared" si="1"/>
        <v>0</v>
      </c>
    </row>
    <row r="31" spans="1:14" ht="15" customHeight="1" x14ac:dyDescent="0.3">
      <c r="A31" s="20" t="s">
        <v>59</v>
      </c>
      <c r="B31" s="18" t="s">
        <v>60</v>
      </c>
      <c r="C31" s="19">
        <v>160000</v>
      </c>
      <c r="D31" s="19">
        <v>160000</v>
      </c>
      <c r="E31" s="19">
        <v>80800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f t="shared" si="1"/>
        <v>160000</v>
      </c>
      <c r="M31" s="19">
        <f t="shared" si="1"/>
        <v>160000</v>
      </c>
      <c r="N31" s="19">
        <f t="shared" si="1"/>
        <v>80800</v>
      </c>
    </row>
    <row r="32" spans="1:14" ht="15" customHeight="1" x14ac:dyDescent="0.3">
      <c r="A32" s="21" t="s">
        <v>61</v>
      </c>
      <c r="B32" s="22" t="s">
        <v>62</v>
      </c>
      <c r="C32" s="23">
        <f>SUM(C27:C31)</f>
        <v>10660000</v>
      </c>
      <c r="D32" s="23">
        <f>SUM(D27:D31)</f>
        <v>7160000</v>
      </c>
      <c r="E32" s="23">
        <f>SUM(E27:E31)</f>
        <v>13323499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f t="shared" si="1"/>
        <v>10660000</v>
      </c>
      <c r="M32" s="23">
        <f t="shared" si="1"/>
        <v>7160000</v>
      </c>
      <c r="N32" s="23">
        <f t="shared" si="1"/>
        <v>13323499</v>
      </c>
    </row>
    <row r="33" spans="1:14" ht="15" customHeight="1" x14ac:dyDescent="0.3">
      <c r="A33" s="20" t="s">
        <v>63</v>
      </c>
      <c r="B33" s="18" t="s">
        <v>64</v>
      </c>
      <c r="C33" s="19">
        <v>200000</v>
      </c>
      <c r="D33" s="19">
        <v>200000</v>
      </c>
      <c r="E33" s="19">
        <v>859667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f t="shared" si="1"/>
        <v>200000</v>
      </c>
      <c r="M33" s="19">
        <f t="shared" si="1"/>
        <v>200000</v>
      </c>
      <c r="N33" s="19">
        <f t="shared" si="1"/>
        <v>859667</v>
      </c>
    </row>
    <row r="34" spans="1:14" ht="15" customHeight="1" x14ac:dyDescent="0.3">
      <c r="A34" s="24" t="s">
        <v>65</v>
      </c>
      <c r="B34" s="25" t="s">
        <v>66</v>
      </c>
      <c r="C34" s="23">
        <f>+C23+C24+C25+C26+C32+C33</f>
        <v>26860000</v>
      </c>
      <c r="D34" s="23">
        <f>+D23+D24+D25+D26+D32+D33</f>
        <v>26860000</v>
      </c>
      <c r="E34" s="23">
        <f>+E23+E24+E25+E26+E32+E33</f>
        <v>37232776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f t="shared" si="1"/>
        <v>26860000</v>
      </c>
      <c r="M34" s="23">
        <f t="shared" si="1"/>
        <v>26860000</v>
      </c>
      <c r="N34" s="23">
        <f t="shared" si="1"/>
        <v>37232776</v>
      </c>
    </row>
    <row r="35" spans="1:14" ht="15" customHeight="1" x14ac:dyDescent="0.3">
      <c r="A35" s="26" t="s">
        <v>67</v>
      </c>
      <c r="B35" s="18" t="s">
        <v>68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</row>
    <row r="36" spans="1:14" ht="15" customHeight="1" x14ac:dyDescent="0.3">
      <c r="A36" s="26" t="s">
        <v>69</v>
      </c>
      <c r="B36" s="18" t="s">
        <v>70</v>
      </c>
      <c r="C36" s="19">
        <v>5930000</v>
      </c>
      <c r="D36" s="19">
        <v>5930000</v>
      </c>
      <c r="E36" s="19">
        <v>5545916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f t="shared" si="1"/>
        <v>5930000</v>
      </c>
      <c r="M36" s="19">
        <f t="shared" si="1"/>
        <v>5930000</v>
      </c>
      <c r="N36" s="19">
        <f t="shared" si="1"/>
        <v>5545916</v>
      </c>
    </row>
    <row r="37" spans="1:14" ht="15" customHeight="1" x14ac:dyDescent="0.3">
      <c r="A37" s="26" t="s">
        <v>71</v>
      </c>
      <c r="B37" s="18" t="s">
        <v>72</v>
      </c>
      <c r="C37" s="19"/>
      <c r="D37" s="19"/>
      <c r="E37" s="19"/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f t="shared" si="1"/>
        <v>0</v>
      </c>
      <c r="M37" s="19">
        <f t="shared" si="1"/>
        <v>0</v>
      </c>
      <c r="N37" s="19">
        <f t="shared" si="1"/>
        <v>0</v>
      </c>
    </row>
    <row r="38" spans="1:14" ht="15" customHeight="1" x14ac:dyDescent="0.3">
      <c r="A38" s="26" t="s">
        <v>73</v>
      </c>
      <c r="B38" s="18" t="s">
        <v>74</v>
      </c>
      <c r="C38" s="19"/>
      <c r="D38" s="19"/>
      <c r="E38" s="19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f t="shared" si="1"/>
        <v>0</v>
      </c>
      <c r="M38" s="19">
        <f t="shared" si="1"/>
        <v>0</v>
      </c>
      <c r="N38" s="19">
        <f t="shared" si="1"/>
        <v>0</v>
      </c>
    </row>
    <row r="39" spans="1:14" ht="15" customHeight="1" x14ac:dyDescent="0.3">
      <c r="A39" s="26" t="s">
        <v>75</v>
      </c>
      <c r="B39" s="18" t="s">
        <v>76</v>
      </c>
      <c r="C39" s="19">
        <v>5093975</v>
      </c>
      <c r="D39" s="19">
        <v>5093975</v>
      </c>
      <c r="E39" s="19">
        <v>4747317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f t="shared" si="1"/>
        <v>5093975</v>
      </c>
      <c r="M39" s="19">
        <f t="shared" si="1"/>
        <v>5093975</v>
      </c>
      <c r="N39" s="19">
        <f t="shared" si="1"/>
        <v>4747317</v>
      </c>
    </row>
    <row r="40" spans="1:14" ht="15" customHeight="1" x14ac:dyDescent="0.3">
      <c r="A40" s="26" t="s">
        <v>77</v>
      </c>
      <c r="B40" s="18" t="s">
        <v>78</v>
      </c>
      <c r="C40" s="19">
        <v>2785373</v>
      </c>
      <c r="D40" s="19">
        <v>2785373</v>
      </c>
      <c r="E40" s="19">
        <v>3966120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f t="shared" si="1"/>
        <v>2785373</v>
      </c>
      <c r="M40" s="19">
        <f t="shared" si="1"/>
        <v>2785373</v>
      </c>
      <c r="N40" s="19">
        <f t="shared" si="1"/>
        <v>3966120</v>
      </c>
    </row>
    <row r="41" spans="1:14" ht="15" customHeight="1" x14ac:dyDescent="0.3">
      <c r="A41" s="26" t="s">
        <v>79</v>
      </c>
      <c r="B41" s="18" t="s">
        <v>80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</row>
    <row r="42" spans="1:14" ht="15" customHeight="1" x14ac:dyDescent="0.3">
      <c r="A42" s="26" t="s">
        <v>81</v>
      </c>
      <c r="B42" s="18" t="s">
        <v>82</v>
      </c>
      <c r="C42" s="19">
        <v>0</v>
      </c>
      <c r="D42" s="19">
        <v>0</v>
      </c>
      <c r="E42" s="19">
        <v>91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f t="shared" si="1"/>
        <v>0</v>
      </c>
      <c r="M42" s="19">
        <f t="shared" si="1"/>
        <v>0</v>
      </c>
      <c r="N42" s="19">
        <f t="shared" si="1"/>
        <v>91</v>
      </c>
    </row>
    <row r="43" spans="1:14" ht="15" customHeight="1" x14ac:dyDescent="0.3">
      <c r="A43" s="26" t="s">
        <v>83</v>
      </c>
      <c r="B43" s="18" t="s">
        <v>84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f t="shared" si="1"/>
        <v>0</v>
      </c>
      <c r="M43" s="19">
        <f t="shared" si="1"/>
        <v>0</v>
      </c>
      <c r="N43" s="19">
        <f t="shared" si="1"/>
        <v>0</v>
      </c>
    </row>
    <row r="44" spans="1:14" ht="15" customHeight="1" x14ac:dyDescent="0.3">
      <c r="A44" s="26" t="s">
        <v>85</v>
      </c>
      <c r="B44" s="18" t="s">
        <v>86</v>
      </c>
      <c r="C44" s="19">
        <v>0</v>
      </c>
      <c r="D44" s="19">
        <v>0</v>
      </c>
      <c r="E44" s="19">
        <v>0</v>
      </c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5" customHeight="1" x14ac:dyDescent="0.3">
      <c r="A45" s="26" t="s">
        <v>87</v>
      </c>
      <c r="B45" s="18" t="s">
        <v>88</v>
      </c>
      <c r="C45" s="19">
        <v>0</v>
      </c>
      <c r="D45" s="19">
        <v>0</v>
      </c>
      <c r="E45" s="19">
        <v>33570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f t="shared" si="1"/>
        <v>0</v>
      </c>
      <c r="M45" s="19">
        <f t="shared" si="1"/>
        <v>0</v>
      </c>
      <c r="N45" s="19">
        <f t="shared" si="1"/>
        <v>33570</v>
      </c>
    </row>
    <row r="46" spans="1:14" ht="15" customHeight="1" x14ac:dyDescent="0.3">
      <c r="A46" s="27" t="s">
        <v>89</v>
      </c>
      <c r="B46" s="25" t="s">
        <v>90</v>
      </c>
      <c r="C46" s="23">
        <f>SUM(C35:C45)</f>
        <v>13809348</v>
      </c>
      <c r="D46" s="23">
        <f>SUM(D35:D45)</f>
        <v>13809348</v>
      </c>
      <c r="E46" s="23">
        <f>SUM(E35:E45)</f>
        <v>14293014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f t="shared" si="1"/>
        <v>13809348</v>
      </c>
      <c r="M46" s="23">
        <f t="shared" si="1"/>
        <v>13809348</v>
      </c>
      <c r="N46" s="23">
        <f t="shared" si="1"/>
        <v>14293014</v>
      </c>
    </row>
    <row r="47" spans="1:14" ht="15" customHeight="1" x14ac:dyDescent="0.3">
      <c r="A47" s="26" t="s">
        <v>91</v>
      </c>
      <c r="B47" s="18" t="s">
        <v>92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f t="shared" si="1"/>
        <v>0</v>
      </c>
      <c r="M47" s="19">
        <f t="shared" si="1"/>
        <v>0</v>
      </c>
      <c r="N47" s="19">
        <f t="shared" si="1"/>
        <v>0</v>
      </c>
    </row>
    <row r="48" spans="1:14" ht="15" customHeight="1" x14ac:dyDescent="0.3">
      <c r="A48" s="20" t="s">
        <v>93</v>
      </c>
      <c r="B48" s="18" t="s">
        <v>94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f t="shared" si="1"/>
        <v>0</v>
      </c>
      <c r="M48" s="19">
        <f t="shared" si="1"/>
        <v>0</v>
      </c>
      <c r="N48" s="19">
        <f t="shared" si="1"/>
        <v>0</v>
      </c>
    </row>
    <row r="49" spans="1:14" ht="15" customHeight="1" x14ac:dyDescent="0.3">
      <c r="A49" s="26" t="s">
        <v>95</v>
      </c>
      <c r="B49" s="18" t="s">
        <v>96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f t="shared" si="1"/>
        <v>0</v>
      </c>
      <c r="M49" s="19">
        <f t="shared" si="1"/>
        <v>0</v>
      </c>
      <c r="N49" s="19">
        <f t="shared" si="1"/>
        <v>0</v>
      </c>
    </row>
    <row r="50" spans="1:14" ht="15" customHeight="1" x14ac:dyDescent="0.3">
      <c r="A50" s="24" t="s">
        <v>97</v>
      </c>
      <c r="B50" s="25" t="s">
        <v>98</v>
      </c>
      <c r="C50" s="23">
        <f>SUM(C47:C49)</f>
        <v>0</v>
      </c>
      <c r="D50" s="23">
        <f>SUM(D47:D49)</f>
        <v>0</v>
      </c>
      <c r="E50" s="23">
        <f>SUM(E47:E49)</f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f t="shared" si="1"/>
        <v>0</v>
      </c>
      <c r="M50" s="23">
        <f t="shared" si="1"/>
        <v>0</v>
      </c>
      <c r="N50" s="23">
        <f t="shared" si="1"/>
        <v>0</v>
      </c>
    </row>
    <row r="51" spans="1:14" ht="15" customHeight="1" x14ac:dyDescent="0.3">
      <c r="A51" s="28" t="s">
        <v>99</v>
      </c>
      <c r="B51" s="29"/>
      <c r="C51" s="30">
        <f>+C20+C34+C46+C50</f>
        <v>131105240</v>
      </c>
      <c r="D51" s="30">
        <f t="shared" ref="D51:N51" si="2">+D20+D34+D46+D50</f>
        <v>131150501</v>
      </c>
      <c r="E51" s="30">
        <f t="shared" si="2"/>
        <v>138794765</v>
      </c>
      <c r="F51" s="30">
        <f t="shared" si="2"/>
        <v>0</v>
      </c>
      <c r="G51" s="30">
        <f t="shared" si="2"/>
        <v>0</v>
      </c>
      <c r="H51" s="30">
        <f t="shared" si="2"/>
        <v>0</v>
      </c>
      <c r="I51" s="30">
        <f t="shared" si="2"/>
        <v>0</v>
      </c>
      <c r="J51" s="30">
        <f t="shared" si="2"/>
        <v>0</v>
      </c>
      <c r="K51" s="30">
        <f t="shared" si="2"/>
        <v>0</v>
      </c>
      <c r="L51" s="30">
        <f t="shared" si="2"/>
        <v>131105240</v>
      </c>
      <c r="M51" s="30">
        <f t="shared" si="2"/>
        <v>131150501</v>
      </c>
      <c r="N51" s="30">
        <f t="shared" si="2"/>
        <v>138794765</v>
      </c>
    </row>
    <row r="52" spans="1:14" ht="15" customHeight="1" x14ac:dyDescent="0.3">
      <c r="A52" s="20" t="s">
        <v>100</v>
      </c>
      <c r="B52" s="18" t="s">
        <v>101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f t="shared" si="1"/>
        <v>0</v>
      </c>
      <c r="M52" s="19">
        <f t="shared" si="1"/>
        <v>0</v>
      </c>
      <c r="N52" s="19">
        <f t="shared" si="1"/>
        <v>0</v>
      </c>
    </row>
    <row r="53" spans="1:14" ht="15" customHeight="1" x14ac:dyDescent="0.3">
      <c r="A53" s="20" t="s">
        <v>102</v>
      </c>
      <c r="B53" s="18" t="s">
        <v>103</v>
      </c>
      <c r="C53" s="19"/>
      <c r="D53" s="19"/>
      <c r="E53" s="19"/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f t="shared" si="1"/>
        <v>0</v>
      </c>
      <c r="M53" s="19">
        <f t="shared" si="1"/>
        <v>0</v>
      </c>
      <c r="N53" s="19">
        <f t="shared" si="1"/>
        <v>0</v>
      </c>
    </row>
    <row r="54" spans="1:14" ht="15" customHeight="1" x14ac:dyDescent="0.3">
      <c r="A54" s="20" t="s">
        <v>104</v>
      </c>
      <c r="B54" s="18" t="s">
        <v>105</v>
      </c>
      <c r="C54" s="19"/>
      <c r="D54" s="19"/>
      <c r="E54" s="19"/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f t="shared" si="1"/>
        <v>0</v>
      </c>
      <c r="M54" s="19">
        <f t="shared" si="1"/>
        <v>0</v>
      </c>
      <c r="N54" s="19">
        <f t="shared" si="1"/>
        <v>0</v>
      </c>
    </row>
    <row r="55" spans="1:14" ht="15" customHeight="1" x14ac:dyDescent="0.3">
      <c r="A55" s="20" t="s">
        <v>106</v>
      </c>
      <c r="B55" s="18" t="s">
        <v>107</v>
      </c>
      <c r="C55" s="19"/>
      <c r="D55" s="19"/>
      <c r="E55" s="19"/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f t="shared" si="1"/>
        <v>0</v>
      </c>
      <c r="M55" s="19">
        <f t="shared" si="1"/>
        <v>0</v>
      </c>
      <c r="N55" s="19">
        <f t="shared" si="1"/>
        <v>0</v>
      </c>
    </row>
    <row r="56" spans="1:14" ht="15" customHeight="1" x14ac:dyDescent="0.3">
      <c r="A56" s="20" t="s">
        <v>108</v>
      </c>
      <c r="B56" s="18" t="s">
        <v>109</v>
      </c>
      <c r="C56" s="19">
        <v>28391707</v>
      </c>
      <c r="D56" s="19">
        <v>106307132</v>
      </c>
      <c r="E56" s="19">
        <v>91421741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f t="shared" si="1"/>
        <v>28391707</v>
      </c>
      <c r="M56" s="19">
        <f t="shared" si="1"/>
        <v>106307132</v>
      </c>
      <c r="N56" s="19">
        <f t="shared" si="1"/>
        <v>91421741</v>
      </c>
    </row>
    <row r="57" spans="1:14" ht="15" customHeight="1" x14ac:dyDescent="0.3">
      <c r="A57" s="24" t="s">
        <v>110</v>
      </c>
      <c r="B57" s="25" t="s">
        <v>111</v>
      </c>
      <c r="C57" s="23">
        <f>SUM(C52:C56)</f>
        <v>28391707</v>
      </c>
      <c r="D57" s="23">
        <f>SUM(D52:D56)</f>
        <v>106307132</v>
      </c>
      <c r="E57" s="23">
        <f>SUM(E52:E56)</f>
        <v>91421741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f t="shared" si="1"/>
        <v>28391707</v>
      </c>
      <c r="M57" s="23">
        <f t="shared" si="1"/>
        <v>106307132</v>
      </c>
      <c r="N57" s="23">
        <f t="shared" si="1"/>
        <v>91421741</v>
      </c>
    </row>
    <row r="58" spans="1:14" ht="15" customHeight="1" x14ac:dyDescent="0.3">
      <c r="A58" s="26" t="s">
        <v>112</v>
      </c>
      <c r="B58" s="18" t="s">
        <v>113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f t="shared" si="1"/>
        <v>0</v>
      </c>
      <c r="M58" s="19">
        <f t="shared" si="1"/>
        <v>0</v>
      </c>
      <c r="N58" s="19">
        <f t="shared" si="1"/>
        <v>0</v>
      </c>
    </row>
    <row r="59" spans="1:14" ht="15" customHeight="1" x14ac:dyDescent="0.3">
      <c r="A59" s="26" t="s">
        <v>114</v>
      </c>
      <c r="B59" s="18" t="s">
        <v>115</v>
      </c>
      <c r="C59" s="19">
        <v>3800000</v>
      </c>
      <c r="D59" s="19">
        <v>3800000</v>
      </c>
      <c r="E59" s="19">
        <v>6023622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f t="shared" si="1"/>
        <v>3800000</v>
      </c>
      <c r="M59" s="19">
        <f t="shared" si="1"/>
        <v>3800000</v>
      </c>
      <c r="N59" s="19">
        <f t="shared" si="1"/>
        <v>6023622</v>
      </c>
    </row>
    <row r="60" spans="1:14" ht="15" customHeight="1" x14ac:dyDescent="0.3">
      <c r="A60" s="26" t="s">
        <v>116</v>
      </c>
      <c r="B60" s="18" t="s">
        <v>117</v>
      </c>
      <c r="C60" s="19">
        <v>0</v>
      </c>
      <c r="D60" s="19">
        <v>0</v>
      </c>
      <c r="E60" s="19">
        <v>60000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f t="shared" si="1"/>
        <v>0</v>
      </c>
      <c r="M60" s="19">
        <f t="shared" si="1"/>
        <v>0</v>
      </c>
      <c r="N60" s="19">
        <f t="shared" si="1"/>
        <v>60000</v>
      </c>
    </row>
    <row r="61" spans="1:14" ht="15" customHeight="1" x14ac:dyDescent="0.3">
      <c r="A61" s="26" t="s">
        <v>118</v>
      </c>
      <c r="B61" s="18" t="s">
        <v>119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f t="shared" si="1"/>
        <v>0</v>
      </c>
      <c r="M61" s="19">
        <f t="shared" si="1"/>
        <v>0</v>
      </c>
      <c r="N61" s="19">
        <f t="shared" si="1"/>
        <v>0</v>
      </c>
    </row>
    <row r="62" spans="1:14" ht="15" customHeight="1" x14ac:dyDescent="0.3">
      <c r="A62" s="26" t="s">
        <v>120</v>
      </c>
      <c r="B62" s="18" t="s">
        <v>121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f t="shared" si="1"/>
        <v>0</v>
      </c>
      <c r="M62" s="19">
        <f t="shared" si="1"/>
        <v>0</v>
      </c>
      <c r="N62" s="19">
        <f t="shared" si="1"/>
        <v>0</v>
      </c>
    </row>
    <row r="63" spans="1:14" ht="15" customHeight="1" x14ac:dyDescent="0.3">
      <c r="A63" s="24" t="s">
        <v>122</v>
      </c>
      <c r="B63" s="25" t="s">
        <v>123</v>
      </c>
      <c r="C63" s="23">
        <f>SUM(C58:C62)</f>
        <v>3800000</v>
      </c>
      <c r="D63" s="23">
        <f>SUM(D58:D62)</f>
        <v>3800000</v>
      </c>
      <c r="E63" s="23">
        <f>SUM(E58:E62)</f>
        <v>6083622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f t="shared" si="1"/>
        <v>3800000</v>
      </c>
      <c r="M63" s="23">
        <f t="shared" si="1"/>
        <v>3800000</v>
      </c>
      <c r="N63" s="23">
        <f t="shared" si="1"/>
        <v>6083622</v>
      </c>
    </row>
    <row r="64" spans="1:14" ht="15" customHeight="1" x14ac:dyDescent="0.3">
      <c r="A64" s="26" t="s">
        <v>124</v>
      </c>
      <c r="B64" s="18" t="s">
        <v>125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f t="shared" si="1"/>
        <v>0</v>
      </c>
      <c r="M64" s="19">
        <f t="shared" si="1"/>
        <v>0</v>
      </c>
      <c r="N64" s="19">
        <f t="shared" si="1"/>
        <v>0</v>
      </c>
    </row>
    <row r="65" spans="1:14" ht="15" customHeight="1" x14ac:dyDescent="0.3">
      <c r="A65" s="20" t="s">
        <v>126</v>
      </c>
      <c r="B65" s="18" t="s">
        <v>127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f t="shared" si="1"/>
        <v>0</v>
      </c>
      <c r="M65" s="19">
        <f t="shared" si="1"/>
        <v>0</v>
      </c>
      <c r="N65" s="19">
        <f t="shared" si="1"/>
        <v>0</v>
      </c>
    </row>
    <row r="66" spans="1:14" ht="15" customHeight="1" x14ac:dyDescent="0.3">
      <c r="A66" s="26" t="s">
        <v>128</v>
      </c>
      <c r="B66" s="18" t="s">
        <v>129</v>
      </c>
      <c r="C66" s="19">
        <v>0</v>
      </c>
      <c r="D66" s="19">
        <v>1000000</v>
      </c>
      <c r="E66" s="19">
        <v>1000000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f t="shared" si="1"/>
        <v>0</v>
      </c>
      <c r="M66" s="19">
        <f t="shared" si="1"/>
        <v>1000000</v>
      </c>
      <c r="N66" s="19">
        <f t="shared" si="1"/>
        <v>1000000</v>
      </c>
    </row>
    <row r="67" spans="1:14" ht="15" customHeight="1" x14ac:dyDescent="0.3">
      <c r="A67" s="24" t="s">
        <v>130</v>
      </c>
      <c r="B67" s="25" t="s">
        <v>131</v>
      </c>
      <c r="C67" s="23">
        <f>SUM(C64:C66)</f>
        <v>0</v>
      </c>
      <c r="D67" s="23">
        <f>SUM(D64:D66)</f>
        <v>1000000</v>
      </c>
      <c r="E67" s="23">
        <f>SUM(E64:E66)</f>
        <v>1000000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f t="shared" si="1"/>
        <v>0</v>
      </c>
      <c r="M67" s="23">
        <f t="shared" si="1"/>
        <v>1000000</v>
      </c>
      <c r="N67" s="23">
        <f t="shared" si="1"/>
        <v>1000000</v>
      </c>
    </row>
    <row r="68" spans="1:14" ht="15" customHeight="1" x14ac:dyDescent="0.3">
      <c r="A68" s="28" t="s">
        <v>132</v>
      </c>
      <c r="B68" s="29"/>
      <c r="C68" s="30">
        <f>+C57+C63+C67</f>
        <v>32191707</v>
      </c>
      <c r="D68" s="30">
        <f t="shared" ref="D68:N68" si="3">+D57+D63+D67</f>
        <v>111107132</v>
      </c>
      <c r="E68" s="30">
        <f t="shared" si="3"/>
        <v>98505363</v>
      </c>
      <c r="F68" s="30">
        <f t="shared" si="3"/>
        <v>0</v>
      </c>
      <c r="G68" s="30">
        <f t="shared" si="3"/>
        <v>0</v>
      </c>
      <c r="H68" s="30">
        <f t="shared" si="3"/>
        <v>0</v>
      </c>
      <c r="I68" s="30">
        <f t="shared" si="3"/>
        <v>0</v>
      </c>
      <c r="J68" s="30">
        <f t="shared" si="3"/>
        <v>0</v>
      </c>
      <c r="K68" s="30">
        <f t="shared" si="3"/>
        <v>0</v>
      </c>
      <c r="L68" s="30">
        <f t="shared" si="3"/>
        <v>32191707</v>
      </c>
      <c r="M68" s="30">
        <f t="shared" si="3"/>
        <v>111107132</v>
      </c>
      <c r="N68" s="30">
        <f t="shared" si="3"/>
        <v>98505363</v>
      </c>
    </row>
    <row r="69" spans="1:14" ht="15.6" x14ac:dyDescent="0.3">
      <c r="A69" s="31" t="s">
        <v>133</v>
      </c>
      <c r="B69" s="32" t="s">
        <v>134</v>
      </c>
      <c r="C69" s="33">
        <f>+C20+C57+C34+C46+C63+C50+C67</f>
        <v>163296947</v>
      </c>
      <c r="D69" s="33">
        <f>+D20+D57+D34+D46+D63+D50+D67</f>
        <v>242257633</v>
      </c>
      <c r="E69" s="33">
        <f>+E20+E57+E34+E46+E63+E50+E67</f>
        <v>237300128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f t="shared" si="1"/>
        <v>163296947</v>
      </c>
      <c r="M69" s="34">
        <f t="shared" si="1"/>
        <v>242257633</v>
      </c>
      <c r="N69" s="34">
        <f t="shared" si="1"/>
        <v>237300128</v>
      </c>
    </row>
    <row r="70" spans="1:14" ht="15.6" x14ac:dyDescent="0.3">
      <c r="A70" s="35" t="s">
        <v>135</v>
      </c>
      <c r="B70" s="36"/>
      <c r="C70" s="37">
        <f>+C51-'[1]kiadások önk'!C76</f>
        <v>3487170</v>
      </c>
      <c r="D70" s="37">
        <f>+D51-'[1]kiadások önk'!D76</f>
        <v>-62871048</v>
      </c>
      <c r="E70" s="37">
        <f>+E51-'[1]kiadások önk'!E76</f>
        <v>65219699</v>
      </c>
      <c r="F70" s="37">
        <f>+F51-'[1]kiadások önk'!F76</f>
        <v>0</v>
      </c>
      <c r="G70" s="37">
        <f>+G51-'[1]kiadások önk'!G76</f>
        <v>0</v>
      </c>
      <c r="H70" s="37">
        <f>+H51-'[1]kiadások önk'!H76</f>
        <v>0</v>
      </c>
      <c r="I70" s="37">
        <f>+I51-'[1]kiadások önk'!I76</f>
        <v>0</v>
      </c>
      <c r="J70" s="37">
        <f>+J51-'[1]kiadások önk'!J76</f>
        <v>0</v>
      </c>
      <c r="K70" s="37">
        <f>+K51-'[1]kiadások önk'!K76</f>
        <v>0</v>
      </c>
      <c r="L70" s="37">
        <f>+L51-'[1]kiadások önk'!L76</f>
        <v>3487170</v>
      </c>
      <c r="M70" s="37">
        <f>+M51-'[1]kiadások önk'!M76</f>
        <v>-62871048</v>
      </c>
      <c r="N70" s="37">
        <f>+N51-'[1]kiadások önk'!N76</f>
        <v>65219699</v>
      </c>
    </row>
    <row r="71" spans="1:14" ht="15.6" x14ac:dyDescent="0.3">
      <c r="A71" s="35" t="s">
        <v>136</v>
      </c>
      <c r="B71" s="36"/>
      <c r="C71" s="37">
        <f>+C68-'[1]kiadások önk'!C99</f>
        <v>-41646012</v>
      </c>
      <c r="D71" s="37">
        <f>+D68-'[1]kiadások önk'!D99</f>
        <v>15725163</v>
      </c>
      <c r="E71" s="37">
        <f>+E68-'[1]kiadások önk'!E99</f>
        <v>16803145</v>
      </c>
      <c r="F71" s="37">
        <f>+F68-'[1]kiadások önk'!F99</f>
        <v>0</v>
      </c>
      <c r="G71" s="37">
        <f>+G68-'[1]kiadások önk'!G99</f>
        <v>0</v>
      </c>
      <c r="H71" s="37">
        <f>+H68-'[1]kiadások önk'!H99</f>
        <v>0</v>
      </c>
      <c r="I71" s="37">
        <f>+I68-'[1]kiadások önk'!I99</f>
        <v>0</v>
      </c>
      <c r="J71" s="37">
        <f>+J68-'[1]kiadások önk'!J99</f>
        <v>0</v>
      </c>
      <c r="K71" s="37">
        <f>+K68-'[1]kiadások önk'!K99</f>
        <v>0</v>
      </c>
      <c r="L71" s="37">
        <f>+L68-'[1]kiadások önk'!L99</f>
        <v>-41646012</v>
      </c>
      <c r="M71" s="37">
        <f>+M68-'[1]kiadások önk'!M99</f>
        <v>15725163</v>
      </c>
      <c r="N71" s="37">
        <f>+N68-'[1]kiadások önk'!N99</f>
        <v>16803145</v>
      </c>
    </row>
    <row r="72" spans="1:14" x14ac:dyDescent="0.3">
      <c r="A72" s="38" t="s">
        <v>137</v>
      </c>
      <c r="B72" s="20" t="s">
        <v>138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f t="shared" si="1"/>
        <v>0</v>
      </c>
      <c r="M72" s="19">
        <f t="shared" si="1"/>
        <v>0</v>
      </c>
      <c r="N72" s="19">
        <f t="shared" si="1"/>
        <v>0</v>
      </c>
    </row>
    <row r="73" spans="1:14" x14ac:dyDescent="0.3">
      <c r="A73" s="26" t="s">
        <v>139</v>
      </c>
      <c r="B73" s="20" t="s">
        <v>140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f t="shared" si="1"/>
        <v>0</v>
      </c>
      <c r="M73" s="19">
        <f t="shared" si="1"/>
        <v>0</v>
      </c>
      <c r="N73" s="19">
        <f t="shared" si="1"/>
        <v>0</v>
      </c>
    </row>
    <row r="74" spans="1:14" x14ac:dyDescent="0.3">
      <c r="A74" s="38" t="s">
        <v>141</v>
      </c>
      <c r="B74" s="20" t="s">
        <v>142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f t="shared" ref="L74:N99" si="4">+C74+F74+I74</f>
        <v>0</v>
      </c>
      <c r="M74" s="19">
        <f t="shared" si="4"/>
        <v>0</v>
      </c>
      <c r="N74" s="19">
        <f t="shared" si="4"/>
        <v>0</v>
      </c>
    </row>
    <row r="75" spans="1:14" x14ac:dyDescent="0.3">
      <c r="A75" s="39" t="s">
        <v>143</v>
      </c>
      <c r="B75" s="21" t="s">
        <v>144</v>
      </c>
      <c r="C75" s="19">
        <f>SUM(C72:C74)</f>
        <v>0</v>
      </c>
      <c r="D75" s="19">
        <f>SUM(D72:D74)</f>
        <v>0</v>
      </c>
      <c r="E75" s="19">
        <f>SUM(E72:E74)</f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f t="shared" si="4"/>
        <v>0</v>
      </c>
      <c r="M75" s="19">
        <f t="shared" si="4"/>
        <v>0</v>
      </c>
      <c r="N75" s="19">
        <f t="shared" si="4"/>
        <v>0</v>
      </c>
    </row>
    <row r="76" spans="1:14" x14ac:dyDescent="0.3">
      <c r="A76" s="26" t="s">
        <v>145</v>
      </c>
      <c r="B76" s="20" t="s">
        <v>146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f t="shared" si="4"/>
        <v>0</v>
      </c>
      <c r="M76" s="19">
        <f t="shared" si="4"/>
        <v>0</v>
      </c>
      <c r="N76" s="19">
        <f t="shared" si="4"/>
        <v>0</v>
      </c>
    </row>
    <row r="77" spans="1:14" x14ac:dyDescent="0.3">
      <c r="A77" s="38" t="s">
        <v>147</v>
      </c>
      <c r="B77" s="20" t="s">
        <v>148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f t="shared" si="4"/>
        <v>0</v>
      </c>
      <c r="M77" s="19">
        <f t="shared" si="4"/>
        <v>0</v>
      </c>
      <c r="N77" s="19">
        <f t="shared" si="4"/>
        <v>0</v>
      </c>
    </row>
    <row r="78" spans="1:14" x14ac:dyDescent="0.3">
      <c r="A78" s="26" t="s">
        <v>149</v>
      </c>
      <c r="B78" s="20" t="s">
        <v>150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f t="shared" si="4"/>
        <v>0</v>
      </c>
      <c r="M78" s="19">
        <f t="shared" si="4"/>
        <v>0</v>
      </c>
      <c r="N78" s="19">
        <f t="shared" si="4"/>
        <v>0</v>
      </c>
    </row>
    <row r="79" spans="1:14" x14ac:dyDescent="0.3">
      <c r="A79" s="38" t="s">
        <v>151</v>
      </c>
      <c r="B79" s="20" t="s">
        <v>152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f t="shared" si="4"/>
        <v>0</v>
      </c>
      <c r="M79" s="19">
        <f t="shared" si="4"/>
        <v>0</v>
      </c>
      <c r="N79" s="19">
        <f t="shared" si="4"/>
        <v>0</v>
      </c>
    </row>
    <row r="80" spans="1:14" x14ac:dyDescent="0.3">
      <c r="A80" s="40" t="s">
        <v>153</v>
      </c>
      <c r="B80" s="21" t="s">
        <v>154</v>
      </c>
      <c r="C80" s="19">
        <f>SUM(C76:C79)</f>
        <v>0</v>
      </c>
      <c r="D80" s="19">
        <f>SUM(D76:D79)</f>
        <v>0</v>
      </c>
      <c r="E80" s="19">
        <f>SUM(E76:E79)</f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f t="shared" si="4"/>
        <v>0</v>
      </c>
      <c r="M80" s="19">
        <f t="shared" si="4"/>
        <v>0</v>
      </c>
      <c r="N80" s="19">
        <f t="shared" si="4"/>
        <v>0</v>
      </c>
    </row>
    <row r="81" spans="1:14" x14ac:dyDescent="0.3">
      <c r="A81" s="20" t="s">
        <v>155</v>
      </c>
      <c r="B81" s="20" t="s">
        <v>156</v>
      </c>
      <c r="C81" s="19"/>
      <c r="D81" s="19"/>
      <c r="E81" s="19"/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f t="shared" si="4"/>
        <v>0</v>
      </c>
      <c r="M81" s="19">
        <f t="shared" si="4"/>
        <v>0</v>
      </c>
      <c r="N81" s="19">
        <f t="shared" si="4"/>
        <v>0</v>
      </c>
    </row>
    <row r="82" spans="1:14" x14ac:dyDescent="0.3">
      <c r="A82" s="20" t="s">
        <v>157</v>
      </c>
      <c r="B82" s="20" t="s">
        <v>156</v>
      </c>
      <c r="C82" s="19">
        <v>84176963</v>
      </c>
      <c r="D82" s="19">
        <v>83645092</v>
      </c>
      <c r="E82" s="19">
        <v>83645092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f t="shared" si="4"/>
        <v>84176963</v>
      </c>
      <c r="M82" s="19">
        <f t="shared" si="4"/>
        <v>83645092</v>
      </c>
      <c r="N82" s="19">
        <f t="shared" si="4"/>
        <v>83645092</v>
      </c>
    </row>
    <row r="83" spans="1:14" x14ac:dyDescent="0.3">
      <c r="A83" s="20" t="s">
        <v>158</v>
      </c>
      <c r="B83" s="20" t="s">
        <v>159</v>
      </c>
      <c r="C83" s="19"/>
      <c r="D83" s="19"/>
      <c r="E83" s="19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f t="shared" si="4"/>
        <v>0</v>
      </c>
      <c r="M83" s="19">
        <f t="shared" si="4"/>
        <v>0</v>
      </c>
      <c r="N83" s="19">
        <f t="shared" si="4"/>
        <v>0</v>
      </c>
    </row>
    <row r="84" spans="1:14" x14ac:dyDescent="0.3">
      <c r="A84" s="20" t="s">
        <v>160</v>
      </c>
      <c r="B84" s="20" t="s">
        <v>159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f t="shared" si="4"/>
        <v>0</v>
      </c>
      <c r="M84" s="19">
        <f t="shared" si="4"/>
        <v>0</v>
      </c>
      <c r="N84" s="19">
        <f t="shared" si="4"/>
        <v>0</v>
      </c>
    </row>
    <row r="85" spans="1:14" x14ac:dyDescent="0.3">
      <c r="A85" s="21" t="s">
        <v>161</v>
      </c>
      <c r="B85" s="21" t="s">
        <v>162</v>
      </c>
      <c r="C85" s="19">
        <f>SUM(C81:C84)</f>
        <v>84176963</v>
      </c>
      <c r="D85" s="19">
        <f>SUM(D81:D84)</f>
        <v>83645092</v>
      </c>
      <c r="E85" s="19">
        <f>SUM(E81:E84)</f>
        <v>83645092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f t="shared" si="4"/>
        <v>84176963</v>
      </c>
      <c r="M85" s="19">
        <f t="shared" si="4"/>
        <v>83645092</v>
      </c>
      <c r="N85" s="19">
        <f t="shared" si="4"/>
        <v>83645092</v>
      </c>
    </row>
    <row r="86" spans="1:14" x14ac:dyDescent="0.3">
      <c r="A86" s="38" t="s">
        <v>163</v>
      </c>
      <c r="B86" s="20" t="s">
        <v>164</v>
      </c>
      <c r="C86" s="19">
        <v>0</v>
      </c>
      <c r="D86" s="19">
        <v>3500869</v>
      </c>
      <c r="E86" s="19">
        <v>3500869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f t="shared" si="4"/>
        <v>0</v>
      </c>
      <c r="M86" s="19">
        <f t="shared" si="4"/>
        <v>3500869</v>
      </c>
      <c r="N86" s="19">
        <f t="shared" si="4"/>
        <v>3500869</v>
      </c>
    </row>
    <row r="87" spans="1:14" x14ac:dyDescent="0.3">
      <c r="A87" s="38" t="s">
        <v>165</v>
      </c>
      <c r="B87" s="20" t="s">
        <v>166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f t="shared" si="4"/>
        <v>0</v>
      </c>
      <c r="M87" s="19">
        <f t="shared" si="4"/>
        <v>0</v>
      </c>
      <c r="N87" s="19">
        <f t="shared" si="4"/>
        <v>0</v>
      </c>
    </row>
    <row r="88" spans="1:14" x14ac:dyDescent="0.3">
      <c r="A88" s="38" t="s">
        <v>167</v>
      </c>
      <c r="B88" s="20" t="s">
        <v>168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f t="shared" si="4"/>
        <v>0</v>
      </c>
      <c r="M88" s="19">
        <f t="shared" si="4"/>
        <v>0</v>
      </c>
      <c r="N88" s="19">
        <f t="shared" si="4"/>
        <v>0</v>
      </c>
    </row>
    <row r="89" spans="1:14" x14ac:dyDescent="0.3">
      <c r="A89" s="38" t="s">
        <v>169</v>
      </c>
      <c r="B89" s="20" t="s">
        <v>170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f t="shared" si="4"/>
        <v>0</v>
      </c>
      <c r="M89" s="19">
        <f t="shared" si="4"/>
        <v>0</v>
      </c>
      <c r="N89" s="19">
        <f t="shared" si="4"/>
        <v>0</v>
      </c>
    </row>
    <row r="90" spans="1:14" x14ac:dyDescent="0.3">
      <c r="A90" s="26" t="s">
        <v>171</v>
      </c>
      <c r="B90" s="20" t="s">
        <v>172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f t="shared" si="4"/>
        <v>0</v>
      </c>
      <c r="M90" s="19">
        <f t="shared" si="4"/>
        <v>0</v>
      </c>
      <c r="N90" s="19">
        <f t="shared" si="4"/>
        <v>0</v>
      </c>
    </row>
    <row r="91" spans="1:14" x14ac:dyDescent="0.3">
      <c r="A91" s="39" t="s">
        <v>173</v>
      </c>
      <c r="B91" s="21" t="s">
        <v>174</v>
      </c>
      <c r="C91" s="19">
        <f>SUM(C85:C90)</f>
        <v>84176963</v>
      </c>
      <c r="D91" s="19">
        <f>SUM(D85:D90)</f>
        <v>87145961</v>
      </c>
      <c r="E91" s="19">
        <f>SUM(E85:E90)</f>
        <v>87145961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f t="shared" si="4"/>
        <v>84176963</v>
      </c>
      <c r="M91" s="19">
        <f t="shared" si="4"/>
        <v>87145961</v>
      </c>
      <c r="N91" s="19">
        <f t="shared" si="4"/>
        <v>87145961</v>
      </c>
    </row>
    <row r="92" spans="1:14" x14ac:dyDescent="0.3">
      <c r="A92" s="26" t="s">
        <v>175</v>
      </c>
      <c r="B92" s="20" t="s">
        <v>176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f t="shared" si="4"/>
        <v>0</v>
      </c>
      <c r="M92" s="19">
        <f t="shared" si="4"/>
        <v>0</v>
      </c>
      <c r="N92" s="19">
        <f t="shared" si="4"/>
        <v>0</v>
      </c>
    </row>
    <row r="93" spans="1:14" x14ac:dyDescent="0.3">
      <c r="A93" s="26" t="s">
        <v>177</v>
      </c>
      <c r="B93" s="20" t="s">
        <v>178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f t="shared" si="4"/>
        <v>0</v>
      </c>
      <c r="M93" s="19">
        <f t="shared" si="4"/>
        <v>0</v>
      </c>
      <c r="N93" s="19">
        <f t="shared" si="4"/>
        <v>0</v>
      </c>
    </row>
    <row r="94" spans="1:14" x14ac:dyDescent="0.3">
      <c r="A94" s="38" t="s">
        <v>179</v>
      </c>
      <c r="B94" s="20" t="s">
        <v>180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f t="shared" si="4"/>
        <v>0</v>
      </c>
      <c r="M94" s="19">
        <f t="shared" si="4"/>
        <v>0</v>
      </c>
      <c r="N94" s="19">
        <f t="shared" si="4"/>
        <v>0</v>
      </c>
    </row>
    <row r="95" spans="1:14" x14ac:dyDescent="0.3">
      <c r="A95" s="38" t="s">
        <v>181</v>
      </c>
      <c r="B95" s="20" t="s">
        <v>182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f t="shared" si="4"/>
        <v>0</v>
      </c>
      <c r="M95" s="19">
        <f t="shared" si="4"/>
        <v>0</v>
      </c>
      <c r="N95" s="19">
        <f t="shared" si="4"/>
        <v>0</v>
      </c>
    </row>
    <row r="96" spans="1:14" x14ac:dyDescent="0.3">
      <c r="A96" s="40" t="s">
        <v>183</v>
      </c>
      <c r="B96" s="21" t="s">
        <v>184</v>
      </c>
      <c r="C96" s="19">
        <f>SUM(C92:C95)</f>
        <v>0</v>
      </c>
      <c r="D96" s="19">
        <f>SUM(D92:D95)</f>
        <v>0</v>
      </c>
      <c r="E96" s="19">
        <f>SUM(E92:E95)</f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f t="shared" si="4"/>
        <v>0</v>
      </c>
      <c r="M96" s="19">
        <f t="shared" si="4"/>
        <v>0</v>
      </c>
      <c r="N96" s="19">
        <f t="shared" si="4"/>
        <v>0</v>
      </c>
    </row>
    <row r="97" spans="1:14" x14ac:dyDescent="0.3">
      <c r="A97" s="39" t="s">
        <v>185</v>
      </c>
      <c r="B97" s="21" t="s">
        <v>186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f t="shared" si="4"/>
        <v>0</v>
      </c>
      <c r="M97" s="19">
        <f t="shared" si="4"/>
        <v>0</v>
      </c>
      <c r="N97" s="19">
        <f t="shared" si="4"/>
        <v>0</v>
      </c>
    </row>
    <row r="98" spans="1:14" ht="15.6" x14ac:dyDescent="0.3">
      <c r="A98" s="41" t="s">
        <v>187</v>
      </c>
      <c r="B98" s="42" t="s">
        <v>188</v>
      </c>
      <c r="C98" s="33">
        <f>+C91+C96+C97</f>
        <v>84176963</v>
      </c>
      <c r="D98" s="33">
        <f>+D91+D96+D97</f>
        <v>87145961</v>
      </c>
      <c r="E98" s="34">
        <f>+E91+E96+E97</f>
        <v>87145961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f t="shared" si="4"/>
        <v>84176963</v>
      </c>
      <c r="M98" s="34">
        <f t="shared" si="4"/>
        <v>87145961</v>
      </c>
      <c r="N98" s="34">
        <f t="shared" si="4"/>
        <v>87145961</v>
      </c>
    </row>
    <row r="99" spans="1:14" ht="15.6" x14ac:dyDescent="0.3">
      <c r="A99" s="43" t="s">
        <v>189</v>
      </c>
      <c r="B99" s="44"/>
      <c r="C99" s="45">
        <f>+C69+C98</f>
        <v>247473910</v>
      </c>
      <c r="D99" s="45">
        <f>+D69+D98</f>
        <v>329403594</v>
      </c>
      <c r="E99" s="45">
        <f>+E69+E98</f>
        <v>324446089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f t="shared" si="4"/>
        <v>247473910</v>
      </c>
      <c r="M99" s="46">
        <f t="shared" si="4"/>
        <v>329403594</v>
      </c>
      <c r="N99" s="46">
        <f t="shared" si="4"/>
        <v>324446089</v>
      </c>
    </row>
  </sheetData>
  <mergeCells count="8">
    <mergeCell ref="A2:N2"/>
    <mergeCell ref="A3:N3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2021-05-28T12:08:42Z</dcterms:created>
  <dcterms:modified xsi:type="dcterms:W3CDTF">2021-05-28T12:09:03Z</dcterms:modified>
</cp:coreProperties>
</file>