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D63" i="1"/>
  <c r="C63" i="1"/>
  <c r="E51" i="1"/>
  <c r="F51" i="1" s="1"/>
  <c r="D51" i="1"/>
  <c r="C51" i="1"/>
  <c r="E50" i="1"/>
  <c r="F50" i="1" s="1"/>
  <c r="D50" i="1"/>
  <c r="C50" i="1"/>
  <c r="E49" i="1"/>
  <c r="D49" i="1"/>
  <c r="C49" i="1"/>
  <c r="F48" i="1"/>
  <c r="E48" i="1"/>
  <c r="D48" i="1"/>
  <c r="C48" i="1"/>
  <c r="F47" i="1"/>
  <c r="E47" i="1"/>
  <c r="D47" i="1"/>
  <c r="C47" i="1"/>
  <c r="E46" i="1"/>
  <c r="D46" i="1"/>
  <c r="C46" i="1"/>
  <c r="E45" i="1"/>
  <c r="F45" i="1" s="1"/>
  <c r="F52" i="1" s="1"/>
  <c r="D45" i="1"/>
  <c r="C45" i="1"/>
  <c r="E44" i="1"/>
  <c r="D44" i="1"/>
  <c r="C44" i="1"/>
  <c r="E43" i="1"/>
  <c r="E52" i="1" s="1"/>
  <c r="E64" i="1" s="1"/>
  <c r="D43" i="1"/>
  <c r="C43" i="1"/>
  <c r="C52" i="1" s="1"/>
  <c r="C64" i="1" s="1"/>
  <c r="E42" i="1"/>
  <c r="D42" i="1"/>
  <c r="D52" i="1" s="1"/>
  <c r="D64" i="1" s="1"/>
  <c r="C42" i="1"/>
  <c r="E39" i="1"/>
  <c r="D39" i="1"/>
  <c r="C39" i="1"/>
  <c r="D32" i="1"/>
  <c r="F31" i="1"/>
  <c r="E31" i="1"/>
  <c r="D31" i="1"/>
  <c r="C31" i="1"/>
  <c r="E30" i="1"/>
  <c r="D30" i="1"/>
  <c r="C30" i="1"/>
  <c r="E29" i="1"/>
  <c r="F29" i="1" s="1"/>
  <c r="D29" i="1"/>
  <c r="C29" i="1"/>
  <c r="C32" i="1" s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F32" i="1" s="1"/>
  <c r="E23" i="1"/>
  <c r="D23" i="1"/>
  <c r="C23" i="1"/>
  <c r="F22" i="1"/>
  <c r="E22" i="1"/>
  <c r="E32" i="1" s="1"/>
  <c r="D22" i="1"/>
  <c r="C22" i="1"/>
  <c r="F21" i="1"/>
  <c r="E20" i="1"/>
  <c r="F20" i="1" s="1"/>
  <c r="F19" i="1"/>
  <c r="E19" i="1"/>
  <c r="D19" i="1"/>
  <c r="C19" i="1"/>
  <c r="F18" i="1"/>
  <c r="E18" i="1"/>
  <c r="D18" i="1"/>
  <c r="D20" i="1" s="1"/>
  <c r="C18" i="1"/>
  <c r="F15" i="1"/>
  <c r="D15" i="1"/>
  <c r="E14" i="1"/>
  <c r="E15" i="1" s="1"/>
  <c r="D14" i="1"/>
  <c r="C14" i="1"/>
  <c r="C15" i="1" s="1"/>
  <c r="E13" i="1"/>
  <c r="D13" i="1"/>
  <c r="C13" i="1"/>
  <c r="F11" i="1"/>
  <c r="D11" i="1"/>
  <c r="D40" i="1" s="1"/>
  <c r="E10" i="1"/>
  <c r="E11" i="1" s="1"/>
  <c r="D10" i="1"/>
  <c r="C10" i="1"/>
  <c r="C11" i="1" s="1"/>
  <c r="F64" i="1" l="1"/>
  <c r="F63" i="1"/>
  <c r="F40" i="1"/>
  <c r="E40" i="1"/>
</calcChain>
</file>

<file path=xl/sharedStrings.xml><?xml version="1.0" encoding="utf-8"?>
<sst xmlns="http://schemas.openxmlformats.org/spreadsheetml/2006/main" count="69" uniqueCount="68">
  <si>
    <t>Csabdi Község Önkormányzat 2020. évi zárszámadása</t>
  </si>
  <si>
    <t xml:space="preserve">A költségvetési év azon fejlesztései, amelyek megvalósításához a Gst. 3. § (1) bekezdése szerinti adósságot keletkeztető ügylet megkötése vált szükségessé </t>
  </si>
  <si>
    <t>Csabdi Község Önkormányzat</t>
  </si>
  <si>
    <t>Rovat megnevezése</t>
  </si>
  <si>
    <t>Rovat-szám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</si>
  <si>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</si>
  <si>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</si>
  <si>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</si>
  <si>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</si>
  <si>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</si>
  <si>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</si>
  <si>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</si>
  <si>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</si>
  <si>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</si>
  <si>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</si>
  <si>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</si>
  <si>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</si>
  <si>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>Immateriális javak beszerzése, létesítése</t>
  </si>
  <si>
    <t>K61</t>
  </si>
  <si>
    <t>Szennyvíztelep bővítése</t>
  </si>
  <si>
    <t>Csabdi belterület 313. hrsz megvásárlása</t>
  </si>
  <si>
    <t xml:space="preserve">Ingatlanok beszerzése, létesítése </t>
  </si>
  <si>
    <t>K62</t>
  </si>
  <si>
    <t>Laptop beszerzés</t>
  </si>
  <si>
    <t>Asztali számytógép beszerzés</t>
  </si>
  <si>
    <t>Informatikai eszközök beszerzése, létesítése</t>
  </si>
  <si>
    <t>K63</t>
  </si>
  <si>
    <t>Akkumulátor beszerzés</t>
  </si>
  <si>
    <t>Zsomp kialakítása</t>
  </si>
  <si>
    <t>Kétmedencés mosogató</t>
  </si>
  <si>
    <t>Momert vízforraló</t>
  </si>
  <si>
    <t>Elektromos rovar csabda</t>
  </si>
  <si>
    <t>Szivattyú</t>
  </si>
  <si>
    <t>Kioti DK6010-EU traktor, sószóró</t>
  </si>
  <si>
    <t>Kosárpalánk kültérre</t>
  </si>
  <si>
    <t>VP6-7.2.1-7.4-1.3-17. pályázat keretében megval.konyha</t>
  </si>
  <si>
    <t>Einhell sarokcsiszoló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</si>
  <si>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</si>
  <si>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</si>
  <si>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</si>
  <si>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</si>
  <si>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</si>
  <si>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</si>
  <si>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</si>
  <si>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</si>
  <si>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</si>
  <si>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</si>
  <si>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I.világháborús emlékmű felújítása</t>
  </si>
  <si>
    <t>Csabdi Béke u.vezeték kiváltás és bekötés tervezése</t>
  </si>
  <si>
    <t>Csabdi Szabadság u.35.Konyha felújítása</t>
  </si>
  <si>
    <t>2 db mélykeverő szivattyú beszerzése</t>
  </si>
  <si>
    <t>Konyhafejlesztés pályázat műszaki ell.</t>
  </si>
  <si>
    <t>DN100 tolózár beépítése</t>
  </si>
  <si>
    <t>Magyar Falu Program Csabdi Napraforgó Óvoda</t>
  </si>
  <si>
    <t>Csabdi 373/19  és 411 hrsz.út felújítása</t>
  </si>
  <si>
    <t>Fővállalkozói szerződés szerint nyomóvezeték létesítés</t>
  </si>
  <si>
    <t>Szennyvíztelep kezelő külső szigetelés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</si>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</sst>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sz val="9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color indexed="8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Calibri"/>
      <family val="2"/>
      <charset val="238"/>
      <scheme val="minor"/>
    </font>
    <font>
      <b/>
      <i/>
      <sz val="10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i/>
      <sz val="11"/>
      <color indexed="8"/>
      <name val="Calibri"/>
      <family val="2"/>
      <charset val="238"/>
      <scheme val="minor"/>
    </font>
    <font>
      <b/>
      <i/>
      <sz val="11"/>
      <color indexed="8"/>
      <name val="Bookman Old Style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2" borderId="0" xfId="0" applyNumberFormat="1" applyFill="1" applyAlignment="1">
      <alignment horizontal="center" wrapText="1"/>
    </xf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3" fontId="6" fillId="2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/>
    <xf numFmtId="3" fontId="7" fillId="0" borderId="1" xfId="0" applyNumberFormat="1" applyFont="1" applyBorder="1"/>
    <xf numFmtId="3" fontId="7" fillId="2" borderId="1" xfId="0" applyNumberFormat="1" applyFont="1" applyFill="1" applyBorder="1"/>
    <xf numFmtId="0" fontId="8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1" xfId="0" applyFont="1" applyBorder="1"/>
    <xf numFmtId="0" fontId="6" fillId="0" borderId="1" xfId="0" applyFont="1" applyBorder="1"/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/>
    <xf numFmtId="0" fontId="1" fillId="0" borderId="0" xfId="0" applyFont="1"/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3" fontId="17" fillId="0" borderId="1" xfId="0" applyNumberFormat="1" applyFont="1" applyFill="1" applyBorder="1" applyAlignment="1">
      <alignment horizontal="right" vertical="center"/>
    </xf>
    <xf numFmtId="3" fontId="17" fillId="2" borderId="1" xfId="0" applyNumberFormat="1" applyFont="1" applyFill="1" applyBorder="1" applyAlignment="1">
      <alignment horizontal="right" vertical="center"/>
    </xf>
    <xf numFmtId="0" fontId="18" fillId="0" borderId="1" xfId="0" applyFont="1" applyBorder="1"/>
    <xf numFmtId="0" fontId="19" fillId="0" borderId="0" xfId="0" applyFont="1"/>
    <xf numFmtId="3" fontId="7" fillId="2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left" vertical="center" wrapText="1"/>
    </xf>
    <xf numFmtId="3" fontId="20" fillId="0" borderId="1" xfId="0" applyNumberFormat="1" applyFont="1" applyFill="1" applyBorder="1" applyAlignment="1">
      <alignment horizontal="right" vertical="center"/>
    </xf>
    <xf numFmtId="3" fontId="20" fillId="2" borderId="1" xfId="0" applyNumberFormat="1" applyFont="1" applyFill="1" applyBorder="1" applyAlignment="1">
      <alignment horizontal="right" vertical="center"/>
    </xf>
    <xf numFmtId="3" fontId="21" fillId="2" borderId="1" xfId="0" applyNumberFormat="1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3" fontId="17" fillId="2" borderId="1" xfId="0" applyNumberFormat="1" applyFont="1" applyFill="1" applyBorder="1" applyAlignment="1">
      <alignment horizontal="right"/>
    </xf>
    <xf numFmtId="3" fontId="17" fillId="2" borderId="1" xfId="0" applyNumberFormat="1" applyFont="1" applyFill="1" applyBorder="1"/>
    <xf numFmtId="0" fontId="4" fillId="0" borderId="1" xfId="0" applyFont="1" applyBorder="1" applyAlignment="1"/>
    <xf numFmtId="0" fontId="4" fillId="0" borderId="3" xfId="0" applyFont="1" applyBorder="1" applyAlignment="1"/>
    <xf numFmtId="0" fontId="16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/>
    </xf>
    <xf numFmtId="3" fontId="17" fillId="2" borderId="1" xfId="0" applyNumberFormat="1" applyFont="1" applyFill="1" applyBorder="1" applyAlignment="1"/>
    <xf numFmtId="0" fontId="18" fillId="0" borderId="1" xfId="0" applyFont="1" applyBorder="1" applyAlignment="1"/>
    <xf numFmtId="0" fontId="19" fillId="0" borderId="0" xfId="0" applyFont="1" applyAlignment="1"/>
    <xf numFmtId="0" fontId="2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/>
    <xf numFmtId="3" fontId="14" fillId="2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/>
    <xf numFmtId="0" fontId="23" fillId="0" borderId="0" xfId="0" applyFont="1" applyFill="1"/>
    <xf numFmtId="3" fontId="0" fillId="0" borderId="0" xfId="0" applyNumberFormat="1" applyFont="1"/>
    <xf numFmtId="3" fontId="0" fillId="2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C9">
            <v>0</v>
          </cell>
          <cell r="D9">
            <v>0</v>
          </cell>
          <cell r="E9">
            <v>0</v>
          </cell>
        </row>
        <row r="13">
          <cell r="C13">
            <v>9500000</v>
          </cell>
          <cell r="D13">
            <v>13036283</v>
          </cell>
          <cell r="E13">
            <v>11458157</v>
          </cell>
        </row>
        <row r="14">
          <cell r="C14">
            <v>0</v>
          </cell>
          <cell r="D14">
            <v>400000</v>
          </cell>
          <cell r="E14">
            <v>400000</v>
          </cell>
        </row>
        <row r="18">
          <cell r="C18">
            <v>10000</v>
          </cell>
          <cell r="D18">
            <v>10000</v>
          </cell>
          <cell r="E18">
            <v>3420</v>
          </cell>
        </row>
        <row r="19">
          <cell r="C19">
            <v>40000</v>
          </cell>
          <cell r="D19">
            <v>40000</v>
          </cell>
          <cell r="E19">
            <v>39969</v>
          </cell>
        </row>
        <row r="22">
          <cell r="C22">
            <v>15000</v>
          </cell>
          <cell r="D22">
            <v>15000</v>
          </cell>
          <cell r="E22">
            <v>9606</v>
          </cell>
        </row>
        <row r="23">
          <cell r="C23">
            <v>10000</v>
          </cell>
          <cell r="D23">
            <v>10000</v>
          </cell>
          <cell r="E23">
            <v>4600</v>
          </cell>
        </row>
        <row r="24">
          <cell r="C24">
            <v>300000</v>
          </cell>
          <cell r="D24">
            <v>300000</v>
          </cell>
          <cell r="E24">
            <v>140000</v>
          </cell>
        </row>
        <row r="25">
          <cell r="C25">
            <v>10000</v>
          </cell>
          <cell r="D25">
            <v>10000</v>
          </cell>
          <cell r="E25">
            <v>7079</v>
          </cell>
        </row>
        <row r="26">
          <cell r="C26">
            <v>15000</v>
          </cell>
          <cell r="D26">
            <v>15000</v>
          </cell>
          <cell r="E26">
            <v>14252</v>
          </cell>
        </row>
        <row r="27">
          <cell r="C27">
            <v>30000</v>
          </cell>
          <cell r="D27">
            <v>30000</v>
          </cell>
          <cell r="E27">
            <v>25843</v>
          </cell>
        </row>
        <row r="28">
          <cell r="D28">
            <v>12051326</v>
          </cell>
          <cell r="E28">
            <v>11660000</v>
          </cell>
        </row>
        <row r="29">
          <cell r="C29">
            <v>50000</v>
          </cell>
          <cell r="D29">
            <v>50000</v>
          </cell>
          <cell r="E29">
            <v>42362</v>
          </cell>
        </row>
        <row r="30">
          <cell r="C30">
            <v>6500000</v>
          </cell>
          <cell r="D30">
            <v>6500000</v>
          </cell>
          <cell r="E30">
            <v>5598370</v>
          </cell>
        </row>
        <row r="31">
          <cell r="C31">
            <v>30000</v>
          </cell>
          <cell r="D31">
            <v>30000</v>
          </cell>
          <cell r="E31">
            <v>6291</v>
          </cell>
        </row>
        <row r="39">
          <cell r="C39">
            <v>138500</v>
          </cell>
          <cell r="D39">
            <v>4785918</v>
          </cell>
          <cell r="E39">
            <v>4739343</v>
          </cell>
        </row>
        <row r="43">
          <cell r="C43">
            <v>1000000</v>
          </cell>
          <cell r="D43">
            <v>1000000</v>
          </cell>
          <cell r="E43">
            <v>845480</v>
          </cell>
        </row>
        <row r="44">
          <cell r="C44">
            <v>3000000</v>
          </cell>
          <cell r="D44">
            <v>3000000</v>
          </cell>
          <cell r="E44">
            <v>548000</v>
          </cell>
        </row>
        <row r="45">
          <cell r="C45">
            <v>8170000</v>
          </cell>
          <cell r="D45">
            <v>8170000</v>
          </cell>
          <cell r="E45">
            <v>8170000</v>
          </cell>
        </row>
        <row r="46">
          <cell r="C46">
            <v>200000</v>
          </cell>
          <cell r="D46">
            <v>200000</v>
          </cell>
          <cell r="E46">
            <v>42971</v>
          </cell>
        </row>
        <row r="47">
          <cell r="C47">
            <v>1000000</v>
          </cell>
          <cell r="D47">
            <v>1000000</v>
          </cell>
          <cell r="E47">
            <v>162560</v>
          </cell>
        </row>
        <row r="48">
          <cell r="C48">
            <v>1000000</v>
          </cell>
          <cell r="D48">
            <v>1000000</v>
          </cell>
          <cell r="E48">
            <v>900000</v>
          </cell>
        </row>
        <row r="49">
          <cell r="C49">
            <v>4960000</v>
          </cell>
          <cell r="D49">
            <v>4960000</v>
          </cell>
          <cell r="E49">
            <v>4960000</v>
          </cell>
        </row>
        <row r="50">
          <cell r="C50">
            <v>14423412</v>
          </cell>
          <cell r="D50">
            <v>14405688</v>
          </cell>
          <cell r="E50">
            <v>13897620</v>
          </cell>
        </row>
        <row r="51">
          <cell r="C51">
            <v>2000000</v>
          </cell>
          <cell r="D51">
            <v>2000000</v>
          </cell>
          <cell r="E51">
            <v>1078120</v>
          </cell>
        </row>
        <row r="52">
          <cell r="C52">
            <v>1000000</v>
          </cell>
          <cell r="D52">
            <v>1000000</v>
          </cell>
          <cell r="E52">
            <v>148643</v>
          </cell>
        </row>
        <row r="64">
          <cell r="C64">
            <v>9633506</v>
          </cell>
          <cell r="D64">
            <v>8535545</v>
          </cell>
          <cell r="E64">
            <v>6772368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C1" workbookViewId="0">
      <selection activeCell="K1" sqref="K1"/>
    </sheetView>
  </sheetViews>
  <sheetFormatPr defaultRowHeight="14.4" x14ac:dyDescent="0.3"/>
  <cols>
    <col min="1" max="1" width="66.6640625" customWidth="1"/>
    <col min="3" max="3" width="11.6640625" style="1" customWidth="1"/>
    <col min="4" max="4" width="12.44140625" style="1" customWidth="1"/>
    <col min="5" max="5" width="12" style="2" customWidth="1"/>
    <col min="6" max="6" width="21.5546875" style="2" customWidth="1"/>
    <col min="7" max="7" width="21.88671875" customWidth="1"/>
    <col min="8" max="10" width="19.5546875" customWidth="1"/>
    <col min="11" max="11" width="16.44140625" customWidth="1"/>
    <col min="12" max="12" width="16.33203125" customWidth="1"/>
    <col min="13" max="13" width="30.109375" customWidth="1"/>
    <col min="257" max="257" width="66.6640625" customWidth="1"/>
    <col min="259" max="259" width="11.6640625" customWidth="1"/>
    <col min="260" max="260" width="12.44140625" customWidth="1"/>
    <col min="261" max="261" width="12" customWidth="1"/>
    <col min="262" max="262" width="21.5546875" customWidth="1"/>
    <col min="263" max="263" width="21.88671875" customWidth="1"/>
    <col min="264" max="266" width="19.5546875" customWidth="1"/>
    <col min="267" max="267" width="16.44140625" customWidth="1"/>
    <col min="268" max="268" width="16.33203125" customWidth="1"/>
    <col min="269" max="269" width="30.109375" customWidth="1"/>
    <col min="513" max="513" width="66.6640625" customWidth="1"/>
    <col min="515" max="515" width="11.6640625" customWidth="1"/>
    <col min="516" max="516" width="12.44140625" customWidth="1"/>
    <col min="517" max="517" width="12" customWidth="1"/>
    <col min="518" max="518" width="21.5546875" customWidth="1"/>
    <col min="519" max="519" width="21.88671875" customWidth="1"/>
    <col min="520" max="522" width="19.5546875" customWidth="1"/>
    <col min="523" max="523" width="16.44140625" customWidth="1"/>
    <col min="524" max="524" width="16.33203125" customWidth="1"/>
    <col min="525" max="525" width="30.109375" customWidth="1"/>
    <col min="769" max="769" width="66.6640625" customWidth="1"/>
    <col min="771" max="771" width="11.6640625" customWidth="1"/>
    <col min="772" max="772" width="12.44140625" customWidth="1"/>
    <col min="773" max="773" width="12" customWidth="1"/>
    <col min="774" max="774" width="21.5546875" customWidth="1"/>
    <col min="775" max="775" width="21.88671875" customWidth="1"/>
    <col min="776" max="778" width="19.5546875" customWidth="1"/>
    <col min="779" max="779" width="16.44140625" customWidth="1"/>
    <col min="780" max="780" width="16.33203125" customWidth="1"/>
    <col min="781" max="781" width="30.109375" customWidth="1"/>
    <col min="1025" max="1025" width="66.6640625" customWidth="1"/>
    <col min="1027" max="1027" width="11.6640625" customWidth="1"/>
    <col min="1028" max="1028" width="12.44140625" customWidth="1"/>
    <col min="1029" max="1029" width="12" customWidth="1"/>
    <col min="1030" max="1030" width="21.5546875" customWidth="1"/>
    <col min="1031" max="1031" width="21.88671875" customWidth="1"/>
    <col min="1032" max="1034" width="19.5546875" customWidth="1"/>
    <col min="1035" max="1035" width="16.44140625" customWidth="1"/>
    <col min="1036" max="1036" width="16.33203125" customWidth="1"/>
    <col min="1037" max="1037" width="30.109375" customWidth="1"/>
    <col min="1281" max="1281" width="66.6640625" customWidth="1"/>
    <col min="1283" max="1283" width="11.6640625" customWidth="1"/>
    <col min="1284" max="1284" width="12.44140625" customWidth="1"/>
    <col min="1285" max="1285" width="12" customWidth="1"/>
    <col min="1286" max="1286" width="21.5546875" customWidth="1"/>
    <col min="1287" max="1287" width="21.88671875" customWidth="1"/>
    <col min="1288" max="1290" width="19.5546875" customWidth="1"/>
    <col min="1291" max="1291" width="16.44140625" customWidth="1"/>
    <col min="1292" max="1292" width="16.33203125" customWidth="1"/>
    <col min="1293" max="1293" width="30.109375" customWidth="1"/>
    <col min="1537" max="1537" width="66.6640625" customWidth="1"/>
    <col min="1539" max="1539" width="11.6640625" customWidth="1"/>
    <col min="1540" max="1540" width="12.44140625" customWidth="1"/>
    <col min="1541" max="1541" width="12" customWidth="1"/>
    <col min="1542" max="1542" width="21.5546875" customWidth="1"/>
    <col min="1543" max="1543" width="21.88671875" customWidth="1"/>
    <col min="1544" max="1546" width="19.5546875" customWidth="1"/>
    <col min="1547" max="1547" width="16.44140625" customWidth="1"/>
    <col min="1548" max="1548" width="16.33203125" customWidth="1"/>
    <col min="1549" max="1549" width="30.109375" customWidth="1"/>
    <col min="1793" max="1793" width="66.6640625" customWidth="1"/>
    <col min="1795" max="1795" width="11.6640625" customWidth="1"/>
    <col min="1796" max="1796" width="12.44140625" customWidth="1"/>
    <col min="1797" max="1797" width="12" customWidth="1"/>
    <col min="1798" max="1798" width="21.5546875" customWidth="1"/>
    <col min="1799" max="1799" width="21.88671875" customWidth="1"/>
    <col min="1800" max="1802" width="19.5546875" customWidth="1"/>
    <col min="1803" max="1803" width="16.44140625" customWidth="1"/>
    <col min="1804" max="1804" width="16.33203125" customWidth="1"/>
    <col min="1805" max="1805" width="30.109375" customWidth="1"/>
    <col min="2049" max="2049" width="66.6640625" customWidth="1"/>
    <col min="2051" max="2051" width="11.6640625" customWidth="1"/>
    <col min="2052" max="2052" width="12.44140625" customWidth="1"/>
    <col min="2053" max="2053" width="12" customWidth="1"/>
    <col min="2054" max="2054" width="21.5546875" customWidth="1"/>
    <col min="2055" max="2055" width="21.88671875" customWidth="1"/>
    <col min="2056" max="2058" width="19.5546875" customWidth="1"/>
    <col min="2059" max="2059" width="16.44140625" customWidth="1"/>
    <col min="2060" max="2060" width="16.33203125" customWidth="1"/>
    <col min="2061" max="2061" width="30.109375" customWidth="1"/>
    <col min="2305" max="2305" width="66.6640625" customWidth="1"/>
    <col min="2307" max="2307" width="11.6640625" customWidth="1"/>
    <col min="2308" max="2308" width="12.44140625" customWidth="1"/>
    <col min="2309" max="2309" width="12" customWidth="1"/>
    <col min="2310" max="2310" width="21.5546875" customWidth="1"/>
    <col min="2311" max="2311" width="21.88671875" customWidth="1"/>
    <col min="2312" max="2314" width="19.5546875" customWidth="1"/>
    <col min="2315" max="2315" width="16.44140625" customWidth="1"/>
    <col min="2316" max="2316" width="16.33203125" customWidth="1"/>
    <col min="2317" max="2317" width="30.109375" customWidth="1"/>
    <col min="2561" max="2561" width="66.6640625" customWidth="1"/>
    <col min="2563" max="2563" width="11.6640625" customWidth="1"/>
    <col min="2564" max="2564" width="12.44140625" customWidth="1"/>
    <col min="2565" max="2565" width="12" customWidth="1"/>
    <col min="2566" max="2566" width="21.5546875" customWidth="1"/>
    <col min="2567" max="2567" width="21.88671875" customWidth="1"/>
    <col min="2568" max="2570" width="19.5546875" customWidth="1"/>
    <col min="2571" max="2571" width="16.44140625" customWidth="1"/>
    <col min="2572" max="2572" width="16.33203125" customWidth="1"/>
    <col min="2573" max="2573" width="30.109375" customWidth="1"/>
    <col min="2817" max="2817" width="66.6640625" customWidth="1"/>
    <col min="2819" max="2819" width="11.6640625" customWidth="1"/>
    <col min="2820" max="2820" width="12.44140625" customWidth="1"/>
    <col min="2821" max="2821" width="12" customWidth="1"/>
    <col min="2822" max="2822" width="21.5546875" customWidth="1"/>
    <col min="2823" max="2823" width="21.88671875" customWidth="1"/>
    <col min="2824" max="2826" width="19.5546875" customWidth="1"/>
    <col min="2827" max="2827" width="16.44140625" customWidth="1"/>
    <col min="2828" max="2828" width="16.33203125" customWidth="1"/>
    <col min="2829" max="2829" width="30.109375" customWidth="1"/>
    <col min="3073" max="3073" width="66.6640625" customWidth="1"/>
    <col min="3075" max="3075" width="11.6640625" customWidth="1"/>
    <col min="3076" max="3076" width="12.44140625" customWidth="1"/>
    <col min="3077" max="3077" width="12" customWidth="1"/>
    <col min="3078" max="3078" width="21.5546875" customWidth="1"/>
    <col min="3079" max="3079" width="21.88671875" customWidth="1"/>
    <col min="3080" max="3082" width="19.5546875" customWidth="1"/>
    <col min="3083" max="3083" width="16.44140625" customWidth="1"/>
    <col min="3084" max="3084" width="16.33203125" customWidth="1"/>
    <col min="3085" max="3085" width="30.109375" customWidth="1"/>
    <col min="3329" max="3329" width="66.6640625" customWidth="1"/>
    <col min="3331" max="3331" width="11.6640625" customWidth="1"/>
    <col min="3332" max="3332" width="12.44140625" customWidth="1"/>
    <col min="3333" max="3333" width="12" customWidth="1"/>
    <col min="3334" max="3334" width="21.5546875" customWidth="1"/>
    <col min="3335" max="3335" width="21.88671875" customWidth="1"/>
    <col min="3336" max="3338" width="19.5546875" customWidth="1"/>
    <col min="3339" max="3339" width="16.44140625" customWidth="1"/>
    <col min="3340" max="3340" width="16.33203125" customWidth="1"/>
    <col min="3341" max="3341" width="30.109375" customWidth="1"/>
    <col min="3585" max="3585" width="66.6640625" customWidth="1"/>
    <col min="3587" max="3587" width="11.6640625" customWidth="1"/>
    <col min="3588" max="3588" width="12.44140625" customWidth="1"/>
    <col min="3589" max="3589" width="12" customWidth="1"/>
    <col min="3590" max="3590" width="21.5546875" customWidth="1"/>
    <col min="3591" max="3591" width="21.88671875" customWidth="1"/>
    <col min="3592" max="3594" width="19.5546875" customWidth="1"/>
    <col min="3595" max="3595" width="16.44140625" customWidth="1"/>
    <col min="3596" max="3596" width="16.33203125" customWidth="1"/>
    <col min="3597" max="3597" width="30.109375" customWidth="1"/>
    <col min="3841" max="3841" width="66.6640625" customWidth="1"/>
    <col min="3843" max="3843" width="11.6640625" customWidth="1"/>
    <col min="3844" max="3844" width="12.44140625" customWidth="1"/>
    <col min="3845" max="3845" width="12" customWidth="1"/>
    <col min="3846" max="3846" width="21.5546875" customWidth="1"/>
    <col min="3847" max="3847" width="21.88671875" customWidth="1"/>
    <col min="3848" max="3850" width="19.5546875" customWidth="1"/>
    <col min="3851" max="3851" width="16.44140625" customWidth="1"/>
    <col min="3852" max="3852" width="16.33203125" customWidth="1"/>
    <col min="3853" max="3853" width="30.109375" customWidth="1"/>
    <col min="4097" max="4097" width="66.6640625" customWidth="1"/>
    <col min="4099" max="4099" width="11.6640625" customWidth="1"/>
    <col min="4100" max="4100" width="12.44140625" customWidth="1"/>
    <col min="4101" max="4101" width="12" customWidth="1"/>
    <col min="4102" max="4102" width="21.5546875" customWidth="1"/>
    <col min="4103" max="4103" width="21.88671875" customWidth="1"/>
    <col min="4104" max="4106" width="19.5546875" customWidth="1"/>
    <col min="4107" max="4107" width="16.44140625" customWidth="1"/>
    <col min="4108" max="4108" width="16.33203125" customWidth="1"/>
    <col min="4109" max="4109" width="30.109375" customWidth="1"/>
    <col min="4353" max="4353" width="66.6640625" customWidth="1"/>
    <col min="4355" max="4355" width="11.6640625" customWidth="1"/>
    <col min="4356" max="4356" width="12.44140625" customWidth="1"/>
    <col min="4357" max="4357" width="12" customWidth="1"/>
    <col min="4358" max="4358" width="21.5546875" customWidth="1"/>
    <col min="4359" max="4359" width="21.88671875" customWidth="1"/>
    <col min="4360" max="4362" width="19.5546875" customWidth="1"/>
    <col min="4363" max="4363" width="16.44140625" customWidth="1"/>
    <col min="4364" max="4364" width="16.33203125" customWidth="1"/>
    <col min="4365" max="4365" width="30.109375" customWidth="1"/>
    <col min="4609" max="4609" width="66.6640625" customWidth="1"/>
    <col min="4611" max="4611" width="11.6640625" customWidth="1"/>
    <col min="4612" max="4612" width="12.44140625" customWidth="1"/>
    <col min="4613" max="4613" width="12" customWidth="1"/>
    <col min="4614" max="4614" width="21.5546875" customWidth="1"/>
    <col min="4615" max="4615" width="21.88671875" customWidth="1"/>
    <col min="4616" max="4618" width="19.5546875" customWidth="1"/>
    <col min="4619" max="4619" width="16.44140625" customWidth="1"/>
    <col min="4620" max="4620" width="16.33203125" customWidth="1"/>
    <col min="4621" max="4621" width="30.109375" customWidth="1"/>
    <col min="4865" max="4865" width="66.6640625" customWidth="1"/>
    <col min="4867" max="4867" width="11.6640625" customWidth="1"/>
    <col min="4868" max="4868" width="12.44140625" customWidth="1"/>
    <col min="4869" max="4869" width="12" customWidth="1"/>
    <col min="4870" max="4870" width="21.5546875" customWidth="1"/>
    <col min="4871" max="4871" width="21.88671875" customWidth="1"/>
    <col min="4872" max="4874" width="19.5546875" customWidth="1"/>
    <col min="4875" max="4875" width="16.44140625" customWidth="1"/>
    <col min="4876" max="4876" width="16.33203125" customWidth="1"/>
    <col min="4877" max="4877" width="30.109375" customWidth="1"/>
    <col min="5121" max="5121" width="66.6640625" customWidth="1"/>
    <col min="5123" max="5123" width="11.6640625" customWidth="1"/>
    <col min="5124" max="5124" width="12.44140625" customWidth="1"/>
    <col min="5125" max="5125" width="12" customWidth="1"/>
    <col min="5126" max="5126" width="21.5546875" customWidth="1"/>
    <col min="5127" max="5127" width="21.88671875" customWidth="1"/>
    <col min="5128" max="5130" width="19.5546875" customWidth="1"/>
    <col min="5131" max="5131" width="16.44140625" customWidth="1"/>
    <col min="5132" max="5132" width="16.33203125" customWidth="1"/>
    <col min="5133" max="5133" width="30.109375" customWidth="1"/>
    <col min="5377" max="5377" width="66.6640625" customWidth="1"/>
    <col min="5379" max="5379" width="11.6640625" customWidth="1"/>
    <col min="5380" max="5380" width="12.44140625" customWidth="1"/>
    <col min="5381" max="5381" width="12" customWidth="1"/>
    <col min="5382" max="5382" width="21.5546875" customWidth="1"/>
    <col min="5383" max="5383" width="21.88671875" customWidth="1"/>
    <col min="5384" max="5386" width="19.5546875" customWidth="1"/>
    <col min="5387" max="5387" width="16.44140625" customWidth="1"/>
    <col min="5388" max="5388" width="16.33203125" customWidth="1"/>
    <col min="5389" max="5389" width="30.109375" customWidth="1"/>
    <col min="5633" max="5633" width="66.6640625" customWidth="1"/>
    <col min="5635" max="5635" width="11.6640625" customWidth="1"/>
    <col min="5636" max="5636" width="12.44140625" customWidth="1"/>
    <col min="5637" max="5637" width="12" customWidth="1"/>
    <col min="5638" max="5638" width="21.5546875" customWidth="1"/>
    <col min="5639" max="5639" width="21.88671875" customWidth="1"/>
    <col min="5640" max="5642" width="19.5546875" customWidth="1"/>
    <col min="5643" max="5643" width="16.44140625" customWidth="1"/>
    <col min="5644" max="5644" width="16.33203125" customWidth="1"/>
    <col min="5645" max="5645" width="30.109375" customWidth="1"/>
    <col min="5889" max="5889" width="66.6640625" customWidth="1"/>
    <col min="5891" max="5891" width="11.6640625" customWidth="1"/>
    <col min="5892" max="5892" width="12.44140625" customWidth="1"/>
    <col min="5893" max="5893" width="12" customWidth="1"/>
    <col min="5894" max="5894" width="21.5546875" customWidth="1"/>
    <col min="5895" max="5895" width="21.88671875" customWidth="1"/>
    <col min="5896" max="5898" width="19.5546875" customWidth="1"/>
    <col min="5899" max="5899" width="16.44140625" customWidth="1"/>
    <col min="5900" max="5900" width="16.33203125" customWidth="1"/>
    <col min="5901" max="5901" width="30.109375" customWidth="1"/>
    <col min="6145" max="6145" width="66.6640625" customWidth="1"/>
    <col min="6147" max="6147" width="11.6640625" customWidth="1"/>
    <col min="6148" max="6148" width="12.44140625" customWidth="1"/>
    <col min="6149" max="6149" width="12" customWidth="1"/>
    <col min="6150" max="6150" width="21.5546875" customWidth="1"/>
    <col min="6151" max="6151" width="21.88671875" customWidth="1"/>
    <col min="6152" max="6154" width="19.5546875" customWidth="1"/>
    <col min="6155" max="6155" width="16.44140625" customWidth="1"/>
    <col min="6156" max="6156" width="16.33203125" customWidth="1"/>
    <col min="6157" max="6157" width="30.109375" customWidth="1"/>
    <col min="6401" max="6401" width="66.6640625" customWidth="1"/>
    <col min="6403" max="6403" width="11.6640625" customWidth="1"/>
    <col min="6404" max="6404" width="12.44140625" customWidth="1"/>
    <col min="6405" max="6405" width="12" customWidth="1"/>
    <col min="6406" max="6406" width="21.5546875" customWidth="1"/>
    <col min="6407" max="6407" width="21.88671875" customWidth="1"/>
    <col min="6408" max="6410" width="19.5546875" customWidth="1"/>
    <col min="6411" max="6411" width="16.44140625" customWidth="1"/>
    <col min="6412" max="6412" width="16.33203125" customWidth="1"/>
    <col min="6413" max="6413" width="30.109375" customWidth="1"/>
    <col min="6657" max="6657" width="66.6640625" customWidth="1"/>
    <col min="6659" max="6659" width="11.6640625" customWidth="1"/>
    <col min="6660" max="6660" width="12.44140625" customWidth="1"/>
    <col min="6661" max="6661" width="12" customWidth="1"/>
    <col min="6662" max="6662" width="21.5546875" customWidth="1"/>
    <col min="6663" max="6663" width="21.88671875" customWidth="1"/>
    <col min="6664" max="6666" width="19.5546875" customWidth="1"/>
    <col min="6667" max="6667" width="16.44140625" customWidth="1"/>
    <col min="6668" max="6668" width="16.33203125" customWidth="1"/>
    <col min="6669" max="6669" width="30.109375" customWidth="1"/>
    <col min="6913" max="6913" width="66.6640625" customWidth="1"/>
    <col min="6915" max="6915" width="11.6640625" customWidth="1"/>
    <col min="6916" max="6916" width="12.44140625" customWidth="1"/>
    <col min="6917" max="6917" width="12" customWidth="1"/>
    <col min="6918" max="6918" width="21.5546875" customWidth="1"/>
    <col min="6919" max="6919" width="21.88671875" customWidth="1"/>
    <col min="6920" max="6922" width="19.5546875" customWidth="1"/>
    <col min="6923" max="6923" width="16.44140625" customWidth="1"/>
    <col min="6924" max="6924" width="16.33203125" customWidth="1"/>
    <col min="6925" max="6925" width="30.109375" customWidth="1"/>
    <col min="7169" max="7169" width="66.6640625" customWidth="1"/>
    <col min="7171" max="7171" width="11.6640625" customWidth="1"/>
    <col min="7172" max="7172" width="12.44140625" customWidth="1"/>
    <col min="7173" max="7173" width="12" customWidth="1"/>
    <col min="7174" max="7174" width="21.5546875" customWidth="1"/>
    <col min="7175" max="7175" width="21.88671875" customWidth="1"/>
    <col min="7176" max="7178" width="19.5546875" customWidth="1"/>
    <col min="7179" max="7179" width="16.44140625" customWidth="1"/>
    <col min="7180" max="7180" width="16.33203125" customWidth="1"/>
    <col min="7181" max="7181" width="30.109375" customWidth="1"/>
    <col min="7425" max="7425" width="66.6640625" customWidth="1"/>
    <col min="7427" max="7427" width="11.6640625" customWidth="1"/>
    <col min="7428" max="7428" width="12.44140625" customWidth="1"/>
    <col min="7429" max="7429" width="12" customWidth="1"/>
    <col min="7430" max="7430" width="21.5546875" customWidth="1"/>
    <col min="7431" max="7431" width="21.88671875" customWidth="1"/>
    <col min="7432" max="7434" width="19.5546875" customWidth="1"/>
    <col min="7435" max="7435" width="16.44140625" customWidth="1"/>
    <col min="7436" max="7436" width="16.33203125" customWidth="1"/>
    <col min="7437" max="7437" width="30.109375" customWidth="1"/>
    <col min="7681" max="7681" width="66.6640625" customWidth="1"/>
    <col min="7683" max="7683" width="11.6640625" customWidth="1"/>
    <col min="7684" max="7684" width="12.44140625" customWidth="1"/>
    <col min="7685" max="7685" width="12" customWidth="1"/>
    <col min="7686" max="7686" width="21.5546875" customWidth="1"/>
    <col min="7687" max="7687" width="21.88671875" customWidth="1"/>
    <col min="7688" max="7690" width="19.5546875" customWidth="1"/>
    <col min="7691" max="7691" width="16.44140625" customWidth="1"/>
    <col min="7692" max="7692" width="16.33203125" customWidth="1"/>
    <col min="7693" max="7693" width="30.109375" customWidth="1"/>
    <col min="7937" max="7937" width="66.6640625" customWidth="1"/>
    <col min="7939" max="7939" width="11.6640625" customWidth="1"/>
    <col min="7940" max="7940" width="12.44140625" customWidth="1"/>
    <col min="7941" max="7941" width="12" customWidth="1"/>
    <col min="7942" max="7942" width="21.5546875" customWidth="1"/>
    <col min="7943" max="7943" width="21.88671875" customWidth="1"/>
    <col min="7944" max="7946" width="19.5546875" customWidth="1"/>
    <col min="7947" max="7947" width="16.44140625" customWidth="1"/>
    <col min="7948" max="7948" width="16.33203125" customWidth="1"/>
    <col min="7949" max="7949" width="30.109375" customWidth="1"/>
    <col min="8193" max="8193" width="66.6640625" customWidth="1"/>
    <col min="8195" max="8195" width="11.6640625" customWidth="1"/>
    <col min="8196" max="8196" width="12.44140625" customWidth="1"/>
    <col min="8197" max="8197" width="12" customWidth="1"/>
    <col min="8198" max="8198" width="21.5546875" customWidth="1"/>
    <col min="8199" max="8199" width="21.88671875" customWidth="1"/>
    <col min="8200" max="8202" width="19.5546875" customWidth="1"/>
    <col min="8203" max="8203" width="16.44140625" customWidth="1"/>
    <col min="8204" max="8204" width="16.33203125" customWidth="1"/>
    <col min="8205" max="8205" width="30.109375" customWidth="1"/>
    <col min="8449" max="8449" width="66.6640625" customWidth="1"/>
    <col min="8451" max="8451" width="11.6640625" customWidth="1"/>
    <col min="8452" max="8452" width="12.44140625" customWidth="1"/>
    <col min="8453" max="8453" width="12" customWidth="1"/>
    <col min="8454" max="8454" width="21.5546875" customWidth="1"/>
    <col min="8455" max="8455" width="21.88671875" customWidth="1"/>
    <col min="8456" max="8458" width="19.5546875" customWidth="1"/>
    <col min="8459" max="8459" width="16.44140625" customWidth="1"/>
    <col min="8460" max="8460" width="16.33203125" customWidth="1"/>
    <col min="8461" max="8461" width="30.109375" customWidth="1"/>
    <col min="8705" max="8705" width="66.6640625" customWidth="1"/>
    <col min="8707" max="8707" width="11.6640625" customWidth="1"/>
    <col min="8708" max="8708" width="12.44140625" customWidth="1"/>
    <col min="8709" max="8709" width="12" customWidth="1"/>
    <col min="8710" max="8710" width="21.5546875" customWidth="1"/>
    <col min="8711" max="8711" width="21.88671875" customWidth="1"/>
    <col min="8712" max="8714" width="19.5546875" customWidth="1"/>
    <col min="8715" max="8715" width="16.44140625" customWidth="1"/>
    <col min="8716" max="8716" width="16.33203125" customWidth="1"/>
    <col min="8717" max="8717" width="30.109375" customWidth="1"/>
    <col min="8961" max="8961" width="66.6640625" customWidth="1"/>
    <col min="8963" max="8963" width="11.6640625" customWidth="1"/>
    <col min="8964" max="8964" width="12.44140625" customWidth="1"/>
    <col min="8965" max="8965" width="12" customWidth="1"/>
    <col min="8966" max="8966" width="21.5546875" customWidth="1"/>
    <col min="8967" max="8967" width="21.88671875" customWidth="1"/>
    <col min="8968" max="8970" width="19.5546875" customWidth="1"/>
    <col min="8971" max="8971" width="16.44140625" customWidth="1"/>
    <col min="8972" max="8972" width="16.33203125" customWidth="1"/>
    <col min="8973" max="8973" width="30.109375" customWidth="1"/>
    <col min="9217" max="9217" width="66.6640625" customWidth="1"/>
    <col min="9219" max="9219" width="11.6640625" customWidth="1"/>
    <col min="9220" max="9220" width="12.44140625" customWidth="1"/>
    <col min="9221" max="9221" width="12" customWidth="1"/>
    <col min="9222" max="9222" width="21.5546875" customWidth="1"/>
    <col min="9223" max="9223" width="21.88671875" customWidth="1"/>
    <col min="9224" max="9226" width="19.5546875" customWidth="1"/>
    <col min="9227" max="9227" width="16.44140625" customWidth="1"/>
    <col min="9228" max="9228" width="16.33203125" customWidth="1"/>
    <col min="9229" max="9229" width="30.109375" customWidth="1"/>
    <col min="9473" max="9473" width="66.6640625" customWidth="1"/>
    <col min="9475" max="9475" width="11.6640625" customWidth="1"/>
    <col min="9476" max="9476" width="12.44140625" customWidth="1"/>
    <col min="9477" max="9477" width="12" customWidth="1"/>
    <col min="9478" max="9478" width="21.5546875" customWidth="1"/>
    <col min="9479" max="9479" width="21.88671875" customWidth="1"/>
    <col min="9480" max="9482" width="19.5546875" customWidth="1"/>
    <col min="9483" max="9483" width="16.44140625" customWidth="1"/>
    <col min="9484" max="9484" width="16.33203125" customWidth="1"/>
    <col min="9485" max="9485" width="30.109375" customWidth="1"/>
    <col min="9729" max="9729" width="66.6640625" customWidth="1"/>
    <col min="9731" max="9731" width="11.6640625" customWidth="1"/>
    <col min="9732" max="9732" width="12.44140625" customWidth="1"/>
    <col min="9733" max="9733" width="12" customWidth="1"/>
    <col min="9734" max="9734" width="21.5546875" customWidth="1"/>
    <col min="9735" max="9735" width="21.88671875" customWidth="1"/>
    <col min="9736" max="9738" width="19.5546875" customWidth="1"/>
    <col min="9739" max="9739" width="16.44140625" customWidth="1"/>
    <col min="9740" max="9740" width="16.33203125" customWidth="1"/>
    <col min="9741" max="9741" width="30.109375" customWidth="1"/>
    <col min="9985" max="9985" width="66.6640625" customWidth="1"/>
    <col min="9987" max="9987" width="11.6640625" customWidth="1"/>
    <col min="9988" max="9988" width="12.44140625" customWidth="1"/>
    <col min="9989" max="9989" width="12" customWidth="1"/>
    <col min="9990" max="9990" width="21.5546875" customWidth="1"/>
    <col min="9991" max="9991" width="21.88671875" customWidth="1"/>
    <col min="9992" max="9994" width="19.5546875" customWidth="1"/>
    <col min="9995" max="9995" width="16.44140625" customWidth="1"/>
    <col min="9996" max="9996" width="16.33203125" customWidth="1"/>
    <col min="9997" max="9997" width="30.109375" customWidth="1"/>
    <col min="10241" max="10241" width="66.6640625" customWidth="1"/>
    <col min="10243" max="10243" width="11.6640625" customWidth="1"/>
    <col min="10244" max="10244" width="12.44140625" customWidth="1"/>
    <col min="10245" max="10245" width="12" customWidth="1"/>
    <col min="10246" max="10246" width="21.5546875" customWidth="1"/>
    <col min="10247" max="10247" width="21.88671875" customWidth="1"/>
    <col min="10248" max="10250" width="19.5546875" customWidth="1"/>
    <col min="10251" max="10251" width="16.44140625" customWidth="1"/>
    <col min="10252" max="10252" width="16.33203125" customWidth="1"/>
    <col min="10253" max="10253" width="30.109375" customWidth="1"/>
    <col min="10497" max="10497" width="66.6640625" customWidth="1"/>
    <col min="10499" max="10499" width="11.6640625" customWidth="1"/>
    <col min="10500" max="10500" width="12.44140625" customWidth="1"/>
    <col min="10501" max="10501" width="12" customWidth="1"/>
    <col min="10502" max="10502" width="21.5546875" customWidth="1"/>
    <col min="10503" max="10503" width="21.88671875" customWidth="1"/>
    <col min="10504" max="10506" width="19.5546875" customWidth="1"/>
    <col min="10507" max="10507" width="16.44140625" customWidth="1"/>
    <col min="10508" max="10508" width="16.33203125" customWidth="1"/>
    <col min="10509" max="10509" width="30.109375" customWidth="1"/>
    <col min="10753" max="10753" width="66.6640625" customWidth="1"/>
    <col min="10755" max="10755" width="11.6640625" customWidth="1"/>
    <col min="10756" max="10756" width="12.44140625" customWidth="1"/>
    <col min="10757" max="10757" width="12" customWidth="1"/>
    <col min="10758" max="10758" width="21.5546875" customWidth="1"/>
    <col min="10759" max="10759" width="21.88671875" customWidth="1"/>
    <col min="10760" max="10762" width="19.5546875" customWidth="1"/>
    <col min="10763" max="10763" width="16.44140625" customWidth="1"/>
    <col min="10764" max="10764" width="16.33203125" customWidth="1"/>
    <col min="10765" max="10765" width="30.109375" customWidth="1"/>
    <col min="11009" max="11009" width="66.6640625" customWidth="1"/>
    <col min="11011" max="11011" width="11.6640625" customWidth="1"/>
    <col min="11012" max="11012" width="12.44140625" customWidth="1"/>
    <col min="11013" max="11013" width="12" customWidth="1"/>
    <col min="11014" max="11014" width="21.5546875" customWidth="1"/>
    <col min="11015" max="11015" width="21.88671875" customWidth="1"/>
    <col min="11016" max="11018" width="19.5546875" customWidth="1"/>
    <col min="11019" max="11019" width="16.44140625" customWidth="1"/>
    <col min="11020" max="11020" width="16.33203125" customWidth="1"/>
    <col min="11021" max="11021" width="30.109375" customWidth="1"/>
    <col min="11265" max="11265" width="66.6640625" customWidth="1"/>
    <col min="11267" max="11267" width="11.6640625" customWidth="1"/>
    <col min="11268" max="11268" width="12.44140625" customWidth="1"/>
    <col min="11269" max="11269" width="12" customWidth="1"/>
    <col min="11270" max="11270" width="21.5546875" customWidth="1"/>
    <col min="11271" max="11271" width="21.88671875" customWidth="1"/>
    <col min="11272" max="11274" width="19.5546875" customWidth="1"/>
    <col min="11275" max="11275" width="16.44140625" customWidth="1"/>
    <col min="11276" max="11276" width="16.33203125" customWidth="1"/>
    <col min="11277" max="11277" width="30.109375" customWidth="1"/>
    <col min="11521" max="11521" width="66.6640625" customWidth="1"/>
    <col min="11523" max="11523" width="11.6640625" customWidth="1"/>
    <col min="11524" max="11524" width="12.44140625" customWidth="1"/>
    <col min="11525" max="11525" width="12" customWidth="1"/>
    <col min="11526" max="11526" width="21.5546875" customWidth="1"/>
    <col min="11527" max="11527" width="21.88671875" customWidth="1"/>
    <col min="11528" max="11530" width="19.5546875" customWidth="1"/>
    <col min="11531" max="11531" width="16.44140625" customWidth="1"/>
    <col min="11532" max="11532" width="16.33203125" customWidth="1"/>
    <col min="11533" max="11533" width="30.109375" customWidth="1"/>
    <col min="11777" max="11777" width="66.6640625" customWidth="1"/>
    <col min="11779" max="11779" width="11.6640625" customWidth="1"/>
    <col min="11780" max="11780" width="12.44140625" customWidth="1"/>
    <col min="11781" max="11781" width="12" customWidth="1"/>
    <col min="11782" max="11782" width="21.5546875" customWidth="1"/>
    <col min="11783" max="11783" width="21.88671875" customWidth="1"/>
    <col min="11784" max="11786" width="19.5546875" customWidth="1"/>
    <col min="11787" max="11787" width="16.44140625" customWidth="1"/>
    <col min="11788" max="11788" width="16.33203125" customWidth="1"/>
    <col min="11789" max="11789" width="30.109375" customWidth="1"/>
    <col min="12033" max="12033" width="66.6640625" customWidth="1"/>
    <col min="12035" max="12035" width="11.6640625" customWidth="1"/>
    <col min="12036" max="12036" width="12.44140625" customWidth="1"/>
    <col min="12037" max="12037" width="12" customWidth="1"/>
    <col min="12038" max="12038" width="21.5546875" customWidth="1"/>
    <col min="12039" max="12039" width="21.88671875" customWidth="1"/>
    <col min="12040" max="12042" width="19.5546875" customWidth="1"/>
    <col min="12043" max="12043" width="16.44140625" customWidth="1"/>
    <col min="12044" max="12044" width="16.33203125" customWidth="1"/>
    <col min="12045" max="12045" width="30.109375" customWidth="1"/>
    <col min="12289" max="12289" width="66.6640625" customWidth="1"/>
    <col min="12291" max="12291" width="11.6640625" customWidth="1"/>
    <col min="12292" max="12292" width="12.44140625" customWidth="1"/>
    <col min="12293" max="12293" width="12" customWidth="1"/>
    <col min="12294" max="12294" width="21.5546875" customWidth="1"/>
    <col min="12295" max="12295" width="21.88671875" customWidth="1"/>
    <col min="12296" max="12298" width="19.5546875" customWidth="1"/>
    <col min="12299" max="12299" width="16.44140625" customWidth="1"/>
    <col min="12300" max="12300" width="16.33203125" customWidth="1"/>
    <col min="12301" max="12301" width="30.109375" customWidth="1"/>
    <col min="12545" max="12545" width="66.6640625" customWidth="1"/>
    <col min="12547" max="12547" width="11.6640625" customWidth="1"/>
    <col min="12548" max="12548" width="12.44140625" customWidth="1"/>
    <col min="12549" max="12549" width="12" customWidth="1"/>
    <col min="12550" max="12550" width="21.5546875" customWidth="1"/>
    <col min="12551" max="12551" width="21.88671875" customWidth="1"/>
    <col min="12552" max="12554" width="19.5546875" customWidth="1"/>
    <col min="12555" max="12555" width="16.44140625" customWidth="1"/>
    <col min="12556" max="12556" width="16.33203125" customWidth="1"/>
    <col min="12557" max="12557" width="30.109375" customWidth="1"/>
    <col min="12801" max="12801" width="66.6640625" customWidth="1"/>
    <col min="12803" max="12803" width="11.6640625" customWidth="1"/>
    <col min="12804" max="12804" width="12.44140625" customWidth="1"/>
    <col min="12805" max="12805" width="12" customWidth="1"/>
    <col min="12806" max="12806" width="21.5546875" customWidth="1"/>
    <col min="12807" max="12807" width="21.88671875" customWidth="1"/>
    <col min="12808" max="12810" width="19.5546875" customWidth="1"/>
    <col min="12811" max="12811" width="16.44140625" customWidth="1"/>
    <col min="12812" max="12812" width="16.33203125" customWidth="1"/>
    <col min="12813" max="12813" width="30.109375" customWidth="1"/>
    <col min="13057" max="13057" width="66.6640625" customWidth="1"/>
    <col min="13059" max="13059" width="11.6640625" customWidth="1"/>
    <col min="13060" max="13060" width="12.44140625" customWidth="1"/>
    <col min="13061" max="13061" width="12" customWidth="1"/>
    <col min="13062" max="13062" width="21.5546875" customWidth="1"/>
    <col min="13063" max="13063" width="21.88671875" customWidth="1"/>
    <col min="13064" max="13066" width="19.5546875" customWidth="1"/>
    <col min="13067" max="13067" width="16.44140625" customWidth="1"/>
    <col min="13068" max="13068" width="16.33203125" customWidth="1"/>
    <col min="13069" max="13069" width="30.109375" customWidth="1"/>
    <col min="13313" max="13313" width="66.6640625" customWidth="1"/>
    <col min="13315" max="13315" width="11.6640625" customWidth="1"/>
    <col min="13316" max="13316" width="12.44140625" customWidth="1"/>
    <col min="13317" max="13317" width="12" customWidth="1"/>
    <col min="13318" max="13318" width="21.5546875" customWidth="1"/>
    <col min="13319" max="13319" width="21.88671875" customWidth="1"/>
    <col min="13320" max="13322" width="19.5546875" customWidth="1"/>
    <col min="13323" max="13323" width="16.44140625" customWidth="1"/>
    <col min="13324" max="13324" width="16.33203125" customWidth="1"/>
    <col min="13325" max="13325" width="30.109375" customWidth="1"/>
    <col min="13569" max="13569" width="66.6640625" customWidth="1"/>
    <col min="13571" max="13571" width="11.6640625" customWidth="1"/>
    <col min="13572" max="13572" width="12.44140625" customWidth="1"/>
    <col min="13573" max="13573" width="12" customWidth="1"/>
    <col min="13574" max="13574" width="21.5546875" customWidth="1"/>
    <col min="13575" max="13575" width="21.88671875" customWidth="1"/>
    <col min="13576" max="13578" width="19.5546875" customWidth="1"/>
    <col min="13579" max="13579" width="16.44140625" customWidth="1"/>
    <col min="13580" max="13580" width="16.33203125" customWidth="1"/>
    <col min="13581" max="13581" width="30.109375" customWidth="1"/>
    <col min="13825" max="13825" width="66.6640625" customWidth="1"/>
    <col min="13827" max="13827" width="11.6640625" customWidth="1"/>
    <col min="13828" max="13828" width="12.44140625" customWidth="1"/>
    <col min="13829" max="13829" width="12" customWidth="1"/>
    <col min="13830" max="13830" width="21.5546875" customWidth="1"/>
    <col min="13831" max="13831" width="21.88671875" customWidth="1"/>
    <col min="13832" max="13834" width="19.5546875" customWidth="1"/>
    <col min="13835" max="13835" width="16.44140625" customWidth="1"/>
    <col min="13836" max="13836" width="16.33203125" customWidth="1"/>
    <col min="13837" max="13837" width="30.109375" customWidth="1"/>
    <col min="14081" max="14081" width="66.6640625" customWidth="1"/>
    <col min="14083" max="14083" width="11.6640625" customWidth="1"/>
    <col min="14084" max="14084" width="12.44140625" customWidth="1"/>
    <col min="14085" max="14085" width="12" customWidth="1"/>
    <col min="14086" max="14086" width="21.5546875" customWidth="1"/>
    <col min="14087" max="14087" width="21.88671875" customWidth="1"/>
    <col min="14088" max="14090" width="19.5546875" customWidth="1"/>
    <col min="14091" max="14091" width="16.44140625" customWidth="1"/>
    <col min="14092" max="14092" width="16.33203125" customWidth="1"/>
    <col min="14093" max="14093" width="30.109375" customWidth="1"/>
    <col min="14337" max="14337" width="66.6640625" customWidth="1"/>
    <col min="14339" max="14339" width="11.6640625" customWidth="1"/>
    <col min="14340" max="14340" width="12.44140625" customWidth="1"/>
    <col min="14341" max="14341" width="12" customWidth="1"/>
    <col min="14342" max="14342" width="21.5546875" customWidth="1"/>
    <col min="14343" max="14343" width="21.88671875" customWidth="1"/>
    <col min="14344" max="14346" width="19.5546875" customWidth="1"/>
    <col min="14347" max="14347" width="16.44140625" customWidth="1"/>
    <col min="14348" max="14348" width="16.33203125" customWidth="1"/>
    <col min="14349" max="14349" width="30.109375" customWidth="1"/>
    <col min="14593" max="14593" width="66.6640625" customWidth="1"/>
    <col min="14595" max="14595" width="11.6640625" customWidth="1"/>
    <col min="14596" max="14596" width="12.44140625" customWidth="1"/>
    <col min="14597" max="14597" width="12" customWidth="1"/>
    <col min="14598" max="14598" width="21.5546875" customWidth="1"/>
    <col min="14599" max="14599" width="21.88671875" customWidth="1"/>
    <col min="14600" max="14602" width="19.5546875" customWidth="1"/>
    <col min="14603" max="14603" width="16.44140625" customWidth="1"/>
    <col min="14604" max="14604" width="16.33203125" customWidth="1"/>
    <col min="14605" max="14605" width="30.109375" customWidth="1"/>
    <col min="14849" max="14849" width="66.6640625" customWidth="1"/>
    <col min="14851" max="14851" width="11.6640625" customWidth="1"/>
    <col min="14852" max="14852" width="12.44140625" customWidth="1"/>
    <col min="14853" max="14853" width="12" customWidth="1"/>
    <col min="14854" max="14854" width="21.5546875" customWidth="1"/>
    <col min="14855" max="14855" width="21.88671875" customWidth="1"/>
    <col min="14856" max="14858" width="19.5546875" customWidth="1"/>
    <col min="14859" max="14859" width="16.44140625" customWidth="1"/>
    <col min="14860" max="14860" width="16.33203125" customWidth="1"/>
    <col min="14861" max="14861" width="30.109375" customWidth="1"/>
    <col min="15105" max="15105" width="66.6640625" customWidth="1"/>
    <col min="15107" max="15107" width="11.6640625" customWidth="1"/>
    <col min="15108" max="15108" width="12.44140625" customWidth="1"/>
    <col min="15109" max="15109" width="12" customWidth="1"/>
    <col min="15110" max="15110" width="21.5546875" customWidth="1"/>
    <col min="15111" max="15111" width="21.88671875" customWidth="1"/>
    <col min="15112" max="15114" width="19.5546875" customWidth="1"/>
    <col min="15115" max="15115" width="16.44140625" customWidth="1"/>
    <col min="15116" max="15116" width="16.33203125" customWidth="1"/>
    <col min="15117" max="15117" width="30.109375" customWidth="1"/>
    <col min="15361" max="15361" width="66.6640625" customWidth="1"/>
    <col min="15363" max="15363" width="11.6640625" customWidth="1"/>
    <col min="15364" max="15364" width="12.44140625" customWidth="1"/>
    <col min="15365" max="15365" width="12" customWidth="1"/>
    <col min="15366" max="15366" width="21.5546875" customWidth="1"/>
    <col min="15367" max="15367" width="21.88671875" customWidth="1"/>
    <col min="15368" max="15370" width="19.5546875" customWidth="1"/>
    <col min="15371" max="15371" width="16.44140625" customWidth="1"/>
    <col min="15372" max="15372" width="16.33203125" customWidth="1"/>
    <col min="15373" max="15373" width="30.109375" customWidth="1"/>
    <col min="15617" max="15617" width="66.6640625" customWidth="1"/>
    <col min="15619" max="15619" width="11.6640625" customWidth="1"/>
    <col min="15620" max="15620" width="12.44140625" customWidth="1"/>
    <col min="15621" max="15621" width="12" customWidth="1"/>
    <col min="15622" max="15622" width="21.5546875" customWidth="1"/>
    <col min="15623" max="15623" width="21.88671875" customWidth="1"/>
    <col min="15624" max="15626" width="19.5546875" customWidth="1"/>
    <col min="15627" max="15627" width="16.44140625" customWidth="1"/>
    <col min="15628" max="15628" width="16.33203125" customWidth="1"/>
    <col min="15629" max="15629" width="30.109375" customWidth="1"/>
    <col min="15873" max="15873" width="66.6640625" customWidth="1"/>
    <col min="15875" max="15875" width="11.6640625" customWidth="1"/>
    <col min="15876" max="15876" width="12.44140625" customWidth="1"/>
    <col min="15877" max="15877" width="12" customWidth="1"/>
    <col min="15878" max="15878" width="21.5546875" customWidth="1"/>
    <col min="15879" max="15879" width="21.88671875" customWidth="1"/>
    <col min="15880" max="15882" width="19.5546875" customWidth="1"/>
    <col min="15883" max="15883" width="16.44140625" customWidth="1"/>
    <col min="15884" max="15884" width="16.33203125" customWidth="1"/>
    <col min="15885" max="15885" width="30.109375" customWidth="1"/>
    <col min="16129" max="16129" width="66.6640625" customWidth="1"/>
    <col min="16131" max="16131" width="11.6640625" customWidth="1"/>
    <col min="16132" max="16132" width="12.44140625" customWidth="1"/>
    <col min="16133" max="16133" width="12" customWidth="1"/>
    <col min="16134" max="16134" width="21.5546875" customWidth="1"/>
    <col min="16135" max="16135" width="21.88671875" customWidth="1"/>
    <col min="16136" max="16138" width="19.5546875" customWidth="1"/>
    <col min="16139" max="16139" width="16.44140625" customWidth="1"/>
    <col min="16140" max="16140" width="16.33203125" customWidth="1"/>
    <col min="16141" max="16141" width="30.109375" customWidth="1"/>
  </cols>
  <sheetData>
    <row r="1" spans="1:13" x14ac:dyDescent="0.3">
      <c r="K1" t="s">
        <v>67</v>
      </c>
    </row>
    <row r="2" spans="1:13" ht="30" customHeight="1" x14ac:dyDescent="0.3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7" customHeight="1" x14ac:dyDescent="0.3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6.5" customHeight="1" x14ac:dyDescent="0.35">
      <c r="A4" s="7"/>
      <c r="B4" s="8"/>
      <c r="C4" s="9"/>
      <c r="D4" s="9"/>
      <c r="E4" s="10"/>
      <c r="F4" s="10"/>
      <c r="G4" s="8"/>
      <c r="H4" s="8"/>
      <c r="I4" s="8"/>
      <c r="J4" s="8"/>
      <c r="K4" s="8"/>
      <c r="L4" s="8"/>
      <c r="M4" s="8"/>
    </row>
    <row r="5" spans="1:13" x14ac:dyDescent="0.3">
      <c r="A5" s="11" t="s">
        <v>2</v>
      </c>
    </row>
    <row r="6" spans="1:13" ht="61.5" customHeight="1" x14ac:dyDescent="0.3">
      <c r="A6" s="12" t="s">
        <v>3</v>
      </c>
      <c r="B6" s="13" t="s">
        <v>4</v>
      </c>
      <c r="C6" s="14" t="s">
        <v>5</v>
      </c>
      <c r="D6" s="14" t="s">
        <v>6</v>
      </c>
      <c r="E6" s="15" t="s">
        <v>7</v>
      </c>
      <c r="F6" s="15" t="s">
        <v>8</v>
      </c>
      <c r="G6" s="16" t="s">
        <v>9</v>
      </c>
      <c r="H6" s="16" t="s">
        <v>10</v>
      </c>
      <c r="I6" s="16" t="s">
        <v>10</v>
      </c>
      <c r="J6" s="16" t="s">
        <v>11</v>
      </c>
      <c r="K6" s="16" t="s">
        <v>12</v>
      </c>
      <c r="L6" s="16" t="s">
        <v>13</v>
      </c>
      <c r="M6" s="16" t="s">
        <v>14</v>
      </c>
    </row>
    <row r="7" spans="1:13" ht="24.6" x14ac:dyDescent="0.3">
      <c r="A7" s="17"/>
      <c r="B7" s="17"/>
      <c r="C7" s="18"/>
      <c r="D7" s="18"/>
      <c r="E7" s="19"/>
      <c r="F7" s="19"/>
      <c r="G7" s="17"/>
      <c r="H7" s="20" t="s">
        <v>15</v>
      </c>
      <c r="I7" s="21" t="s">
        <v>16</v>
      </c>
      <c r="J7" s="22"/>
      <c r="K7" s="17"/>
      <c r="L7" s="17"/>
      <c r="M7" s="17"/>
    </row>
    <row r="8" spans="1:13" x14ac:dyDescent="0.3">
      <c r="A8" s="17"/>
      <c r="B8" s="17"/>
      <c r="C8" s="18"/>
      <c r="D8" s="18"/>
      <c r="E8" s="19"/>
      <c r="F8" s="19"/>
      <c r="G8" s="17"/>
      <c r="H8" s="17"/>
      <c r="I8" s="17"/>
      <c r="J8" s="17"/>
      <c r="K8" s="17"/>
      <c r="L8" s="17"/>
      <c r="M8" s="17"/>
    </row>
    <row r="9" spans="1:13" x14ac:dyDescent="0.3">
      <c r="A9" s="17"/>
      <c r="B9" s="17"/>
      <c r="C9" s="18"/>
      <c r="D9" s="18"/>
      <c r="E9" s="19"/>
      <c r="F9" s="19"/>
      <c r="G9" s="17"/>
      <c r="H9" s="17"/>
      <c r="I9" s="17"/>
      <c r="J9" s="17"/>
      <c r="K9" s="17"/>
      <c r="L9" s="17"/>
      <c r="M9" s="17"/>
    </row>
    <row r="10" spans="1:13" x14ac:dyDescent="0.3">
      <c r="A10" s="23"/>
      <c r="B10" s="17"/>
      <c r="C10" s="18">
        <f>'[1]beruházások felújítások'!C9</f>
        <v>0</v>
      </c>
      <c r="D10" s="18">
        <f>'[1]beruházások felújítások'!D9</f>
        <v>0</v>
      </c>
      <c r="E10" s="19">
        <f>'[1]beruházások felújítások'!E9</f>
        <v>0</v>
      </c>
      <c r="F10" s="19"/>
      <c r="G10" s="17"/>
      <c r="H10" s="17"/>
      <c r="I10" s="17"/>
      <c r="J10" s="17"/>
      <c r="K10" s="17"/>
      <c r="L10" s="17"/>
      <c r="M10" s="17"/>
    </row>
    <row r="11" spans="1:13" s="29" customFormat="1" x14ac:dyDescent="0.3">
      <c r="A11" s="24" t="s">
        <v>17</v>
      </c>
      <c r="B11" s="25" t="s">
        <v>18</v>
      </c>
      <c r="C11" s="26">
        <f>SUM(C10)</f>
        <v>0</v>
      </c>
      <c r="D11" s="26">
        <f>SUM(D10)</f>
        <v>0</v>
      </c>
      <c r="E11" s="27">
        <f>SUM(E10)</f>
        <v>0</v>
      </c>
      <c r="F11" s="27">
        <f>SUM(F10)</f>
        <v>0</v>
      </c>
      <c r="G11" s="28"/>
      <c r="H11" s="28"/>
      <c r="I11" s="28"/>
      <c r="J11" s="28"/>
      <c r="K11" s="28"/>
      <c r="L11" s="28"/>
      <c r="M11" s="28"/>
    </row>
    <row r="12" spans="1:13" x14ac:dyDescent="0.3">
      <c r="A12" s="30"/>
      <c r="B12" s="31"/>
      <c r="C12" s="32"/>
      <c r="D12" s="32"/>
      <c r="E12" s="19"/>
      <c r="F12" s="19"/>
      <c r="G12" s="17"/>
      <c r="H12" s="17"/>
      <c r="I12" s="17"/>
      <c r="J12" s="17"/>
      <c r="K12" s="17"/>
      <c r="L12" s="17"/>
      <c r="M12" s="17"/>
    </row>
    <row r="13" spans="1:13" x14ac:dyDescent="0.3">
      <c r="A13" s="33" t="s">
        <v>19</v>
      </c>
      <c r="B13" s="31"/>
      <c r="C13" s="18">
        <f>'[1]beruházások felújítások'!C13</f>
        <v>9500000</v>
      </c>
      <c r="D13" s="18">
        <f>'[1]beruházások felújítások'!D13</f>
        <v>13036283</v>
      </c>
      <c r="E13" s="18">
        <f>'[1]beruházások felújítások'!E13</f>
        <v>11458157</v>
      </c>
      <c r="F13" s="19">
        <v>0</v>
      </c>
      <c r="G13" s="17"/>
      <c r="H13" s="17"/>
      <c r="I13" s="17"/>
      <c r="J13" s="17"/>
      <c r="K13" s="17"/>
      <c r="L13" s="17"/>
      <c r="M13" s="17"/>
    </row>
    <row r="14" spans="1:13" x14ac:dyDescent="0.3">
      <c r="A14" s="33" t="s">
        <v>20</v>
      </c>
      <c r="B14" s="31"/>
      <c r="C14" s="18">
        <f>'[1]beruházások felújítások'!C14</f>
        <v>0</v>
      </c>
      <c r="D14" s="18">
        <f>'[1]beruházások felújítások'!D14</f>
        <v>400000</v>
      </c>
      <c r="E14" s="18">
        <f>'[1]beruházások felújítások'!E14</f>
        <v>400000</v>
      </c>
      <c r="F14" s="19">
        <v>400000</v>
      </c>
      <c r="G14" s="17"/>
      <c r="H14" s="17"/>
      <c r="I14" s="17"/>
      <c r="J14" s="17"/>
      <c r="K14" s="17"/>
      <c r="L14" s="17"/>
      <c r="M14" s="17"/>
    </row>
    <row r="15" spans="1:13" s="39" customFormat="1" x14ac:dyDescent="0.3">
      <c r="A15" s="34" t="s">
        <v>21</v>
      </c>
      <c r="B15" s="35" t="s">
        <v>22</v>
      </c>
      <c r="C15" s="36">
        <f>SUM(C13:C14)</f>
        <v>9500000</v>
      </c>
      <c r="D15" s="36">
        <f>SUM(D13:D14)</f>
        <v>13436283</v>
      </c>
      <c r="E15" s="36">
        <f>SUM(E13:E14)</f>
        <v>11858157</v>
      </c>
      <c r="F15" s="37">
        <f>SUM(F13:F14)</f>
        <v>400000</v>
      </c>
      <c r="G15" s="38"/>
      <c r="H15" s="38"/>
      <c r="I15" s="38"/>
      <c r="J15" s="38"/>
      <c r="K15" s="38"/>
      <c r="L15" s="38"/>
      <c r="M15" s="38"/>
    </row>
    <row r="16" spans="1:13" x14ac:dyDescent="0.3">
      <c r="A16" s="30"/>
      <c r="B16" s="31"/>
      <c r="C16" s="32"/>
      <c r="D16" s="32"/>
      <c r="E16" s="40"/>
      <c r="F16" s="19"/>
      <c r="G16" s="17"/>
      <c r="H16" s="17"/>
      <c r="I16" s="17"/>
      <c r="J16" s="17"/>
      <c r="K16" s="17"/>
      <c r="L16" s="17"/>
      <c r="M16" s="17"/>
    </row>
    <row r="17" spans="1:13" x14ac:dyDescent="0.3">
      <c r="A17" s="30"/>
      <c r="B17" s="31"/>
      <c r="C17" s="32"/>
      <c r="D17" s="32"/>
      <c r="E17" s="40"/>
      <c r="F17" s="19"/>
      <c r="G17" s="17"/>
      <c r="H17" s="17"/>
      <c r="I17" s="17"/>
      <c r="J17" s="17"/>
      <c r="K17" s="17"/>
      <c r="L17" s="17"/>
      <c r="M17" s="17"/>
    </row>
    <row r="18" spans="1:13" x14ac:dyDescent="0.3">
      <c r="A18" s="30" t="s">
        <v>23</v>
      </c>
      <c r="B18" s="31"/>
      <c r="C18" s="32">
        <f>'[1]beruházások felújítások'!C18</f>
        <v>10000</v>
      </c>
      <c r="D18" s="32">
        <f>'[1]beruházások felújítások'!D18</f>
        <v>10000</v>
      </c>
      <c r="E18" s="32">
        <f>'[1]beruházások felújítások'!E18</f>
        <v>3420</v>
      </c>
      <c r="F18" s="19">
        <f>E18</f>
        <v>3420</v>
      </c>
      <c r="G18" s="17"/>
      <c r="H18" s="17"/>
      <c r="I18" s="17"/>
      <c r="J18" s="17"/>
      <c r="K18" s="17"/>
      <c r="L18" s="17"/>
      <c r="M18" s="17"/>
    </row>
    <row r="19" spans="1:13" x14ac:dyDescent="0.3">
      <c r="A19" s="33" t="s">
        <v>24</v>
      </c>
      <c r="B19" s="31"/>
      <c r="C19" s="32">
        <f>'[1]beruházások felújítások'!C19</f>
        <v>40000</v>
      </c>
      <c r="D19" s="32">
        <f>'[1]beruházások felújítások'!D19</f>
        <v>40000</v>
      </c>
      <c r="E19" s="32">
        <f>'[1]beruházások felújítások'!E19</f>
        <v>39969</v>
      </c>
      <c r="F19" s="19">
        <f>E19</f>
        <v>39969</v>
      </c>
      <c r="G19" s="17"/>
      <c r="H19" s="17"/>
      <c r="I19" s="17"/>
      <c r="J19" s="17"/>
      <c r="K19" s="17"/>
      <c r="L19" s="17"/>
      <c r="M19" s="17"/>
    </row>
    <row r="20" spans="1:13" s="39" customFormat="1" x14ac:dyDescent="0.3">
      <c r="A20" s="41" t="s">
        <v>25</v>
      </c>
      <c r="B20" s="35" t="s">
        <v>26</v>
      </c>
      <c r="C20" s="42">
        <v>0</v>
      </c>
      <c r="D20" s="42">
        <f>SUM(D18:D19)</f>
        <v>50000</v>
      </c>
      <c r="E20" s="43">
        <f>SUM(E18:E19)</f>
        <v>43389</v>
      </c>
      <c r="F20" s="44">
        <f>E20</f>
        <v>43389</v>
      </c>
      <c r="G20" s="38"/>
      <c r="H20" s="38"/>
      <c r="I20" s="38"/>
      <c r="J20" s="38"/>
      <c r="K20" s="38"/>
      <c r="L20" s="38"/>
      <c r="M20" s="38"/>
    </row>
    <row r="21" spans="1:13" x14ac:dyDescent="0.3">
      <c r="A21" s="45"/>
      <c r="B21" s="31"/>
      <c r="C21" s="32"/>
      <c r="D21" s="32"/>
      <c r="E21" s="40"/>
      <c r="F21" s="19">
        <f>E21</f>
        <v>0</v>
      </c>
      <c r="G21" s="17"/>
      <c r="H21" s="17"/>
      <c r="I21" s="17"/>
      <c r="J21" s="17"/>
      <c r="K21" s="17"/>
      <c r="L21" s="17"/>
      <c r="M21" s="17"/>
    </row>
    <row r="22" spans="1:13" x14ac:dyDescent="0.3">
      <c r="A22" s="45" t="s">
        <v>27</v>
      </c>
      <c r="B22" s="46"/>
      <c r="C22" s="18">
        <f>'[1]beruházások felújítások'!C22</f>
        <v>15000</v>
      </c>
      <c r="D22" s="18">
        <f>'[1]beruházások felújítások'!D22</f>
        <v>15000</v>
      </c>
      <c r="E22" s="19">
        <f>'[1]beruházások felújítások'!E22</f>
        <v>9606</v>
      </c>
      <c r="F22" s="19">
        <f>E22</f>
        <v>9606</v>
      </c>
      <c r="G22" s="17"/>
      <c r="H22" s="17"/>
      <c r="I22" s="17"/>
      <c r="J22" s="17"/>
      <c r="K22" s="17"/>
      <c r="L22" s="17"/>
      <c r="M22" s="17"/>
    </row>
    <row r="23" spans="1:13" x14ac:dyDescent="0.3">
      <c r="A23" s="45" t="s">
        <v>28</v>
      </c>
      <c r="B23" s="46"/>
      <c r="C23" s="18">
        <f>'[1]beruházások felújítások'!C23</f>
        <v>10000</v>
      </c>
      <c r="D23" s="18">
        <f>'[1]beruházások felújítások'!D23</f>
        <v>10000</v>
      </c>
      <c r="E23" s="19">
        <f>'[1]beruházások felújítások'!E23</f>
        <v>4600</v>
      </c>
      <c r="F23" s="19">
        <f t="shared" ref="F23:F31" si="0">E23</f>
        <v>4600</v>
      </c>
      <c r="G23" s="17"/>
      <c r="H23" s="17"/>
      <c r="I23" s="17"/>
      <c r="J23" s="17"/>
      <c r="K23" s="17"/>
      <c r="L23" s="17"/>
      <c r="M23" s="17"/>
    </row>
    <row r="24" spans="1:13" x14ac:dyDescent="0.3">
      <c r="A24" s="45" t="s">
        <v>29</v>
      </c>
      <c r="B24" s="46"/>
      <c r="C24" s="18">
        <f>'[1]beruházások felújítások'!C24</f>
        <v>300000</v>
      </c>
      <c r="D24" s="18">
        <f>'[1]beruházások felújítások'!D24</f>
        <v>300000</v>
      </c>
      <c r="E24" s="19">
        <f>'[1]beruházások felújítások'!E24</f>
        <v>140000</v>
      </c>
      <c r="F24" s="19">
        <f t="shared" si="0"/>
        <v>140000</v>
      </c>
      <c r="G24" s="17"/>
      <c r="H24" s="17"/>
      <c r="I24" s="17"/>
      <c r="J24" s="17"/>
      <c r="K24" s="17"/>
      <c r="L24" s="17"/>
      <c r="M24" s="17"/>
    </row>
    <row r="25" spans="1:13" x14ac:dyDescent="0.3">
      <c r="A25" s="30" t="s">
        <v>30</v>
      </c>
      <c r="B25" s="46"/>
      <c r="C25" s="18">
        <f>'[1]beruházások felújítások'!C25</f>
        <v>10000</v>
      </c>
      <c r="D25" s="18">
        <f>'[1]beruházások felújítások'!D25</f>
        <v>10000</v>
      </c>
      <c r="E25" s="19">
        <f>'[1]beruházások felújítások'!E25</f>
        <v>7079</v>
      </c>
      <c r="F25" s="19">
        <f t="shared" si="0"/>
        <v>7079</v>
      </c>
      <c r="G25" s="17"/>
      <c r="H25" s="17"/>
      <c r="I25" s="17"/>
      <c r="J25" s="17"/>
      <c r="K25" s="17"/>
      <c r="L25" s="17"/>
      <c r="M25" s="17"/>
    </row>
    <row r="26" spans="1:13" x14ac:dyDescent="0.3">
      <c r="A26" s="30" t="s">
        <v>31</v>
      </c>
      <c r="B26" s="46"/>
      <c r="C26" s="18">
        <f>'[1]beruházások felújítások'!C26</f>
        <v>15000</v>
      </c>
      <c r="D26" s="18">
        <f>'[1]beruházások felújítások'!D26</f>
        <v>15000</v>
      </c>
      <c r="E26" s="19">
        <f>'[1]beruházások felújítások'!E26</f>
        <v>14252</v>
      </c>
      <c r="F26" s="19">
        <f t="shared" si="0"/>
        <v>14252</v>
      </c>
      <c r="G26" s="17"/>
      <c r="H26" s="17"/>
      <c r="I26" s="17"/>
      <c r="J26" s="17"/>
      <c r="K26" s="17"/>
      <c r="L26" s="17"/>
      <c r="M26" s="17"/>
    </row>
    <row r="27" spans="1:13" x14ac:dyDescent="0.3">
      <c r="A27" s="30" t="s">
        <v>32</v>
      </c>
      <c r="B27" s="47"/>
      <c r="C27" s="18">
        <f>'[1]beruházások felújítások'!C27</f>
        <v>30000</v>
      </c>
      <c r="D27" s="18">
        <f>'[1]beruházások felújítások'!D27</f>
        <v>30000</v>
      </c>
      <c r="E27" s="19">
        <f>'[1]beruházások felújítások'!E27</f>
        <v>25843</v>
      </c>
      <c r="F27" s="19">
        <f t="shared" si="0"/>
        <v>25843</v>
      </c>
      <c r="G27" s="17"/>
      <c r="H27" s="17"/>
      <c r="I27" s="17"/>
      <c r="J27" s="17"/>
      <c r="K27" s="17"/>
      <c r="L27" s="17"/>
      <c r="M27" s="17"/>
    </row>
    <row r="28" spans="1:13" x14ac:dyDescent="0.3">
      <c r="A28" s="30" t="s">
        <v>33</v>
      </c>
      <c r="B28" s="47"/>
      <c r="C28" s="18">
        <f>'[1]beruházások felújítások'!C28</f>
        <v>0</v>
      </c>
      <c r="D28" s="18">
        <f>'[1]beruházások felújítások'!D28</f>
        <v>12051326</v>
      </c>
      <c r="E28" s="19">
        <f>'[1]beruházások felújítások'!E28</f>
        <v>11660000</v>
      </c>
      <c r="F28" s="19">
        <v>0</v>
      </c>
      <c r="G28" s="17"/>
      <c r="H28" s="17"/>
      <c r="I28" s="17"/>
      <c r="J28" s="17"/>
      <c r="K28" s="17"/>
      <c r="L28" s="17"/>
      <c r="M28" s="17"/>
    </row>
    <row r="29" spans="1:13" x14ac:dyDescent="0.3">
      <c r="A29" s="30" t="s">
        <v>34</v>
      </c>
      <c r="B29" s="47"/>
      <c r="C29" s="18">
        <f>'[1]beruházások felújítások'!C29</f>
        <v>50000</v>
      </c>
      <c r="D29" s="18">
        <f>'[1]beruházások felújítások'!D29</f>
        <v>50000</v>
      </c>
      <c r="E29" s="19">
        <f>'[1]beruházások felújítások'!E29</f>
        <v>42362</v>
      </c>
      <c r="F29" s="19">
        <f t="shared" si="0"/>
        <v>42362</v>
      </c>
      <c r="G29" s="17"/>
      <c r="H29" s="17"/>
      <c r="I29" s="17"/>
      <c r="J29" s="17"/>
      <c r="K29" s="17"/>
      <c r="L29" s="17"/>
      <c r="M29" s="17"/>
    </row>
    <row r="30" spans="1:13" x14ac:dyDescent="0.3">
      <c r="A30" s="33" t="s">
        <v>35</v>
      </c>
      <c r="B30" s="47"/>
      <c r="C30" s="18">
        <f>'[1]beruházások felújítások'!C30</f>
        <v>6500000</v>
      </c>
      <c r="D30" s="18">
        <f>'[1]beruházások felújítások'!D30</f>
        <v>6500000</v>
      </c>
      <c r="E30" s="19">
        <f>'[1]beruházások felújítások'!E30</f>
        <v>5598370</v>
      </c>
      <c r="F30" s="19"/>
      <c r="G30" s="17"/>
      <c r="H30" s="17"/>
      <c r="I30" s="17"/>
      <c r="J30" s="17"/>
      <c r="K30" s="17"/>
      <c r="L30" s="17"/>
      <c r="M30" s="17"/>
    </row>
    <row r="31" spans="1:13" x14ac:dyDescent="0.3">
      <c r="A31" s="48" t="s">
        <v>36</v>
      </c>
      <c r="B31" s="47"/>
      <c r="C31" s="18">
        <f>'[1]beruházások felújítások'!C31</f>
        <v>30000</v>
      </c>
      <c r="D31" s="18">
        <f>'[1]beruházások felújítások'!D31</f>
        <v>30000</v>
      </c>
      <c r="E31" s="19">
        <f>'[1]beruházások felújítások'!E31</f>
        <v>6291</v>
      </c>
      <c r="F31" s="19">
        <f t="shared" si="0"/>
        <v>6291</v>
      </c>
      <c r="G31" s="17"/>
      <c r="H31" s="17"/>
      <c r="I31" s="17"/>
      <c r="J31" s="17"/>
      <c r="K31" s="17"/>
      <c r="L31" s="17"/>
      <c r="M31" s="17"/>
    </row>
    <row r="32" spans="1:13" s="39" customFormat="1" x14ac:dyDescent="0.3">
      <c r="A32" s="34" t="s">
        <v>37</v>
      </c>
      <c r="B32" s="35" t="s">
        <v>38</v>
      </c>
      <c r="C32" s="42">
        <f>SUM(C22:C31)</f>
        <v>6960000</v>
      </c>
      <c r="D32" s="42">
        <f>SUM(D22:D31)</f>
        <v>19011326</v>
      </c>
      <c r="E32" s="43">
        <f>SUM(E22:E31)</f>
        <v>17508403</v>
      </c>
      <c r="F32" s="43">
        <f>SUM(F22:F31)</f>
        <v>250033</v>
      </c>
      <c r="G32" s="38"/>
      <c r="H32" s="38"/>
      <c r="I32" s="38"/>
      <c r="J32" s="38"/>
      <c r="K32" s="38"/>
      <c r="L32" s="38"/>
      <c r="M32" s="38"/>
    </row>
    <row r="33" spans="1:13" x14ac:dyDescent="0.3">
      <c r="A33" s="30"/>
      <c r="B33" s="31"/>
      <c r="C33" s="32"/>
      <c r="D33" s="32"/>
      <c r="E33" s="40"/>
      <c r="F33" s="19"/>
      <c r="G33" s="17"/>
      <c r="H33" s="17"/>
      <c r="I33" s="17"/>
      <c r="J33" s="17"/>
      <c r="K33" s="17"/>
      <c r="L33" s="17"/>
      <c r="M33" s="17"/>
    </row>
    <row r="34" spans="1:13" x14ac:dyDescent="0.3">
      <c r="A34" s="30"/>
      <c r="B34" s="31"/>
      <c r="C34" s="32"/>
      <c r="D34" s="32"/>
      <c r="E34" s="40"/>
      <c r="F34" s="19"/>
      <c r="G34" s="17"/>
      <c r="H34" s="17"/>
      <c r="I34" s="17"/>
      <c r="J34" s="17"/>
      <c r="K34" s="17"/>
      <c r="L34" s="17"/>
      <c r="M34" s="17"/>
    </row>
    <row r="35" spans="1:13" s="39" customFormat="1" x14ac:dyDescent="0.3">
      <c r="A35" s="34" t="s">
        <v>39</v>
      </c>
      <c r="B35" s="35" t="s">
        <v>40</v>
      </c>
      <c r="C35" s="42">
        <v>0</v>
      </c>
      <c r="D35" s="42">
        <v>0</v>
      </c>
      <c r="E35" s="49">
        <v>0</v>
      </c>
      <c r="F35" s="50">
        <v>0</v>
      </c>
      <c r="G35" s="38"/>
      <c r="H35" s="38"/>
      <c r="I35" s="38"/>
      <c r="J35" s="38"/>
      <c r="K35" s="38"/>
      <c r="L35" s="38"/>
      <c r="M35" s="38"/>
    </row>
    <row r="36" spans="1:13" x14ac:dyDescent="0.3">
      <c r="A36" s="30"/>
      <c r="B36" s="31"/>
      <c r="C36" s="32"/>
      <c r="D36" s="32"/>
      <c r="E36" s="40"/>
      <c r="F36" s="19"/>
      <c r="G36" s="17"/>
      <c r="H36" s="17"/>
      <c r="I36" s="17"/>
      <c r="J36" s="17"/>
      <c r="K36" s="17"/>
      <c r="L36" s="17"/>
      <c r="M36" s="17"/>
    </row>
    <row r="37" spans="1:13" x14ac:dyDescent="0.3">
      <c r="A37" s="30"/>
      <c r="B37" s="31"/>
      <c r="C37" s="32"/>
      <c r="D37" s="32"/>
      <c r="E37" s="40"/>
      <c r="F37" s="19"/>
      <c r="G37" s="51"/>
      <c r="H37" s="51"/>
      <c r="I37" s="51"/>
      <c r="J37" s="52"/>
      <c r="K37" s="17"/>
      <c r="L37" s="17"/>
      <c r="M37" s="17"/>
    </row>
    <row r="38" spans="1:13" s="39" customFormat="1" x14ac:dyDescent="0.3">
      <c r="A38" s="41" t="s">
        <v>41</v>
      </c>
      <c r="B38" s="35" t="s">
        <v>42</v>
      </c>
      <c r="C38" s="42"/>
      <c r="D38" s="42"/>
      <c r="E38" s="49"/>
      <c r="F38" s="50"/>
      <c r="G38" s="38"/>
      <c r="H38" s="38"/>
      <c r="I38" s="38"/>
      <c r="J38" s="38"/>
      <c r="K38" s="38"/>
      <c r="L38" s="38"/>
      <c r="M38" s="38"/>
    </row>
    <row r="39" spans="1:13" s="57" customFormat="1" ht="27" x14ac:dyDescent="0.3">
      <c r="A39" s="53" t="s">
        <v>43</v>
      </c>
      <c r="B39" s="54" t="s">
        <v>44</v>
      </c>
      <c r="C39" s="18">
        <f>'[1]beruházások felújítások'!C39</f>
        <v>138500</v>
      </c>
      <c r="D39" s="18">
        <f>'[1]beruházások felújítások'!D39</f>
        <v>4785918</v>
      </c>
      <c r="E39" s="19">
        <f>'[1]beruházások felújítások'!E39</f>
        <v>4739343</v>
      </c>
      <c r="F39" s="55"/>
      <c r="G39" s="56"/>
      <c r="H39" s="56"/>
      <c r="I39" s="56"/>
      <c r="J39" s="56"/>
      <c r="K39" s="56"/>
      <c r="L39" s="56"/>
      <c r="M39" s="56"/>
    </row>
    <row r="40" spans="1:13" ht="15.6" x14ac:dyDescent="0.3">
      <c r="A40" s="58" t="s">
        <v>45</v>
      </c>
      <c r="B40" s="59" t="s">
        <v>46</v>
      </c>
      <c r="C40" s="60">
        <v>16648500</v>
      </c>
      <c r="D40" s="60">
        <f>+D11+D15+D20+D32+D35+D38+D39</f>
        <v>37283527</v>
      </c>
      <c r="E40" s="60">
        <f>+E11+E15+E20+E32+E35+E38+E39</f>
        <v>34149292</v>
      </c>
      <c r="F40" s="60">
        <f>+F11+F15+F20+F32+F35+F38+F39</f>
        <v>693422</v>
      </c>
      <c r="G40" s="61"/>
      <c r="H40" s="61"/>
      <c r="I40" s="61"/>
      <c r="J40" s="61"/>
      <c r="K40" s="61"/>
      <c r="L40" s="61"/>
      <c r="M40" s="61"/>
    </row>
    <row r="41" spans="1:13" s="64" customFormat="1" ht="13.8" x14ac:dyDescent="0.3">
      <c r="A41" s="30"/>
      <c r="B41" s="31"/>
      <c r="C41" s="32"/>
      <c r="D41" s="32"/>
      <c r="E41" s="62"/>
      <c r="F41" s="62"/>
      <c r="G41" s="63"/>
      <c r="H41" s="63"/>
      <c r="I41" s="63"/>
      <c r="J41" s="63"/>
      <c r="K41" s="63"/>
      <c r="L41" s="63"/>
      <c r="M41" s="63"/>
    </row>
    <row r="42" spans="1:13" x14ac:dyDescent="0.3">
      <c r="A42" s="33" t="s">
        <v>47</v>
      </c>
      <c r="B42" s="31"/>
      <c r="C42" s="32">
        <f>'[1]beruházások felújítások'!C43</f>
        <v>1000000</v>
      </c>
      <c r="D42" s="32">
        <f>'[1]beruházások felújítások'!D43</f>
        <v>1000000</v>
      </c>
      <c r="E42" s="32">
        <f>'[1]beruházások felújítások'!E43</f>
        <v>845480</v>
      </c>
      <c r="F42" s="19">
        <v>0</v>
      </c>
      <c r="G42" s="17"/>
      <c r="H42" s="17"/>
      <c r="I42" s="17"/>
      <c r="J42" s="17"/>
      <c r="K42" s="17"/>
      <c r="L42" s="17"/>
      <c r="M42" s="17"/>
    </row>
    <row r="43" spans="1:13" x14ac:dyDescent="0.3">
      <c r="A43" s="33" t="s">
        <v>48</v>
      </c>
      <c r="B43" s="25"/>
      <c r="C43" s="32">
        <f>'[1]beruházások felújítások'!C44</f>
        <v>3000000</v>
      </c>
      <c r="D43" s="32">
        <f>'[1]beruházások felújítások'!D44</f>
        <v>3000000</v>
      </c>
      <c r="E43" s="32">
        <f>'[1]beruházások felújítások'!E44</f>
        <v>548000</v>
      </c>
      <c r="F43" s="19">
        <v>0</v>
      </c>
      <c r="G43" s="17"/>
      <c r="H43" s="17"/>
      <c r="I43" s="17"/>
      <c r="J43" s="17"/>
      <c r="K43" s="17"/>
      <c r="L43" s="17"/>
      <c r="M43" s="17"/>
    </row>
    <row r="44" spans="1:13" x14ac:dyDescent="0.3">
      <c r="A44" s="33" t="s">
        <v>49</v>
      </c>
      <c r="B44" s="25"/>
      <c r="C44" s="32">
        <f>'[1]beruházások felújítások'!C45</f>
        <v>8170000</v>
      </c>
      <c r="D44" s="32">
        <f>'[1]beruházások felújítások'!D45</f>
        <v>8170000</v>
      </c>
      <c r="E44" s="32">
        <f>'[1]beruházások felújítások'!E45</f>
        <v>8170000</v>
      </c>
      <c r="F44" s="19">
        <v>0</v>
      </c>
      <c r="G44" s="17"/>
      <c r="H44" s="17"/>
      <c r="I44" s="17"/>
      <c r="J44" s="17"/>
      <c r="K44" s="17"/>
      <c r="L44" s="17"/>
      <c r="M44" s="17"/>
    </row>
    <row r="45" spans="1:13" x14ac:dyDescent="0.3">
      <c r="A45" s="33" t="s">
        <v>50</v>
      </c>
      <c r="B45" s="25"/>
      <c r="C45" s="32">
        <f>'[1]beruházások felújítások'!C46</f>
        <v>200000</v>
      </c>
      <c r="D45" s="32">
        <f>'[1]beruházások felújítások'!D46</f>
        <v>200000</v>
      </c>
      <c r="E45" s="32">
        <f>'[1]beruházások felújítások'!E46</f>
        <v>42971</v>
      </c>
      <c r="F45" s="19">
        <f>E45</f>
        <v>42971</v>
      </c>
      <c r="G45" s="17"/>
      <c r="H45" s="17"/>
      <c r="I45" s="17"/>
      <c r="J45" s="17"/>
      <c r="K45" s="17"/>
      <c r="L45" s="17"/>
      <c r="M45" s="17"/>
    </row>
    <row r="46" spans="1:13" x14ac:dyDescent="0.3">
      <c r="A46" s="33" t="s">
        <v>51</v>
      </c>
      <c r="B46" s="25"/>
      <c r="C46" s="32">
        <f>'[1]beruházások felújítások'!C47</f>
        <v>1000000</v>
      </c>
      <c r="D46" s="32">
        <f>'[1]beruházások felújítások'!D47</f>
        <v>1000000</v>
      </c>
      <c r="E46" s="32">
        <f>'[1]beruházások felújítások'!E47</f>
        <v>162560</v>
      </c>
      <c r="F46" s="19">
        <v>0</v>
      </c>
      <c r="G46" s="17"/>
      <c r="H46" s="17"/>
      <c r="I46" s="17"/>
      <c r="J46" s="17"/>
      <c r="K46" s="17"/>
      <c r="L46" s="17"/>
      <c r="M46" s="17"/>
    </row>
    <row r="47" spans="1:13" x14ac:dyDescent="0.3">
      <c r="A47" s="33" t="s">
        <v>52</v>
      </c>
      <c r="B47" s="25"/>
      <c r="C47" s="32">
        <f>'[1]beruházások felújítások'!C48</f>
        <v>1000000</v>
      </c>
      <c r="D47" s="32">
        <f>'[1]beruházások felújítások'!D48</f>
        <v>1000000</v>
      </c>
      <c r="E47" s="32">
        <f>'[1]beruházások felújítások'!E48</f>
        <v>900000</v>
      </c>
      <c r="F47" s="19">
        <f>E47</f>
        <v>900000</v>
      </c>
      <c r="G47" s="17"/>
      <c r="H47" s="17"/>
      <c r="I47" s="17"/>
      <c r="J47" s="17"/>
      <c r="K47" s="17"/>
      <c r="L47" s="17"/>
      <c r="M47" s="17"/>
    </row>
    <row r="48" spans="1:13" x14ac:dyDescent="0.3">
      <c r="A48" s="33" t="s">
        <v>53</v>
      </c>
      <c r="B48" s="25"/>
      <c r="C48" s="32">
        <f>'[1]beruházások felújítások'!C49</f>
        <v>4960000</v>
      </c>
      <c r="D48" s="32">
        <f>'[1]beruházások felújítások'!D49</f>
        <v>4960000</v>
      </c>
      <c r="E48" s="32">
        <f>'[1]beruházások felújítások'!E49</f>
        <v>4960000</v>
      </c>
      <c r="F48" s="19">
        <f>E480</f>
        <v>0</v>
      </c>
      <c r="G48" s="17"/>
      <c r="H48" s="17"/>
      <c r="I48" s="17"/>
      <c r="J48" s="17"/>
      <c r="K48" s="17"/>
      <c r="L48" s="17"/>
      <c r="M48" s="17"/>
    </row>
    <row r="49" spans="1:13" x14ac:dyDescent="0.3">
      <c r="A49" s="33" t="s">
        <v>54</v>
      </c>
      <c r="B49" s="25"/>
      <c r="C49" s="32">
        <f>'[1]beruházások felújítások'!C50</f>
        <v>14423412</v>
      </c>
      <c r="D49" s="32">
        <f>'[1]beruházások felújítások'!D50</f>
        <v>14405688</v>
      </c>
      <c r="E49" s="32">
        <f>'[1]beruházások felújítások'!E50</f>
        <v>13897620</v>
      </c>
      <c r="F49" s="19">
        <v>0</v>
      </c>
      <c r="G49" s="17"/>
      <c r="H49" s="17"/>
      <c r="I49" s="17"/>
      <c r="J49" s="17"/>
      <c r="K49" s="17"/>
      <c r="L49" s="17"/>
      <c r="M49" s="17"/>
    </row>
    <row r="50" spans="1:13" x14ac:dyDescent="0.3">
      <c r="A50" s="33" t="s">
        <v>55</v>
      </c>
      <c r="B50" s="25"/>
      <c r="C50" s="32">
        <f>'[1]beruházások felújítások'!C51</f>
        <v>2000000</v>
      </c>
      <c r="D50" s="32">
        <f>'[1]beruházások felújítások'!D51</f>
        <v>2000000</v>
      </c>
      <c r="E50" s="32">
        <f>'[1]beruházások felújítások'!E51</f>
        <v>1078120</v>
      </c>
      <c r="F50" s="19">
        <f>E50</f>
        <v>1078120</v>
      </c>
      <c r="G50" s="17"/>
      <c r="H50" s="17"/>
      <c r="I50" s="17"/>
      <c r="J50" s="17"/>
      <c r="K50" s="17"/>
      <c r="L50" s="17"/>
      <c r="M50" s="17"/>
    </row>
    <row r="51" spans="1:13" x14ac:dyDescent="0.3">
      <c r="A51" s="33" t="s">
        <v>56</v>
      </c>
      <c r="B51" s="25"/>
      <c r="C51" s="32">
        <f>'[1]beruházások felújítások'!C52</f>
        <v>1000000</v>
      </c>
      <c r="D51" s="32">
        <f>'[1]beruházások felújítások'!D52</f>
        <v>1000000</v>
      </c>
      <c r="E51" s="32">
        <f>'[1]beruházások felújítások'!E52</f>
        <v>148643</v>
      </c>
      <c r="F51" s="19">
        <f>E51</f>
        <v>148643</v>
      </c>
      <c r="G51" s="17"/>
      <c r="H51" s="17"/>
      <c r="I51" s="17"/>
      <c r="J51" s="17"/>
      <c r="K51" s="17"/>
      <c r="L51" s="17"/>
      <c r="M51" s="17"/>
    </row>
    <row r="52" spans="1:13" s="39" customFormat="1" x14ac:dyDescent="0.3">
      <c r="A52" s="34" t="s">
        <v>57</v>
      </c>
      <c r="B52" s="35" t="s">
        <v>58</v>
      </c>
      <c r="C52" s="42">
        <f>SUM(C41:C51)</f>
        <v>36753412</v>
      </c>
      <c r="D52" s="42">
        <f>SUM(D41:D51)</f>
        <v>36735688</v>
      </c>
      <c r="E52" s="43">
        <f>SUM(E41:E51)</f>
        <v>30753394</v>
      </c>
      <c r="F52" s="19">
        <f>SUM(F42:F51)</f>
        <v>2169734</v>
      </c>
      <c r="G52" s="38"/>
      <c r="H52" s="38"/>
      <c r="I52" s="38"/>
      <c r="J52" s="38"/>
      <c r="K52" s="38"/>
      <c r="L52" s="38"/>
      <c r="M52" s="38"/>
    </row>
    <row r="53" spans="1:13" x14ac:dyDescent="0.3">
      <c r="A53" s="30"/>
      <c r="B53" s="31"/>
      <c r="C53" s="32"/>
      <c r="D53" s="32"/>
      <c r="E53" s="40"/>
      <c r="F53" s="19"/>
      <c r="G53" s="17"/>
      <c r="H53" s="17"/>
      <c r="I53" s="17"/>
      <c r="J53" s="17"/>
      <c r="K53" s="17"/>
      <c r="L53" s="17"/>
      <c r="M53" s="17"/>
    </row>
    <row r="54" spans="1:13" x14ac:dyDescent="0.3">
      <c r="A54" s="30"/>
      <c r="B54" s="31"/>
      <c r="C54" s="32"/>
      <c r="D54" s="32"/>
      <c r="E54" s="40"/>
      <c r="F54" s="19"/>
      <c r="G54" s="17"/>
      <c r="H54" s="17"/>
      <c r="I54" s="17"/>
      <c r="J54" s="17"/>
      <c r="K54" s="17"/>
      <c r="L54" s="17"/>
      <c r="M54" s="17"/>
    </row>
    <row r="55" spans="1:13" x14ac:dyDescent="0.3">
      <c r="A55" s="30"/>
      <c r="B55" s="31"/>
      <c r="C55" s="32"/>
      <c r="D55" s="32"/>
      <c r="E55" s="40"/>
      <c r="F55" s="19"/>
      <c r="G55" s="17"/>
      <c r="H55" s="17"/>
      <c r="I55" s="17"/>
      <c r="J55" s="17"/>
      <c r="K55" s="17"/>
      <c r="L55" s="17"/>
      <c r="M55" s="17"/>
    </row>
    <row r="56" spans="1:13" x14ac:dyDescent="0.3">
      <c r="A56" s="30"/>
      <c r="B56" s="31"/>
      <c r="C56" s="32"/>
      <c r="D56" s="32"/>
      <c r="E56" s="40"/>
      <c r="F56" s="19"/>
      <c r="G56" s="17"/>
      <c r="H56" s="17"/>
      <c r="I56" s="17"/>
      <c r="J56" s="17"/>
      <c r="K56" s="17"/>
      <c r="L56" s="17"/>
      <c r="M56" s="17"/>
    </row>
    <row r="57" spans="1:13" s="39" customFormat="1" x14ac:dyDescent="0.3">
      <c r="A57" s="34" t="s">
        <v>59</v>
      </c>
      <c r="B57" s="35" t="s">
        <v>60</v>
      </c>
      <c r="C57" s="42"/>
      <c r="D57" s="42"/>
      <c r="E57" s="49"/>
      <c r="F57" s="50"/>
      <c r="G57" s="38"/>
      <c r="H57" s="38"/>
      <c r="I57" s="38"/>
      <c r="J57" s="38"/>
      <c r="K57" s="38"/>
      <c r="L57" s="38"/>
      <c r="M57" s="38"/>
    </row>
    <row r="58" spans="1:13" x14ac:dyDescent="0.3">
      <c r="A58" s="30"/>
      <c r="B58" s="31"/>
      <c r="C58" s="32"/>
      <c r="D58" s="32"/>
      <c r="E58" s="40"/>
      <c r="F58" s="19"/>
      <c r="G58" s="17"/>
      <c r="H58" s="17"/>
      <c r="I58" s="17"/>
      <c r="J58" s="17"/>
      <c r="K58" s="17"/>
      <c r="L58" s="17"/>
      <c r="M58" s="17"/>
    </row>
    <row r="59" spans="1:13" x14ac:dyDescent="0.3">
      <c r="A59" s="30"/>
      <c r="B59" s="31"/>
      <c r="C59" s="32"/>
      <c r="D59" s="32"/>
      <c r="E59" s="40"/>
      <c r="F59" s="19"/>
      <c r="G59" s="17"/>
      <c r="H59" s="17"/>
      <c r="I59" s="17"/>
      <c r="J59" s="17"/>
      <c r="K59" s="17"/>
      <c r="L59" s="17"/>
      <c r="M59" s="17"/>
    </row>
    <row r="60" spans="1:13" x14ac:dyDescent="0.3">
      <c r="A60" s="30"/>
      <c r="B60" s="31"/>
      <c r="C60" s="32"/>
      <c r="D60" s="32"/>
      <c r="E60" s="40"/>
      <c r="F60" s="19"/>
      <c r="G60" s="17"/>
      <c r="H60" s="17"/>
      <c r="I60" s="17"/>
      <c r="J60" s="17"/>
      <c r="K60" s="17"/>
      <c r="L60" s="17"/>
      <c r="M60" s="17"/>
    </row>
    <row r="61" spans="1:13" x14ac:dyDescent="0.3">
      <c r="A61" s="30"/>
      <c r="B61" s="31"/>
      <c r="C61" s="32"/>
      <c r="D61" s="32"/>
      <c r="E61" s="40"/>
      <c r="F61" s="19"/>
      <c r="G61" s="17"/>
      <c r="H61" s="17"/>
      <c r="I61" s="17"/>
      <c r="J61" s="17"/>
      <c r="K61" s="17"/>
      <c r="L61" s="17"/>
      <c r="M61" s="17"/>
    </row>
    <row r="62" spans="1:13" s="39" customFormat="1" x14ac:dyDescent="0.3">
      <c r="A62" s="34" t="s">
        <v>61</v>
      </c>
      <c r="B62" s="35" t="s">
        <v>62</v>
      </c>
      <c r="C62" s="42"/>
      <c r="D62" s="42"/>
      <c r="E62" s="49"/>
      <c r="F62" s="50"/>
      <c r="G62" s="38"/>
      <c r="H62" s="38"/>
      <c r="I62" s="38"/>
      <c r="J62" s="38"/>
      <c r="K62" s="38"/>
      <c r="L62" s="38"/>
      <c r="M62" s="38"/>
    </row>
    <row r="63" spans="1:13" s="39" customFormat="1" x14ac:dyDescent="0.3">
      <c r="A63" s="34" t="s">
        <v>63</v>
      </c>
      <c r="B63" s="35" t="s">
        <v>64</v>
      </c>
      <c r="C63" s="18">
        <f>'[1]beruházások felújítások'!C64</f>
        <v>9633506</v>
      </c>
      <c r="D63" s="18">
        <f>'[1]beruházások felújítások'!D64</f>
        <v>8535545</v>
      </c>
      <c r="E63" s="19">
        <f>'[1]beruházások felújítások'!E64</f>
        <v>6772368</v>
      </c>
      <c r="F63" s="50">
        <f>F52*1.27</f>
        <v>2755562.18</v>
      </c>
      <c r="G63" s="38"/>
      <c r="H63" s="38"/>
      <c r="I63" s="38"/>
      <c r="J63" s="38"/>
      <c r="K63" s="38"/>
      <c r="L63" s="38"/>
      <c r="M63" s="38"/>
    </row>
    <row r="64" spans="1:13" ht="15.6" x14ac:dyDescent="0.3">
      <c r="A64" s="58" t="s">
        <v>65</v>
      </c>
      <c r="B64" s="59" t="s">
        <v>66</v>
      </c>
      <c r="C64" s="60">
        <f>+C52+C57+C62+C63</f>
        <v>46386918</v>
      </c>
      <c r="D64" s="60">
        <f>+D52+D57+D62+D63</f>
        <v>45271233</v>
      </c>
      <c r="E64" s="60">
        <f>+E52+E57+E62+E63</f>
        <v>37525762</v>
      </c>
      <c r="F64" s="60">
        <f>+F52+F57+F62+F63</f>
        <v>4925296.18</v>
      </c>
      <c r="G64" s="61"/>
      <c r="H64" s="61"/>
      <c r="I64" s="61"/>
      <c r="J64" s="61"/>
      <c r="K64" s="61"/>
      <c r="L64" s="61"/>
      <c r="M64" s="61"/>
    </row>
    <row r="65" spans="3:6" x14ac:dyDescent="0.3">
      <c r="C65" s="65"/>
      <c r="D65" s="65"/>
      <c r="E65" s="66"/>
      <c r="F65" s="66"/>
    </row>
  </sheetData>
  <mergeCells count="2"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2021-05-28T12:13:24Z</dcterms:created>
  <dcterms:modified xsi:type="dcterms:W3CDTF">2021-05-28T12:14:03Z</dcterms:modified>
</cp:coreProperties>
</file>