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6" i="1" l="1"/>
  <c r="C156" i="1"/>
  <c r="B156" i="1"/>
  <c r="B151" i="1"/>
  <c r="D150" i="1"/>
  <c r="C150" i="1"/>
  <c r="B150" i="1"/>
  <c r="D140" i="1"/>
  <c r="D151" i="1" s="1"/>
  <c r="D157" i="1" s="1"/>
  <c r="C140" i="1"/>
  <c r="B140" i="1"/>
  <c r="D137" i="1"/>
  <c r="C137" i="1"/>
  <c r="C157" i="1" s="1"/>
  <c r="B137" i="1"/>
  <c r="B157" i="1" s="1"/>
  <c r="D123" i="1"/>
  <c r="D122" i="1"/>
  <c r="D121" i="1"/>
  <c r="D120" i="1"/>
  <c r="D119" i="1"/>
  <c r="C118" i="1"/>
  <c r="C124" i="1" s="1"/>
  <c r="B118" i="1"/>
  <c r="B124" i="1" s="1"/>
  <c r="D124" i="1" s="1"/>
  <c r="D117" i="1"/>
  <c r="D116" i="1"/>
  <c r="D118" i="1" s="1"/>
  <c r="C115" i="1"/>
  <c r="B115" i="1"/>
  <c r="C114" i="1"/>
  <c r="B114" i="1"/>
  <c r="D110" i="1"/>
  <c r="D109" i="1"/>
  <c r="D108" i="1"/>
  <c r="D107" i="1"/>
  <c r="D114" i="1" s="1"/>
  <c r="D106" i="1"/>
  <c r="C106" i="1"/>
  <c r="D105" i="1"/>
  <c r="C104" i="1"/>
  <c r="B104" i="1"/>
  <c r="D102" i="1"/>
  <c r="D101" i="1"/>
  <c r="D100" i="1"/>
  <c r="D104" i="1" s="1"/>
  <c r="D87" i="1"/>
  <c r="C87" i="1"/>
  <c r="B87" i="1"/>
  <c r="D78" i="1"/>
  <c r="C78" i="1"/>
  <c r="D67" i="1"/>
  <c r="C67" i="1"/>
  <c r="B67" i="1"/>
  <c r="B78" i="1" s="1"/>
  <c r="C60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B44" i="1"/>
  <c r="D43" i="1"/>
  <c r="D42" i="1"/>
  <c r="D41" i="1"/>
  <c r="D40" i="1"/>
  <c r="D39" i="1"/>
  <c r="D38" i="1"/>
  <c r="D37" i="1"/>
  <c r="D60" i="1" s="1"/>
  <c r="C37" i="1"/>
  <c r="B37" i="1"/>
  <c r="B60" i="1" s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C16" i="1"/>
  <c r="B16" i="1"/>
  <c r="B30" i="1" s="1"/>
  <c r="D15" i="1"/>
  <c r="D14" i="1"/>
  <c r="D13" i="1"/>
  <c r="D12" i="1"/>
  <c r="D11" i="1"/>
  <c r="D10" i="1"/>
  <c r="D9" i="1"/>
  <c r="D30" i="1" s="1"/>
  <c r="D94" i="1" s="1"/>
  <c r="C9" i="1"/>
  <c r="C30" i="1" s="1"/>
  <c r="C94" i="1" s="1"/>
  <c r="C129" i="1" s="1"/>
  <c r="B94" i="1" l="1"/>
  <c r="B129" i="1" s="1"/>
  <c r="D115" i="1"/>
  <c r="D129" i="1"/>
</calcChain>
</file>

<file path=xl/sharedStrings.xml><?xml version="1.0" encoding="utf-8"?>
<sst xmlns="http://schemas.openxmlformats.org/spreadsheetml/2006/main" count="163" uniqueCount="109">
  <si>
    <t>Csabdi Község Önkormányzat 2020. évi zárszámadása</t>
  </si>
  <si>
    <t xml:space="preserve">A helyi önkormányzat vagyonkimutatása </t>
  </si>
  <si>
    <t>Megnevezés</t>
  </si>
  <si>
    <t>bruttó érték</t>
  </si>
  <si>
    <t>értékcsökkenés/értékvesztés</t>
  </si>
  <si>
    <t>nettó-mérleg szerinti érték</t>
  </si>
  <si>
    <t xml:space="preserve">ESZKÖZÖK  </t>
  </si>
  <si>
    <t>A/I/1        Vagyoni értékű jogok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</si>
  <si>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</si>
  <si>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</si>
  <si>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</si>
  <si>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</si>
  <si>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„0”-ra leírt eszközök</t>
  </si>
  <si>
    <t>használatban lévő kisértékű immateriális javak</t>
  </si>
  <si>
    <t>A/I/2        Szellemi termékek</t>
  </si>
  <si>
    <t>A/I/3        Immateriális javak értékhelyesbítése</t>
  </si>
  <si>
    <t xml:space="preserve">A/I        Immateriális javak </t>
  </si>
  <si>
    <t>használatban lévő kisértékű tárgyi eszközök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</si>
  <si>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</si>
  <si>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</si>
  <si>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</si>
  <si>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</si>
  <si>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</si>
  <si>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</si>
  <si>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</si>
  <si>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>A/III/1a        - ebből: tartós részesedések jegybankban</t>
  </si>
  <si>
    <t>A/III/1b        - ebből: tartós részesedések társulásban</t>
  </si>
  <si>
    <t xml:space="preserve">           Tartós részesedés: Bicske-Csabdi-Mány Viztermelő Kft.</t>
  </si>
  <si>
    <t xml:space="preserve">           Tartós részesedés: Fejérvíz Zrt.</t>
  </si>
  <si>
    <t xml:space="preserve">A/III/2        Tartós hitelviszonyt megtestesítő értékpapírok 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</si>
  <si>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</si>
  <si>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</si>
  <si>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</si>
  <si>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</si>
  <si>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</si>
  <si>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</si>
  <si>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A/IV        Koncesszióba, vagyonkezelésbe adott eszközök </t>
  </si>
  <si>
    <t xml:space="preserve">A)        NEMZETI VAGYONBA TARTOZÓ BEFEKTETETT ESZKÖZÖK </t>
  </si>
  <si>
    <t xml:space="preserve">B/I        Készletek </t>
  </si>
  <si>
    <t>használatban lévő kisértékű készletek</t>
  </si>
  <si>
    <t xml:space="preserve">B/II        Értékpapírok </t>
  </si>
  <si>
    <t xml:space="preserve">B)        NEMZETI VAGYONBA TARTOZÓ FORGÓESZKÖZÖK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</si>
  <si>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</si>
  <si>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</si>
  <si>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</si>
  <si>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</si>
  <si>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</si>
  <si>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</si>
  <si>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>D/I        Költségvetési évben esedékes követelések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</si>
  <si>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</si>
  <si>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</si>
  <si>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</si>
  <si>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</si>
  <si>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</si>
  <si>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</si>
  <si>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</si>
  <si>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</si>
  <si>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</si>
  <si>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D)        KÖVETELÉSEK</t>
  </si>
  <si>
    <t>E/I/2 Más előzetesen felszámított levonható általános forgalmi adó</t>
  </si>
  <si>
    <t>E/I/3 Adott előleghez kapcsolódód előzetesen felszámított le nem vonható általános forgalmi adó</t>
  </si>
  <si>
    <t xml:space="preserve">E/I Előzetesen felszámított általános forgalmi adó elszámolása </t>
  </si>
  <si>
    <t>E/II/2 Más fizetendő általános forgalmi adó</t>
  </si>
  <si>
    <t>E/II. Fizetendő általános forgalmi adó elszámolása</t>
  </si>
  <si>
    <t>E/III/1 December havi illetmények, munkabérek elszámolása</t>
  </si>
  <si>
    <t>E/III/4 Azonosítás alatt álló tételek</t>
  </si>
  <si>
    <t>E/III Egyéb sajátos eszközoldali elszámolások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</si>
  <si>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</si>
  <si>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</si>
  <si>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</si>
  <si>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</si>
  <si>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F)        AKTÍV IDŐBELI ELHATÁROLÁSOK 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</si>
  <si>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</si>
  <si>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</si>
  <si>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</si>
  <si>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</si>
  <si>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</si>
  <si>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</si>
  <si>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</si>
  <si>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</si>
  <si>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</t>
  </si>
  <si>
    <t>H/I/3 Költségvetési évben esedékes kötelezettségek dologi kiadásokra</t>
  </si>
  <si>
    <t>H/I/6 Költségvetési évben esedékes kötelezettségek beruházásokra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</si>
  <si>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</si>
  <si>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</si>
  <si>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</si>
  <si>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</si>
  <si>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</si>
  <si>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</si>
  <si>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</si>
  <si>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</si>
  <si>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</si>
  <si>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H/III/8 Letétre, megőrzésre, fedezetkezelésre átvett pénzeszközök, biztosítékok</t>
  </si>
  <si>
    <t>H/III        Kötelezettség jellegű sajátos elszámolások (=H)/III/1+…+H)/III/7) (146=139+...+145)</t>
  </si>
  <si>
    <t xml:space="preserve">H)        KÖTELEZETTSÉGEK </t>
  </si>
  <si>
    <t>I)        EGYÉB SAJÁTOS FORRÁSOLDALI ELSZÁMOLÁSOK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</si>
  <si>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</si>
  <si>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</si>
  <si>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</si>
  <si>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</t>
  </si>
  <si>
    <t>FORRÁSOK ÖSSZESEN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</si>
  <si>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</si>
  <si>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</si>
  <si>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</si>
  <si>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</si>
  <si>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</si>
  <si>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</si>
  <si>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helyi önkormányzat tulajdonában álló gazdálkodó szervezetek működéséből származó kötelezettségeket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</si>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</sst>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10"/>
      <name val="Tahoma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63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8" fillId="0" borderId="1" xfId="0" applyFont="1" applyBorder="1" applyAlignment="1">
      <alignment wrapText="1"/>
    </xf>
    <xf numFmtId="0" fontId="5" fillId="2" borderId="1" xfId="0" applyFont="1" applyFill="1" applyBorder="1"/>
    <xf numFmtId="0" fontId="8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0" fontId="10" fillId="0" borderId="1" xfId="0" applyFont="1" applyBorder="1"/>
    <xf numFmtId="3" fontId="9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3" fontId="8" fillId="4" borderId="1" xfId="0" applyNumberFormat="1" applyFont="1" applyFill="1" applyBorder="1" applyAlignment="1">
      <alignment horizontal="right" vertical="top" wrapText="1"/>
    </xf>
    <xf numFmtId="3" fontId="7" fillId="0" borderId="0" xfId="0" applyNumberFormat="1" applyFont="1"/>
    <xf numFmtId="3" fontId="8" fillId="0" borderId="1" xfId="0" applyNumberFormat="1" applyFont="1" applyBorder="1" applyAlignment="1">
      <alignment horizontal="right" vertical="top" wrapText="1"/>
    </xf>
    <xf numFmtId="3" fontId="11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/>
    <xf numFmtId="3" fontId="0" fillId="0" borderId="0" xfId="0" applyNumberFormat="1"/>
    <xf numFmtId="0" fontId="7" fillId="4" borderId="0" xfId="0" applyFont="1" applyFill="1"/>
    <xf numFmtId="0" fontId="0" fillId="0" borderId="0" xfId="0" applyFont="1"/>
    <xf numFmtId="0" fontId="12" fillId="2" borderId="1" xfId="0" applyFont="1" applyFill="1" applyBorder="1" applyAlignment="1">
      <alignment horizontal="left" vertical="top" wrapText="1"/>
    </xf>
    <xf numFmtId="3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/>
    <xf numFmtId="0" fontId="7" fillId="0" borderId="1" xfId="0" applyFont="1" applyBorder="1"/>
    <xf numFmtId="3" fontId="6" fillId="5" borderId="1" xfId="0" applyNumberFormat="1" applyFont="1" applyFill="1" applyBorder="1"/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wrapText="1"/>
    </xf>
    <xf numFmtId="0" fontId="0" fillId="0" borderId="1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abSelected="1" workbookViewId="0">
      <selection activeCell="B1" sqref="B1"/>
    </sheetView>
  </sheetViews>
  <sheetFormatPr defaultRowHeight="14.4" x14ac:dyDescent="0.3"/>
  <cols>
    <col min="1" max="1" width="85.88671875" customWidth="1"/>
    <col min="2" max="2" width="21.88671875" style="1" bestFit="1" customWidth="1"/>
    <col min="3" max="3" width="18.5546875" style="1" customWidth="1"/>
    <col min="4" max="4" width="16.88671875" style="1" customWidth="1"/>
    <col min="5" max="5" width="16.44140625" bestFit="1" customWidth="1"/>
    <col min="6" max="7" width="12.33203125" bestFit="1" customWidth="1"/>
    <col min="257" max="257" width="85.88671875" customWidth="1"/>
    <col min="258" max="258" width="21.88671875" bestFit="1" customWidth="1"/>
    <col min="259" max="259" width="18.5546875" customWidth="1"/>
    <col min="260" max="260" width="16.88671875" customWidth="1"/>
    <col min="261" max="261" width="16.44140625" bestFit="1" customWidth="1"/>
    <col min="262" max="263" width="12.33203125" bestFit="1" customWidth="1"/>
    <col min="513" max="513" width="85.88671875" customWidth="1"/>
    <col min="514" max="514" width="21.88671875" bestFit="1" customWidth="1"/>
    <col min="515" max="515" width="18.5546875" customWidth="1"/>
    <col min="516" max="516" width="16.88671875" customWidth="1"/>
    <col min="517" max="517" width="16.44140625" bestFit="1" customWidth="1"/>
    <col min="518" max="519" width="12.33203125" bestFit="1" customWidth="1"/>
    <col min="769" max="769" width="85.88671875" customWidth="1"/>
    <col min="770" max="770" width="21.88671875" bestFit="1" customWidth="1"/>
    <col min="771" max="771" width="18.5546875" customWidth="1"/>
    <col min="772" max="772" width="16.88671875" customWidth="1"/>
    <col min="773" max="773" width="16.44140625" bestFit="1" customWidth="1"/>
    <col min="774" max="775" width="12.33203125" bestFit="1" customWidth="1"/>
    <col min="1025" max="1025" width="85.88671875" customWidth="1"/>
    <col min="1026" max="1026" width="21.88671875" bestFit="1" customWidth="1"/>
    <col min="1027" max="1027" width="18.5546875" customWidth="1"/>
    <col min="1028" max="1028" width="16.88671875" customWidth="1"/>
    <col min="1029" max="1029" width="16.44140625" bestFit="1" customWidth="1"/>
    <col min="1030" max="1031" width="12.33203125" bestFit="1" customWidth="1"/>
    <col min="1281" max="1281" width="85.88671875" customWidth="1"/>
    <col min="1282" max="1282" width="21.88671875" bestFit="1" customWidth="1"/>
    <col min="1283" max="1283" width="18.5546875" customWidth="1"/>
    <col min="1284" max="1284" width="16.88671875" customWidth="1"/>
    <col min="1285" max="1285" width="16.44140625" bestFit="1" customWidth="1"/>
    <col min="1286" max="1287" width="12.33203125" bestFit="1" customWidth="1"/>
    <col min="1537" max="1537" width="85.88671875" customWidth="1"/>
    <col min="1538" max="1538" width="21.88671875" bestFit="1" customWidth="1"/>
    <col min="1539" max="1539" width="18.5546875" customWidth="1"/>
    <col min="1540" max="1540" width="16.88671875" customWidth="1"/>
    <col min="1541" max="1541" width="16.44140625" bestFit="1" customWidth="1"/>
    <col min="1542" max="1543" width="12.33203125" bestFit="1" customWidth="1"/>
    <col min="1793" max="1793" width="85.88671875" customWidth="1"/>
    <col min="1794" max="1794" width="21.88671875" bestFit="1" customWidth="1"/>
    <col min="1795" max="1795" width="18.5546875" customWidth="1"/>
    <col min="1796" max="1796" width="16.88671875" customWidth="1"/>
    <col min="1797" max="1797" width="16.44140625" bestFit="1" customWidth="1"/>
    <col min="1798" max="1799" width="12.33203125" bestFit="1" customWidth="1"/>
    <col min="2049" max="2049" width="85.88671875" customWidth="1"/>
    <col min="2050" max="2050" width="21.88671875" bestFit="1" customWidth="1"/>
    <col min="2051" max="2051" width="18.5546875" customWidth="1"/>
    <col min="2052" max="2052" width="16.88671875" customWidth="1"/>
    <col min="2053" max="2053" width="16.44140625" bestFit="1" customWidth="1"/>
    <col min="2054" max="2055" width="12.33203125" bestFit="1" customWidth="1"/>
    <col min="2305" max="2305" width="85.88671875" customWidth="1"/>
    <col min="2306" max="2306" width="21.88671875" bestFit="1" customWidth="1"/>
    <col min="2307" max="2307" width="18.5546875" customWidth="1"/>
    <col min="2308" max="2308" width="16.88671875" customWidth="1"/>
    <col min="2309" max="2309" width="16.44140625" bestFit="1" customWidth="1"/>
    <col min="2310" max="2311" width="12.33203125" bestFit="1" customWidth="1"/>
    <col min="2561" max="2561" width="85.88671875" customWidth="1"/>
    <col min="2562" max="2562" width="21.88671875" bestFit="1" customWidth="1"/>
    <col min="2563" max="2563" width="18.5546875" customWidth="1"/>
    <col min="2564" max="2564" width="16.88671875" customWidth="1"/>
    <col min="2565" max="2565" width="16.44140625" bestFit="1" customWidth="1"/>
    <col min="2566" max="2567" width="12.33203125" bestFit="1" customWidth="1"/>
    <col min="2817" max="2817" width="85.88671875" customWidth="1"/>
    <col min="2818" max="2818" width="21.88671875" bestFit="1" customWidth="1"/>
    <col min="2819" max="2819" width="18.5546875" customWidth="1"/>
    <col min="2820" max="2820" width="16.88671875" customWidth="1"/>
    <col min="2821" max="2821" width="16.44140625" bestFit="1" customWidth="1"/>
    <col min="2822" max="2823" width="12.33203125" bestFit="1" customWidth="1"/>
    <col min="3073" max="3073" width="85.88671875" customWidth="1"/>
    <col min="3074" max="3074" width="21.88671875" bestFit="1" customWidth="1"/>
    <col min="3075" max="3075" width="18.5546875" customWidth="1"/>
    <col min="3076" max="3076" width="16.88671875" customWidth="1"/>
    <col min="3077" max="3077" width="16.44140625" bestFit="1" customWidth="1"/>
    <col min="3078" max="3079" width="12.33203125" bestFit="1" customWidth="1"/>
    <col min="3329" max="3329" width="85.88671875" customWidth="1"/>
    <col min="3330" max="3330" width="21.88671875" bestFit="1" customWidth="1"/>
    <col min="3331" max="3331" width="18.5546875" customWidth="1"/>
    <col min="3332" max="3332" width="16.88671875" customWidth="1"/>
    <col min="3333" max="3333" width="16.44140625" bestFit="1" customWidth="1"/>
    <col min="3334" max="3335" width="12.33203125" bestFit="1" customWidth="1"/>
    <col min="3585" max="3585" width="85.88671875" customWidth="1"/>
    <col min="3586" max="3586" width="21.88671875" bestFit="1" customWidth="1"/>
    <col min="3587" max="3587" width="18.5546875" customWidth="1"/>
    <col min="3588" max="3588" width="16.88671875" customWidth="1"/>
    <col min="3589" max="3589" width="16.44140625" bestFit="1" customWidth="1"/>
    <col min="3590" max="3591" width="12.33203125" bestFit="1" customWidth="1"/>
    <col min="3841" max="3841" width="85.88671875" customWidth="1"/>
    <col min="3842" max="3842" width="21.88671875" bestFit="1" customWidth="1"/>
    <col min="3843" max="3843" width="18.5546875" customWidth="1"/>
    <col min="3844" max="3844" width="16.88671875" customWidth="1"/>
    <col min="3845" max="3845" width="16.44140625" bestFit="1" customWidth="1"/>
    <col min="3846" max="3847" width="12.33203125" bestFit="1" customWidth="1"/>
    <col min="4097" max="4097" width="85.88671875" customWidth="1"/>
    <col min="4098" max="4098" width="21.88671875" bestFit="1" customWidth="1"/>
    <col min="4099" max="4099" width="18.5546875" customWidth="1"/>
    <col min="4100" max="4100" width="16.88671875" customWidth="1"/>
    <col min="4101" max="4101" width="16.44140625" bestFit="1" customWidth="1"/>
    <col min="4102" max="4103" width="12.33203125" bestFit="1" customWidth="1"/>
    <col min="4353" max="4353" width="85.88671875" customWidth="1"/>
    <col min="4354" max="4354" width="21.88671875" bestFit="1" customWidth="1"/>
    <col min="4355" max="4355" width="18.5546875" customWidth="1"/>
    <col min="4356" max="4356" width="16.88671875" customWidth="1"/>
    <col min="4357" max="4357" width="16.44140625" bestFit="1" customWidth="1"/>
    <col min="4358" max="4359" width="12.33203125" bestFit="1" customWidth="1"/>
    <col min="4609" max="4609" width="85.88671875" customWidth="1"/>
    <col min="4610" max="4610" width="21.88671875" bestFit="1" customWidth="1"/>
    <col min="4611" max="4611" width="18.5546875" customWidth="1"/>
    <col min="4612" max="4612" width="16.88671875" customWidth="1"/>
    <col min="4613" max="4613" width="16.44140625" bestFit="1" customWidth="1"/>
    <col min="4614" max="4615" width="12.33203125" bestFit="1" customWidth="1"/>
    <col min="4865" max="4865" width="85.88671875" customWidth="1"/>
    <col min="4866" max="4866" width="21.88671875" bestFit="1" customWidth="1"/>
    <col min="4867" max="4867" width="18.5546875" customWidth="1"/>
    <col min="4868" max="4868" width="16.88671875" customWidth="1"/>
    <col min="4869" max="4869" width="16.44140625" bestFit="1" customWidth="1"/>
    <col min="4870" max="4871" width="12.33203125" bestFit="1" customWidth="1"/>
    <col min="5121" max="5121" width="85.88671875" customWidth="1"/>
    <col min="5122" max="5122" width="21.88671875" bestFit="1" customWidth="1"/>
    <col min="5123" max="5123" width="18.5546875" customWidth="1"/>
    <col min="5124" max="5124" width="16.88671875" customWidth="1"/>
    <col min="5125" max="5125" width="16.44140625" bestFit="1" customWidth="1"/>
    <col min="5126" max="5127" width="12.33203125" bestFit="1" customWidth="1"/>
    <col min="5377" max="5377" width="85.88671875" customWidth="1"/>
    <col min="5378" max="5378" width="21.88671875" bestFit="1" customWidth="1"/>
    <col min="5379" max="5379" width="18.5546875" customWidth="1"/>
    <col min="5380" max="5380" width="16.88671875" customWidth="1"/>
    <col min="5381" max="5381" width="16.44140625" bestFit="1" customWidth="1"/>
    <col min="5382" max="5383" width="12.33203125" bestFit="1" customWidth="1"/>
    <col min="5633" max="5633" width="85.88671875" customWidth="1"/>
    <col min="5634" max="5634" width="21.88671875" bestFit="1" customWidth="1"/>
    <col min="5635" max="5635" width="18.5546875" customWidth="1"/>
    <col min="5636" max="5636" width="16.88671875" customWidth="1"/>
    <col min="5637" max="5637" width="16.44140625" bestFit="1" customWidth="1"/>
    <col min="5638" max="5639" width="12.33203125" bestFit="1" customWidth="1"/>
    <col min="5889" max="5889" width="85.88671875" customWidth="1"/>
    <col min="5890" max="5890" width="21.88671875" bestFit="1" customWidth="1"/>
    <col min="5891" max="5891" width="18.5546875" customWidth="1"/>
    <col min="5892" max="5892" width="16.88671875" customWidth="1"/>
    <col min="5893" max="5893" width="16.44140625" bestFit="1" customWidth="1"/>
    <col min="5894" max="5895" width="12.33203125" bestFit="1" customWidth="1"/>
    <col min="6145" max="6145" width="85.88671875" customWidth="1"/>
    <col min="6146" max="6146" width="21.88671875" bestFit="1" customWidth="1"/>
    <col min="6147" max="6147" width="18.5546875" customWidth="1"/>
    <col min="6148" max="6148" width="16.88671875" customWidth="1"/>
    <col min="6149" max="6149" width="16.44140625" bestFit="1" customWidth="1"/>
    <col min="6150" max="6151" width="12.33203125" bestFit="1" customWidth="1"/>
    <col min="6401" max="6401" width="85.88671875" customWidth="1"/>
    <col min="6402" max="6402" width="21.88671875" bestFit="1" customWidth="1"/>
    <col min="6403" max="6403" width="18.5546875" customWidth="1"/>
    <col min="6404" max="6404" width="16.88671875" customWidth="1"/>
    <col min="6405" max="6405" width="16.44140625" bestFit="1" customWidth="1"/>
    <col min="6406" max="6407" width="12.33203125" bestFit="1" customWidth="1"/>
    <col min="6657" max="6657" width="85.88671875" customWidth="1"/>
    <col min="6658" max="6658" width="21.88671875" bestFit="1" customWidth="1"/>
    <col min="6659" max="6659" width="18.5546875" customWidth="1"/>
    <col min="6660" max="6660" width="16.88671875" customWidth="1"/>
    <col min="6661" max="6661" width="16.44140625" bestFit="1" customWidth="1"/>
    <col min="6662" max="6663" width="12.33203125" bestFit="1" customWidth="1"/>
    <col min="6913" max="6913" width="85.88671875" customWidth="1"/>
    <col min="6914" max="6914" width="21.88671875" bestFit="1" customWidth="1"/>
    <col min="6915" max="6915" width="18.5546875" customWidth="1"/>
    <col min="6916" max="6916" width="16.88671875" customWidth="1"/>
    <col min="6917" max="6917" width="16.44140625" bestFit="1" customWidth="1"/>
    <col min="6918" max="6919" width="12.33203125" bestFit="1" customWidth="1"/>
    <col min="7169" max="7169" width="85.88671875" customWidth="1"/>
    <col min="7170" max="7170" width="21.88671875" bestFit="1" customWidth="1"/>
    <col min="7171" max="7171" width="18.5546875" customWidth="1"/>
    <col min="7172" max="7172" width="16.88671875" customWidth="1"/>
    <col min="7173" max="7173" width="16.44140625" bestFit="1" customWidth="1"/>
    <col min="7174" max="7175" width="12.33203125" bestFit="1" customWidth="1"/>
    <col min="7425" max="7425" width="85.88671875" customWidth="1"/>
    <col min="7426" max="7426" width="21.88671875" bestFit="1" customWidth="1"/>
    <col min="7427" max="7427" width="18.5546875" customWidth="1"/>
    <col min="7428" max="7428" width="16.88671875" customWidth="1"/>
    <col min="7429" max="7429" width="16.44140625" bestFit="1" customWidth="1"/>
    <col min="7430" max="7431" width="12.33203125" bestFit="1" customWidth="1"/>
    <col min="7681" max="7681" width="85.88671875" customWidth="1"/>
    <col min="7682" max="7682" width="21.88671875" bestFit="1" customWidth="1"/>
    <col min="7683" max="7683" width="18.5546875" customWidth="1"/>
    <col min="7684" max="7684" width="16.88671875" customWidth="1"/>
    <col min="7685" max="7685" width="16.44140625" bestFit="1" customWidth="1"/>
    <col min="7686" max="7687" width="12.33203125" bestFit="1" customWidth="1"/>
    <col min="7937" max="7937" width="85.88671875" customWidth="1"/>
    <col min="7938" max="7938" width="21.88671875" bestFit="1" customWidth="1"/>
    <col min="7939" max="7939" width="18.5546875" customWidth="1"/>
    <col min="7940" max="7940" width="16.88671875" customWidth="1"/>
    <col min="7941" max="7941" width="16.44140625" bestFit="1" customWidth="1"/>
    <col min="7942" max="7943" width="12.33203125" bestFit="1" customWidth="1"/>
    <col min="8193" max="8193" width="85.88671875" customWidth="1"/>
    <col min="8194" max="8194" width="21.88671875" bestFit="1" customWidth="1"/>
    <col min="8195" max="8195" width="18.5546875" customWidth="1"/>
    <col min="8196" max="8196" width="16.88671875" customWidth="1"/>
    <col min="8197" max="8197" width="16.44140625" bestFit="1" customWidth="1"/>
    <col min="8198" max="8199" width="12.33203125" bestFit="1" customWidth="1"/>
    <col min="8449" max="8449" width="85.88671875" customWidth="1"/>
    <col min="8450" max="8450" width="21.88671875" bestFit="1" customWidth="1"/>
    <col min="8451" max="8451" width="18.5546875" customWidth="1"/>
    <col min="8452" max="8452" width="16.88671875" customWidth="1"/>
    <col min="8453" max="8453" width="16.44140625" bestFit="1" customWidth="1"/>
    <col min="8454" max="8455" width="12.33203125" bestFit="1" customWidth="1"/>
    <col min="8705" max="8705" width="85.88671875" customWidth="1"/>
    <col min="8706" max="8706" width="21.88671875" bestFit="1" customWidth="1"/>
    <col min="8707" max="8707" width="18.5546875" customWidth="1"/>
    <col min="8708" max="8708" width="16.88671875" customWidth="1"/>
    <col min="8709" max="8709" width="16.44140625" bestFit="1" customWidth="1"/>
    <col min="8710" max="8711" width="12.33203125" bestFit="1" customWidth="1"/>
    <col min="8961" max="8961" width="85.88671875" customWidth="1"/>
    <col min="8962" max="8962" width="21.88671875" bestFit="1" customWidth="1"/>
    <col min="8963" max="8963" width="18.5546875" customWidth="1"/>
    <col min="8964" max="8964" width="16.88671875" customWidth="1"/>
    <col min="8965" max="8965" width="16.44140625" bestFit="1" customWidth="1"/>
    <col min="8966" max="8967" width="12.33203125" bestFit="1" customWidth="1"/>
    <col min="9217" max="9217" width="85.88671875" customWidth="1"/>
    <col min="9218" max="9218" width="21.88671875" bestFit="1" customWidth="1"/>
    <col min="9219" max="9219" width="18.5546875" customWidth="1"/>
    <col min="9220" max="9220" width="16.88671875" customWidth="1"/>
    <col min="9221" max="9221" width="16.44140625" bestFit="1" customWidth="1"/>
    <col min="9222" max="9223" width="12.33203125" bestFit="1" customWidth="1"/>
    <col min="9473" max="9473" width="85.88671875" customWidth="1"/>
    <col min="9474" max="9474" width="21.88671875" bestFit="1" customWidth="1"/>
    <col min="9475" max="9475" width="18.5546875" customWidth="1"/>
    <col min="9476" max="9476" width="16.88671875" customWidth="1"/>
    <col min="9477" max="9477" width="16.44140625" bestFit="1" customWidth="1"/>
    <col min="9478" max="9479" width="12.33203125" bestFit="1" customWidth="1"/>
    <col min="9729" max="9729" width="85.88671875" customWidth="1"/>
    <col min="9730" max="9730" width="21.88671875" bestFit="1" customWidth="1"/>
    <col min="9731" max="9731" width="18.5546875" customWidth="1"/>
    <col min="9732" max="9732" width="16.88671875" customWidth="1"/>
    <col min="9733" max="9733" width="16.44140625" bestFit="1" customWidth="1"/>
    <col min="9734" max="9735" width="12.33203125" bestFit="1" customWidth="1"/>
    <col min="9985" max="9985" width="85.88671875" customWidth="1"/>
    <col min="9986" max="9986" width="21.88671875" bestFit="1" customWidth="1"/>
    <col min="9987" max="9987" width="18.5546875" customWidth="1"/>
    <col min="9988" max="9988" width="16.88671875" customWidth="1"/>
    <col min="9989" max="9989" width="16.44140625" bestFit="1" customWidth="1"/>
    <col min="9990" max="9991" width="12.33203125" bestFit="1" customWidth="1"/>
    <col min="10241" max="10241" width="85.88671875" customWidth="1"/>
    <col min="10242" max="10242" width="21.88671875" bestFit="1" customWidth="1"/>
    <col min="10243" max="10243" width="18.5546875" customWidth="1"/>
    <col min="10244" max="10244" width="16.88671875" customWidth="1"/>
    <col min="10245" max="10245" width="16.44140625" bestFit="1" customWidth="1"/>
    <col min="10246" max="10247" width="12.33203125" bestFit="1" customWidth="1"/>
    <col min="10497" max="10497" width="85.88671875" customWidth="1"/>
    <col min="10498" max="10498" width="21.88671875" bestFit="1" customWidth="1"/>
    <col min="10499" max="10499" width="18.5546875" customWidth="1"/>
    <col min="10500" max="10500" width="16.88671875" customWidth="1"/>
    <col min="10501" max="10501" width="16.44140625" bestFit="1" customWidth="1"/>
    <col min="10502" max="10503" width="12.33203125" bestFit="1" customWidth="1"/>
    <col min="10753" max="10753" width="85.88671875" customWidth="1"/>
    <col min="10754" max="10754" width="21.88671875" bestFit="1" customWidth="1"/>
    <col min="10755" max="10755" width="18.5546875" customWidth="1"/>
    <col min="10756" max="10756" width="16.88671875" customWidth="1"/>
    <col min="10757" max="10757" width="16.44140625" bestFit="1" customWidth="1"/>
    <col min="10758" max="10759" width="12.33203125" bestFit="1" customWidth="1"/>
    <col min="11009" max="11009" width="85.88671875" customWidth="1"/>
    <col min="11010" max="11010" width="21.88671875" bestFit="1" customWidth="1"/>
    <col min="11011" max="11011" width="18.5546875" customWidth="1"/>
    <col min="11012" max="11012" width="16.88671875" customWidth="1"/>
    <col min="11013" max="11013" width="16.44140625" bestFit="1" customWidth="1"/>
    <col min="11014" max="11015" width="12.33203125" bestFit="1" customWidth="1"/>
    <col min="11265" max="11265" width="85.88671875" customWidth="1"/>
    <col min="11266" max="11266" width="21.88671875" bestFit="1" customWidth="1"/>
    <col min="11267" max="11267" width="18.5546875" customWidth="1"/>
    <col min="11268" max="11268" width="16.88671875" customWidth="1"/>
    <col min="11269" max="11269" width="16.44140625" bestFit="1" customWidth="1"/>
    <col min="11270" max="11271" width="12.33203125" bestFit="1" customWidth="1"/>
    <col min="11521" max="11521" width="85.88671875" customWidth="1"/>
    <col min="11522" max="11522" width="21.88671875" bestFit="1" customWidth="1"/>
    <col min="11523" max="11523" width="18.5546875" customWidth="1"/>
    <col min="11524" max="11524" width="16.88671875" customWidth="1"/>
    <col min="11525" max="11525" width="16.44140625" bestFit="1" customWidth="1"/>
    <col min="11526" max="11527" width="12.33203125" bestFit="1" customWidth="1"/>
    <col min="11777" max="11777" width="85.88671875" customWidth="1"/>
    <col min="11778" max="11778" width="21.88671875" bestFit="1" customWidth="1"/>
    <col min="11779" max="11779" width="18.5546875" customWidth="1"/>
    <col min="11780" max="11780" width="16.88671875" customWidth="1"/>
    <col min="11781" max="11781" width="16.44140625" bestFit="1" customWidth="1"/>
    <col min="11782" max="11783" width="12.33203125" bestFit="1" customWidth="1"/>
    <col min="12033" max="12033" width="85.88671875" customWidth="1"/>
    <col min="12034" max="12034" width="21.88671875" bestFit="1" customWidth="1"/>
    <col min="12035" max="12035" width="18.5546875" customWidth="1"/>
    <col min="12036" max="12036" width="16.88671875" customWidth="1"/>
    <col min="12037" max="12037" width="16.44140625" bestFit="1" customWidth="1"/>
    <col min="12038" max="12039" width="12.33203125" bestFit="1" customWidth="1"/>
    <col min="12289" max="12289" width="85.88671875" customWidth="1"/>
    <col min="12290" max="12290" width="21.88671875" bestFit="1" customWidth="1"/>
    <col min="12291" max="12291" width="18.5546875" customWidth="1"/>
    <col min="12292" max="12292" width="16.88671875" customWidth="1"/>
    <col min="12293" max="12293" width="16.44140625" bestFit="1" customWidth="1"/>
    <col min="12294" max="12295" width="12.33203125" bestFit="1" customWidth="1"/>
    <col min="12545" max="12545" width="85.88671875" customWidth="1"/>
    <col min="12546" max="12546" width="21.88671875" bestFit="1" customWidth="1"/>
    <col min="12547" max="12547" width="18.5546875" customWidth="1"/>
    <col min="12548" max="12548" width="16.88671875" customWidth="1"/>
    <col min="12549" max="12549" width="16.44140625" bestFit="1" customWidth="1"/>
    <col min="12550" max="12551" width="12.33203125" bestFit="1" customWidth="1"/>
    <col min="12801" max="12801" width="85.88671875" customWidth="1"/>
    <col min="12802" max="12802" width="21.88671875" bestFit="1" customWidth="1"/>
    <col min="12803" max="12803" width="18.5546875" customWidth="1"/>
    <col min="12804" max="12804" width="16.88671875" customWidth="1"/>
    <col min="12805" max="12805" width="16.44140625" bestFit="1" customWidth="1"/>
    <col min="12806" max="12807" width="12.33203125" bestFit="1" customWidth="1"/>
    <col min="13057" max="13057" width="85.88671875" customWidth="1"/>
    <col min="13058" max="13058" width="21.88671875" bestFit="1" customWidth="1"/>
    <col min="13059" max="13059" width="18.5546875" customWidth="1"/>
    <col min="13060" max="13060" width="16.88671875" customWidth="1"/>
    <col min="13061" max="13061" width="16.44140625" bestFit="1" customWidth="1"/>
    <col min="13062" max="13063" width="12.33203125" bestFit="1" customWidth="1"/>
    <col min="13313" max="13313" width="85.88671875" customWidth="1"/>
    <col min="13314" max="13314" width="21.88671875" bestFit="1" customWidth="1"/>
    <col min="13315" max="13315" width="18.5546875" customWidth="1"/>
    <col min="13316" max="13316" width="16.88671875" customWidth="1"/>
    <col min="13317" max="13317" width="16.44140625" bestFit="1" customWidth="1"/>
    <col min="13318" max="13319" width="12.33203125" bestFit="1" customWidth="1"/>
    <col min="13569" max="13569" width="85.88671875" customWidth="1"/>
    <col min="13570" max="13570" width="21.88671875" bestFit="1" customWidth="1"/>
    <col min="13571" max="13571" width="18.5546875" customWidth="1"/>
    <col min="13572" max="13572" width="16.88671875" customWidth="1"/>
    <col min="13573" max="13573" width="16.44140625" bestFit="1" customWidth="1"/>
    <col min="13574" max="13575" width="12.33203125" bestFit="1" customWidth="1"/>
    <col min="13825" max="13825" width="85.88671875" customWidth="1"/>
    <col min="13826" max="13826" width="21.88671875" bestFit="1" customWidth="1"/>
    <col min="13827" max="13827" width="18.5546875" customWidth="1"/>
    <col min="13828" max="13828" width="16.88671875" customWidth="1"/>
    <col min="13829" max="13829" width="16.44140625" bestFit="1" customWidth="1"/>
    <col min="13830" max="13831" width="12.33203125" bestFit="1" customWidth="1"/>
    <col min="14081" max="14081" width="85.88671875" customWidth="1"/>
    <col min="14082" max="14082" width="21.88671875" bestFit="1" customWidth="1"/>
    <col min="14083" max="14083" width="18.5546875" customWidth="1"/>
    <col min="14084" max="14084" width="16.88671875" customWidth="1"/>
    <col min="14085" max="14085" width="16.44140625" bestFit="1" customWidth="1"/>
    <col min="14086" max="14087" width="12.33203125" bestFit="1" customWidth="1"/>
    <col min="14337" max="14337" width="85.88671875" customWidth="1"/>
    <col min="14338" max="14338" width="21.88671875" bestFit="1" customWidth="1"/>
    <col min="14339" max="14339" width="18.5546875" customWidth="1"/>
    <col min="14340" max="14340" width="16.88671875" customWidth="1"/>
    <col min="14341" max="14341" width="16.44140625" bestFit="1" customWidth="1"/>
    <col min="14342" max="14343" width="12.33203125" bestFit="1" customWidth="1"/>
    <col min="14593" max="14593" width="85.88671875" customWidth="1"/>
    <col min="14594" max="14594" width="21.88671875" bestFit="1" customWidth="1"/>
    <col min="14595" max="14595" width="18.5546875" customWidth="1"/>
    <col min="14596" max="14596" width="16.88671875" customWidth="1"/>
    <col min="14597" max="14597" width="16.44140625" bestFit="1" customWidth="1"/>
    <col min="14598" max="14599" width="12.33203125" bestFit="1" customWidth="1"/>
    <col min="14849" max="14849" width="85.88671875" customWidth="1"/>
    <col min="14850" max="14850" width="21.88671875" bestFit="1" customWidth="1"/>
    <col min="14851" max="14851" width="18.5546875" customWidth="1"/>
    <col min="14852" max="14852" width="16.88671875" customWidth="1"/>
    <col min="14853" max="14853" width="16.44140625" bestFit="1" customWidth="1"/>
    <col min="14854" max="14855" width="12.33203125" bestFit="1" customWidth="1"/>
    <col min="15105" max="15105" width="85.88671875" customWidth="1"/>
    <col min="15106" max="15106" width="21.88671875" bestFit="1" customWidth="1"/>
    <col min="15107" max="15107" width="18.5546875" customWidth="1"/>
    <col min="15108" max="15108" width="16.88671875" customWidth="1"/>
    <col min="15109" max="15109" width="16.44140625" bestFit="1" customWidth="1"/>
    <col min="15110" max="15111" width="12.33203125" bestFit="1" customWidth="1"/>
    <col min="15361" max="15361" width="85.88671875" customWidth="1"/>
    <col min="15362" max="15362" width="21.88671875" bestFit="1" customWidth="1"/>
    <col min="15363" max="15363" width="18.5546875" customWidth="1"/>
    <col min="15364" max="15364" width="16.88671875" customWidth="1"/>
    <col min="15365" max="15365" width="16.44140625" bestFit="1" customWidth="1"/>
    <col min="15366" max="15367" width="12.33203125" bestFit="1" customWidth="1"/>
    <col min="15617" max="15617" width="85.88671875" customWidth="1"/>
    <col min="15618" max="15618" width="21.88671875" bestFit="1" customWidth="1"/>
    <col min="15619" max="15619" width="18.5546875" customWidth="1"/>
    <col min="15620" max="15620" width="16.88671875" customWidth="1"/>
    <col min="15621" max="15621" width="16.44140625" bestFit="1" customWidth="1"/>
    <col min="15622" max="15623" width="12.33203125" bestFit="1" customWidth="1"/>
    <col min="15873" max="15873" width="85.88671875" customWidth="1"/>
    <col min="15874" max="15874" width="21.88671875" bestFit="1" customWidth="1"/>
    <col min="15875" max="15875" width="18.5546875" customWidth="1"/>
    <col min="15876" max="15876" width="16.88671875" customWidth="1"/>
    <col min="15877" max="15877" width="16.44140625" bestFit="1" customWidth="1"/>
    <col min="15878" max="15879" width="12.33203125" bestFit="1" customWidth="1"/>
    <col min="16129" max="16129" width="85.88671875" customWidth="1"/>
    <col min="16130" max="16130" width="21.88671875" bestFit="1" customWidth="1"/>
    <col min="16131" max="16131" width="18.5546875" customWidth="1"/>
    <col min="16132" max="16132" width="16.88671875" customWidth="1"/>
    <col min="16133" max="16133" width="16.44140625" bestFit="1" customWidth="1"/>
    <col min="16134" max="16135" width="12.33203125" bestFit="1" customWidth="1"/>
  </cols>
  <sheetData>
    <row r="1" spans="1:8" x14ac:dyDescent="0.3">
      <c r="B1" s="1" t="s">
        <v>108</v>
      </c>
    </row>
    <row r="2" spans="1:8" x14ac:dyDescent="0.3">
      <c r="A2" s="2"/>
    </row>
    <row r="3" spans="1:8" ht="22.5" customHeight="1" x14ac:dyDescent="0.35">
      <c r="A3" s="3" t="s">
        <v>0</v>
      </c>
      <c r="B3" s="4"/>
      <c r="C3" s="4"/>
      <c r="D3" s="4"/>
      <c r="E3" s="5"/>
      <c r="F3" s="6"/>
      <c r="G3" s="6"/>
      <c r="H3" s="6"/>
    </row>
    <row r="4" spans="1:8" ht="24" customHeight="1" x14ac:dyDescent="0.35">
      <c r="A4" s="7" t="s">
        <v>1</v>
      </c>
      <c r="B4" s="4"/>
      <c r="C4" s="4"/>
      <c r="D4" s="4"/>
      <c r="G4" s="6"/>
      <c r="H4" s="6"/>
    </row>
    <row r="5" spans="1:8" ht="24" customHeight="1" x14ac:dyDescent="0.35">
      <c r="A5" s="8"/>
      <c r="B5" s="9"/>
      <c r="C5" s="9"/>
      <c r="D5" s="9"/>
      <c r="E5" s="10"/>
      <c r="F5" s="6"/>
      <c r="G5" s="6"/>
      <c r="H5" s="6"/>
    </row>
    <row r="6" spans="1:8" x14ac:dyDescent="0.3">
      <c r="A6" s="11"/>
      <c r="B6" s="12"/>
      <c r="C6" s="12"/>
      <c r="D6" s="12"/>
      <c r="E6" s="13"/>
    </row>
    <row r="7" spans="1:8" ht="27" x14ac:dyDescent="0.3">
      <c r="A7" s="14" t="s">
        <v>2</v>
      </c>
      <c r="B7" s="15" t="s">
        <v>3</v>
      </c>
      <c r="C7" s="15" t="s">
        <v>4</v>
      </c>
      <c r="D7" s="15" t="s">
        <v>5</v>
      </c>
      <c r="E7" s="13"/>
    </row>
    <row r="8" spans="1:8" x14ac:dyDescent="0.3">
      <c r="A8" s="16" t="s">
        <v>6</v>
      </c>
      <c r="B8" s="17"/>
      <c r="C8" s="17"/>
      <c r="D8" s="17"/>
      <c r="E8" s="13"/>
    </row>
    <row r="9" spans="1:8" x14ac:dyDescent="0.3">
      <c r="A9" s="18" t="s">
        <v>7</v>
      </c>
      <c r="B9" s="19">
        <v>5412397</v>
      </c>
      <c r="C9" s="19">
        <f>C12</f>
        <v>1840621</v>
      </c>
      <c r="D9" s="19">
        <f t="shared" ref="D9:D26" si="0">B9-C9</f>
        <v>3571776</v>
      </c>
      <c r="E9" s="13"/>
    </row>
    <row r="10" spans="1:8" x14ac:dyDescent="0.3">
      <c r="A10" s="20" t="s">
        <v>8</v>
      </c>
      <c r="B10" s="19"/>
      <c r="C10" s="19"/>
      <c r="D10" s="19">
        <f t="shared" si="0"/>
        <v>0</v>
      </c>
      <c r="E10" s="13"/>
    </row>
    <row r="11" spans="1:8" x14ac:dyDescent="0.3">
      <c r="A11" s="20" t="s">
        <v>9</v>
      </c>
      <c r="B11" s="19"/>
      <c r="C11" s="19"/>
      <c r="D11" s="19">
        <f t="shared" si="0"/>
        <v>0</v>
      </c>
      <c r="E11" s="13"/>
    </row>
    <row r="12" spans="1:8" x14ac:dyDescent="0.3">
      <c r="A12" s="20" t="s">
        <v>10</v>
      </c>
      <c r="B12" s="19">
        <v>5412397</v>
      </c>
      <c r="C12" s="19">
        <v>1840621</v>
      </c>
      <c r="D12" s="19">
        <f t="shared" si="0"/>
        <v>3571776</v>
      </c>
      <c r="E12" s="13"/>
    </row>
    <row r="13" spans="1:8" x14ac:dyDescent="0.3">
      <c r="A13" s="20" t="s">
        <v>11</v>
      </c>
      <c r="B13" s="19"/>
      <c r="C13" s="19"/>
      <c r="D13" s="19">
        <f t="shared" si="0"/>
        <v>0</v>
      </c>
      <c r="E13" s="13"/>
    </row>
    <row r="14" spans="1:8" x14ac:dyDescent="0.3">
      <c r="A14" s="20" t="s">
        <v>12</v>
      </c>
      <c r="B14" s="19"/>
      <c r="C14" s="19"/>
      <c r="D14" s="19">
        <f t="shared" si="0"/>
        <v>0</v>
      </c>
      <c r="E14" s="13"/>
    </row>
    <row r="15" spans="1:8" x14ac:dyDescent="0.3">
      <c r="A15" s="20" t="s">
        <v>13</v>
      </c>
      <c r="B15" s="19"/>
      <c r="C15" s="19"/>
      <c r="D15" s="19">
        <f t="shared" si="0"/>
        <v>0</v>
      </c>
      <c r="E15" s="13"/>
    </row>
    <row r="16" spans="1:8" x14ac:dyDescent="0.3">
      <c r="A16" s="18" t="s">
        <v>14</v>
      </c>
      <c r="B16" s="19">
        <f>B19+B20</f>
        <v>7504295</v>
      </c>
      <c r="C16" s="19">
        <f>C19+C20</f>
        <v>7259378</v>
      </c>
      <c r="D16" s="19">
        <f t="shared" si="0"/>
        <v>244917</v>
      </c>
      <c r="E16" s="13"/>
    </row>
    <row r="17" spans="1:5" x14ac:dyDescent="0.3">
      <c r="A17" s="20" t="s">
        <v>8</v>
      </c>
      <c r="B17" s="19"/>
      <c r="C17" s="19"/>
      <c r="D17" s="19">
        <f t="shared" si="0"/>
        <v>0</v>
      </c>
      <c r="E17" s="13"/>
    </row>
    <row r="18" spans="1:5" x14ac:dyDescent="0.3">
      <c r="A18" s="20" t="s">
        <v>9</v>
      </c>
      <c r="B18" s="19"/>
      <c r="C18" s="19"/>
      <c r="D18" s="19">
        <f t="shared" si="0"/>
        <v>0</v>
      </c>
      <c r="E18" s="13"/>
    </row>
    <row r="19" spans="1:5" x14ac:dyDescent="0.3">
      <c r="A19" s="20" t="s">
        <v>10</v>
      </c>
      <c r="B19" s="19">
        <v>7016250</v>
      </c>
      <c r="C19" s="19">
        <v>7016250</v>
      </c>
      <c r="D19" s="19">
        <f t="shared" si="0"/>
        <v>0</v>
      </c>
      <c r="E19" s="13"/>
    </row>
    <row r="20" spans="1:5" x14ac:dyDescent="0.3">
      <c r="A20" s="20" t="s">
        <v>11</v>
      </c>
      <c r="B20" s="19">
        <v>488045</v>
      </c>
      <c r="C20" s="19">
        <v>243128</v>
      </c>
      <c r="D20" s="19">
        <f t="shared" si="0"/>
        <v>244917</v>
      </c>
      <c r="E20" s="13"/>
    </row>
    <row r="21" spans="1:5" x14ac:dyDescent="0.3">
      <c r="A21" s="20" t="s">
        <v>12</v>
      </c>
      <c r="B21" s="21"/>
      <c r="C21" s="21"/>
      <c r="D21" s="19">
        <f t="shared" si="0"/>
        <v>0</v>
      </c>
      <c r="E21" s="13"/>
    </row>
    <row r="22" spans="1:5" x14ac:dyDescent="0.3">
      <c r="A22" s="20" t="s">
        <v>13</v>
      </c>
      <c r="B22" s="21"/>
      <c r="C22" s="21"/>
      <c r="D22" s="19">
        <f t="shared" si="0"/>
        <v>0</v>
      </c>
      <c r="E22" s="13"/>
    </row>
    <row r="23" spans="1:5" x14ac:dyDescent="0.3">
      <c r="A23" s="18" t="s">
        <v>15</v>
      </c>
      <c r="B23" s="21"/>
      <c r="C23" s="21"/>
      <c r="D23" s="19">
        <f t="shared" si="0"/>
        <v>0</v>
      </c>
      <c r="E23" s="13"/>
    </row>
    <row r="24" spans="1:5" x14ac:dyDescent="0.3">
      <c r="A24" s="20" t="s">
        <v>8</v>
      </c>
      <c r="B24" s="21"/>
      <c r="C24" s="21"/>
      <c r="D24" s="19">
        <f t="shared" si="0"/>
        <v>0</v>
      </c>
      <c r="E24" s="13"/>
    </row>
    <row r="25" spans="1:5" x14ac:dyDescent="0.3">
      <c r="A25" s="20" t="s">
        <v>9</v>
      </c>
      <c r="B25" s="21"/>
      <c r="C25" s="21"/>
      <c r="D25" s="19">
        <f t="shared" si="0"/>
        <v>0</v>
      </c>
      <c r="E25" s="13"/>
    </row>
    <row r="26" spans="1:5" x14ac:dyDescent="0.3">
      <c r="A26" s="20" t="s">
        <v>10</v>
      </c>
      <c r="B26" s="21"/>
      <c r="C26" s="21"/>
      <c r="D26" s="19">
        <f t="shared" si="0"/>
        <v>0</v>
      </c>
      <c r="E26" s="13"/>
    </row>
    <row r="27" spans="1:5" x14ac:dyDescent="0.3">
      <c r="A27" s="20" t="s">
        <v>11</v>
      </c>
      <c r="B27" s="21"/>
      <c r="C27" s="21"/>
      <c r="D27" s="21">
        <f>B27-C27</f>
        <v>0</v>
      </c>
      <c r="E27" s="13"/>
    </row>
    <row r="28" spans="1:5" x14ac:dyDescent="0.3">
      <c r="A28" s="20" t="s">
        <v>12</v>
      </c>
      <c r="B28" s="21"/>
      <c r="C28" s="21"/>
      <c r="D28" s="21">
        <f>B28-C28</f>
        <v>0</v>
      </c>
      <c r="E28" s="13"/>
    </row>
    <row r="29" spans="1:5" x14ac:dyDescent="0.3">
      <c r="A29" s="20" t="s">
        <v>13</v>
      </c>
      <c r="B29" s="21"/>
      <c r="C29" s="21"/>
      <c r="D29" s="21"/>
      <c r="E29" s="13"/>
    </row>
    <row r="30" spans="1:5" x14ac:dyDescent="0.3">
      <c r="A30" s="22" t="s">
        <v>16</v>
      </c>
      <c r="B30" s="23">
        <f>B9+B16+B23</f>
        <v>12916692</v>
      </c>
      <c r="C30" s="23">
        <f>C9+C16+C23</f>
        <v>9099999</v>
      </c>
      <c r="D30" s="23">
        <f>D9+D16+D23</f>
        <v>3816693</v>
      </c>
      <c r="E30" s="24"/>
    </row>
    <row r="31" spans="1:5" x14ac:dyDescent="0.3">
      <c r="A31" s="20" t="s">
        <v>8</v>
      </c>
      <c r="B31" s="25"/>
      <c r="C31" s="25"/>
      <c r="D31" s="25"/>
      <c r="E31" s="12"/>
    </row>
    <row r="32" spans="1:5" x14ac:dyDescent="0.3">
      <c r="A32" s="20" t="s">
        <v>9</v>
      </c>
      <c r="B32" s="25"/>
      <c r="C32" s="25"/>
      <c r="D32" s="25"/>
      <c r="E32" s="12"/>
    </row>
    <row r="33" spans="1:6" x14ac:dyDescent="0.3">
      <c r="A33" s="20" t="s">
        <v>10</v>
      </c>
      <c r="B33" s="21"/>
      <c r="C33" s="21"/>
      <c r="D33" s="21"/>
      <c r="E33" s="12"/>
    </row>
    <row r="34" spans="1:6" x14ac:dyDescent="0.3">
      <c r="A34" s="20" t="s">
        <v>11</v>
      </c>
      <c r="B34" s="25"/>
      <c r="C34" s="25"/>
      <c r="D34" s="25"/>
      <c r="E34" s="12"/>
    </row>
    <row r="35" spans="1:6" x14ac:dyDescent="0.3">
      <c r="A35" s="20" t="s">
        <v>12</v>
      </c>
      <c r="B35" s="25"/>
      <c r="C35" s="25"/>
      <c r="D35" s="25"/>
      <c r="E35" s="12"/>
    </row>
    <row r="36" spans="1:6" x14ac:dyDescent="0.3">
      <c r="A36" s="20" t="s">
        <v>17</v>
      </c>
      <c r="B36" s="25"/>
      <c r="C36" s="25"/>
      <c r="D36" s="25"/>
      <c r="E36" s="12"/>
    </row>
    <row r="37" spans="1:6" x14ac:dyDescent="0.3">
      <c r="A37" s="18" t="s">
        <v>18</v>
      </c>
      <c r="B37" s="19">
        <f>B38+B40+B41+B42</f>
        <v>2065681299</v>
      </c>
      <c r="C37" s="19">
        <f>C38+C40+C41+C42</f>
        <v>299580143</v>
      </c>
      <c r="D37" s="19">
        <f>D38+D40+D41+D42</f>
        <v>1766101156</v>
      </c>
      <c r="E37" s="12"/>
    </row>
    <row r="38" spans="1:6" x14ac:dyDescent="0.3">
      <c r="A38" s="20" t="s">
        <v>8</v>
      </c>
      <c r="B38" s="19">
        <v>945062725</v>
      </c>
      <c r="C38" s="19">
        <v>234140125</v>
      </c>
      <c r="D38" s="19">
        <f t="shared" ref="D38:D58" si="1">B38-C38</f>
        <v>710922600</v>
      </c>
      <c r="E38" s="12"/>
      <c r="F38" s="26"/>
    </row>
    <row r="39" spans="1:6" x14ac:dyDescent="0.3">
      <c r="A39" s="20" t="s">
        <v>9</v>
      </c>
      <c r="B39" s="19"/>
      <c r="C39" s="19"/>
      <c r="D39" s="19">
        <f t="shared" si="1"/>
        <v>0</v>
      </c>
      <c r="E39" s="12"/>
    </row>
    <row r="40" spans="1:6" x14ac:dyDescent="0.3">
      <c r="A40" s="20" t="s">
        <v>10</v>
      </c>
      <c r="B40" s="19">
        <v>1106674605</v>
      </c>
      <c r="C40" s="19">
        <v>64015717</v>
      </c>
      <c r="D40" s="19">
        <f t="shared" si="1"/>
        <v>1042658888</v>
      </c>
      <c r="E40" s="27"/>
    </row>
    <row r="41" spans="1:6" x14ac:dyDescent="0.3">
      <c r="A41" s="20" t="s">
        <v>11</v>
      </c>
      <c r="B41" s="19">
        <v>13893969</v>
      </c>
      <c r="C41" s="19">
        <v>1374301</v>
      </c>
      <c r="D41" s="19">
        <f t="shared" si="1"/>
        <v>12519668</v>
      </c>
      <c r="E41" s="12"/>
    </row>
    <row r="42" spans="1:6" x14ac:dyDescent="0.3">
      <c r="A42" s="20" t="s">
        <v>12</v>
      </c>
      <c r="B42" s="19">
        <v>50000</v>
      </c>
      <c r="C42" s="19">
        <v>50000</v>
      </c>
      <c r="D42" s="19">
        <f t="shared" si="1"/>
        <v>0</v>
      </c>
      <c r="E42" s="12"/>
    </row>
    <row r="43" spans="1:6" x14ac:dyDescent="0.3">
      <c r="A43" s="20" t="s">
        <v>17</v>
      </c>
      <c r="B43" s="19"/>
      <c r="C43" s="19"/>
      <c r="D43" s="19">
        <f t="shared" si="1"/>
        <v>0</v>
      </c>
      <c r="E43" s="12"/>
    </row>
    <row r="44" spans="1:6" x14ac:dyDescent="0.3">
      <c r="A44" s="18" t="s">
        <v>19</v>
      </c>
      <c r="B44" s="19">
        <f>B47+B48+B49</f>
        <v>44882780</v>
      </c>
      <c r="C44" s="19">
        <v>17485702</v>
      </c>
      <c r="D44" s="19">
        <f>B44-C44</f>
        <v>27397078</v>
      </c>
      <c r="E44" s="13"/>
      <c r="F44" s="28"/>
    </row>
    <row r="45" spans="1:6" x14ac:dyDescent="0.3">
      <c r="A45" s="20" t="s">
        <v>8</v>
      </c>
      <c r="B45" s="19"/>
      <c r="C45" s="19"/>
      <c r="D45" s="19">
        <f t="shared" si="1"/>
        <v>0</v>
      </c>
      <c r="E45" s="13"/>
    </row>
    <row r="46" spans="1:6" x14ac:dyDescent="0.3">
      <c r="A46" s="20" t="s">
        <v>9</v>
      </c>
      <c r="B46" s="19"/>
      <c r="C46" s="19"/>
      <c r="D46" s="19">
        <f t="shared" si="1"/>
        <v>0</v>
      </c>
      <c r="E46" s="13"/>
    </row>
    <row r="47" spans="1:6" x14ac:dyDescent="0.3">
      <c r="A47" s="20" t="s">
        <v>10</v>
      </c>
      <c r="B47" s="19">
        <v>18217162</v>
      </c>
      <c r="C47" s="19">
        <v>11829532</v>
      </c>
      <c r="D47" s="19">
        <f t="shared" si="1"/>
        <v>6387630</v>
      </c>
      <c r="E47" s="13"/>
    </row>
    <row r="48" spans="1:6" x14ac:dyDescent="0.3">
      <c r="A48" s="20" t="s">
        <v>11</v>
      </c>
      <c r="B48" s="19">
        <v>3791494</v>
      </c>
      <c r="C48" s="19">
        <v>1170300</v>
      </c>
      <c r="D48" s="21">
        <f t="shared" si="1"/>
        <v>2621194</v>
      </c>
      <c r="E48" s="13"/>
    </row>
    <row r="49" spans="1:5" x14ac:dyDescent="0.3">
      <c r="A49" s="20" t="s">
        <v>12</v>
      </c>
      <c r="B49" s="19">
        <v>22874124</v>
      </c>
      <c r="C49" s="19">
        <v>22874124</v>
      </c>
      <c r="D49" s="21">
        <f t="shared" si="1"/>
        <v>0</v>
      </c>
      <c r="E49" s="13"/>
    </row>
    <row r="50" spans="1:5" x14ac:dyDescent="0.3">
      <c r="A50" s="20" t="s">
        <v>17</v>
      </c>
      <c r="B50" s="19">
        <v>3043238</v>
      </c>
      <c r="C50" s="19">
        <v>3043238</v>
      </c>
      <c r="D50" s="21">
        <f t="shared" si="1"/>
        <v>0</v>
      </c>
      <c r="E50" s="13"/>
    </row>
    <row r="51" spans="1:5" x14ac:dyDescent="0.3">
      <c r="A51" s="18" t="s">
        <v>20</v>
      </c>
      <c r="B51" s="19"/>
      <c r="C51" s="19"/>
      <c r="D51" s="21">
        <f t="shared" si="1"/>
        <v>0</v>
      </c>
      <c r="E51" s="13"/>
    </row>
    <row r="52" spans="1:5" x14ac:dyDescent="0.3">
      <c r="A52" s="20" t="s">
        <v>8</v>
      </c>
      <c r="B52" s="19"/>
      <c r="C52" s="19"/>
      <c r="D52" s="21">
        <f t="shared" si="1"/>
        <v>0</v>
      </c>
      <c r="E52" s="13"/>
    </row>
    <row r="53" spans="1:5" x14ac:dyDescent="0.3">
      <c r="A53" s="20" t="s">
        <v>9</v>
      </c>
      <c r="B53" s="19"/>
      <c r="C53" s="19"/>
      <c r="D53" s="21">
        <f t="shared" si="1"/>
        <v>0</v>
      </c>
      <c r="E53" s="13"/>
    </row>
    <row r="54" spans="1:5" x14ac:dyDescent="0.3">
      <c r="A54" s="20" t="s">
        <v>10</v>
      </c>
      <c r="B54" s="19"/>
      <c r="C54" s="19"/>
      <c r="D54" s="21">
        <f t="shared" si="1"/>
        <v>0</v>
      </c>
      <c r="E54" s="13"/>
    </row>
    <row r="55" spans="1:5" x14ac:dyDescent="0.3">
      <c r="A55" s="20" t="s">
        <v>11</v>
      </c>
      <c r="B55" s="19"/>
      <c r="C55" s="19"/>
      <c r="D55" s="21">
        <f t="shared" si="1"/>
        <v>0</v>
      </c>
      <c r="E55" s="13"/>
    </row>
    <row r="56" spans="1:5" x14ac:dyDescent="0.3">
      <c r="A56" s="20" t="s">
        <v>12</v>
      </c>
      <c r="B56" s="19"/>
      <c r="C56" s="19"/>
      <c r="D56" s="21">
        <f t="shared" si="1"/>
        <v>0</v>
      </c>
      <c r="E56" s="13"/>
    </row>
    <row r="57" spans="1:5" x14ac:dyDescent="0.3">
      <c r="A57" s="20" t="s">
        <v>17</v>
      </c>
      <c r="B57" s="19"/>
      <c r="C57" s="19"/>
      <c r="D57" s="21">
        <f t="shared" si="1"/>
        <v>0</v>
      </c>
      <c r="E57" s="13"/>
    </row>
    <row r="58" spans="1:5" x14ac:dyDescent="0.3">
      <c r="A58" s="18" t="s">
        <v>21</v>
      </c>
      <c r="B58" s="19">
        <v>22412282</v>
      </c>
      <c r="C58" s="19">
        <v>0</v>
      </c>
      <c r="D58" s="21">
        <f t="shared" si="1"/>
        <v>22412282</v>
      </c>
      <c r="E58" s="13"/>
    </row>
    <row r="59" spans="1:5" x14ac:dyDescent="0.3">
      <c r="A59" s="18" t="s">
        <v>22</v>
      </c>
      <c r="B59" s="21"/>
      <c r="C59" s="21"/>
      <c r="D59" s="21"/>
      <c r="E59" s="13"/>
    </row>
    <row r="60" spans="1:5" x14ac:dyDescent="0.3">
      <c r="A60" s="22" t="s">
        <v>23</v>
      </c>
      <c r="B60" s="25">
        <f>B37+B44+B51+B58+B59</f>
        <v>2132976361</v>
      </c>
      <c r="C60" s="25">
        <f>C37+C44+C51+C58+C59</f>
        <v>317065845</v>
      </c>
      <c r="D60" s="25">
        <f>D37+D44+D51+D58+D59</f>
        <v>1815910516</v>
      </c>
      <c r="E60" s="24"/>
    </row>
    <row r="61" spans="1:5" x14ac:dyDescent="0.3">
      <c r="A61" s="20" t="s">
        <v>8</v>
      </c>
      <c r="B61" s="25"/>
      <c r="C61" s="25"/>
      <c r="D61" s="25"/>
      <c r="E61" s="13"/>
    </row>
    <row r="62" spans="1:5" x14ac:dyDescent="0.3">
      <c r="A62" s="20" t="s">
        <v>9</v>
      </c>
      <c r="B62" s="25"/>
      <c r="C62" s="25"/>
      <c r="D62" s="25"/>
      <c r="E62" s="13"/>
    </row>
    <row r="63" spans="1:5" x14ac:dyDescent="0.3">
      <c r="A63" s="20" t="s">
        <v>10</v>
      </c>
      <c r="B63" s="25"/>
      <c r="C63" s="25"/>
      <c r="D63" s="25"/>
      <c r="E63" s="13"/>
    </row>
    <row r="64" spans="1:5" x14ac:dyDescent="0.3">
      <c r="A64" s="20" t="s">
        <v>11</v>
      </c>
      <c r="B64" s="25"/>
      <c r="C64" s="25"/>
      <c r="D64" s="25"/>
      <c r="E64" s="13"/>
    </row>
    <row r="65" spans="1:5" x14ac:dyDescent="0.3">
      <c r="A65" s="20" t="s">
        <v>12</v>
      </c>
      <c r="B65" s="25"/>
      <c r="C65" s="25"/>
      <c r="D65" s="25"/>
      <c r="E65" s="13"/>
    </row>
    <row r="66" spans="1:5" x14ac:dyDescent="0.3">
      <c r="A66" s="20" t="s">
        <v>17</v>
      </c>
      <c r="B66" s="23"/>
      <c r="C66" s="25"/>
      <c r="D66" s="25"/>
      <c r="E66" s="13"/>
    </row>
    <row r="67" spans="1:5" x14ac:dyDescent="0.3">
      <c r="A67" s="18" t="s">
        <v>24</v>
      </c>
      <c r="B67" s="19">
        <f>B71+B72</f>
        <v>2190000</v>
      </c>
      <c r="C67" s="19">
        <f>C71+C72</f>
        <v>0</v>
      </c>
      <c r="D67" s="19">
        <f>D71+D72</f>
        <v>2190000</v>
      </c>
      <c r="E67" s="13"/>
    </row>
    <row r="68" spans="1:5" x14ac:dyDescent="0.3">
      <c r="A68" s="18" t="s">
        <v>25</v>
      </c>
      <c r="B68" s="19"/>
      <c r="C68" s="19"/>
      <c r="D68" s="19"/>
      <c r="E68" s="29"/>
    </row>
    <row r="69" spans="1:5" x14ac:dyDescent="0.3">
      <c r="A69" s="18" t="s">
        <v>26</v>
      </c>
      <c r="B69" s="19"/>
      <c r="C69" s="19"/>
      <c r="D69" s="19"/>
      <c r="E69" s="29"/>
    </row>
    <row r="70" spans="1:5" x14ac:dyDescent="0.3">
      <c r="A70" s="18" t="s">
        <v>27</v>
      </c>
      <c r="B70" s="19">
        <v>0</v>
      </c>
      <c r="C70" s="19">
        <v>0</v>
      </c>
      <c r="D70" s="19">
        <v>0</v>
      </c>
      <c r="E70" s="29"/>
    </row>
    <row r="71" spans="1:5" x14ac:dyDescent="0.3">
      <c r="A71" s="18" t="s">
        <v>28</v>
      </c>
      <c r="B71" s="19">
        <v>2110000</v>
      </c>
      <c r="C71" s="19">
        <v>0</v>
      </c>
      <c r="D71" s="19">
        <v>2110000</v>
      </c>
      <c r="E71" s="29"/>
    </row>
    <row r="72" spans="1:5" x14ac:dyDescent="0.3">
      <c r="A72" s="18" t="s">
        <v>28</v>
      </c>
      <c r="B72" s="19">
        <v>80000</v>
      </c>
      <c r="C72" s="19">
        <v>0</v>
      </c>
      <c r="D72" s="19">
        <v>80000</v>
      </c>
      <c r="E72" s="29"/>
    </row>
    <row r="73" spans="1:5" x14ac:dyDescent="0.3">
      <c r="A73" s="18"/>
      <c r="B73" s="19"/>
      <c r="C73" s="19"/>
      <c r="D73" s="19"/>
      <c r="E73" s="29"/>
    </row>
    <row r="74" spans="1:5" x14ac:dyDescent="0.3">
      <c r="A74" s="18" t="s">
        <v>29</v>
      </c>
      <c r="B74" s="19"/>
      <c r="C74" s="19"/>
      <c r="D74" s="19"/>
      <c r="E74" s="29"/>
    </row>
    <row r="75" spans="1:5" x14ac:dyDescent="0.3">
      <c r="A75" s="18" t="s">
        <v>30</v>
      </c>
      <c r="B75" s="19"/>
      <c r="C75" s="19"/>
      <c r="D75" s="19"/>
      <c r="E75" s="29"/>
    </row>
    <row r="76" spans="1:5" x14ac:dyDescent="0.3">
      <c r="A76" s="18" t="s">
        <v>31</v>
      </c>
      <c r="B76" s="19"/>
      <c r="C76" s="19"/>
      <c r="D76" s="19"/>
      <c r="E76" s="29"/>
    </row>
    <row r="77" spans="1:5" x14ac:dyDescent="0.3">
      <c r="A77" s="18" t="s">
        <v>32</v>
      </c>
      <c r="B77" s="19"/>
      <c r="C77" s="19"/>
      <c r="D77" s="19"/>
      <c r="E77" s="29"/>
    </row>
    <row r="78" spans="1:5" x14ac:dyDescent="0.3">
      <c r="A78" s="22" t="s">
        <v>33</v>
      </c>
      <c r="B78" s="23">
        <f>B67</f>
        <v>2190000</v>
      </c>
      <c r="C78" s="23">
        <f>C67</f>
        <v>0</v>
      </c>
      <c r="D78" s="23">
        <f>D67</f>
        <v>2190000</v>
      </c>
      <c r="E78" s="29"/>
    </row>
    <row r="79" spans="1:5" x14ac:dyDescent="0.3">
      <c r="A79" s="18" t="s">
        <v>34</v>
      </c>
      <c r="B79" s="19"/>
      <c r="C79" s="19"/>
      <c r="D79" s="19"/>
      <c r="E79" s="29"/>
    </row>
    <row r="80" spans="1:5" x14ac:dyDescent="0.3">
      <c r="A80" s="20" t="s">
        <v>8</v>
      </c>
      <c r="B80" s="19"/>
      <c r="C80" s="19"/>
      <c r="D80" s="19"/>
      <c r="E80" s="29"/>
    </row>
    <row r="81" spans="1:7" x14ac:dyDescent="0.3">
      <c r="A81" s="20" t="s">
        <v>9</v>
      </c>
      <c r="B81" s="21"/>
      <c r="C81" s="21"/>
      <c r="D81" s="21"/>
      <c r="E81" s="13"/>
    </row>
    <row r="82" spans="1:7" x14ac:dyDescent="0.3">
      <c r="A82" s="20" t="s">
        <v>10</v>
      </c>
      <c r="B82" s="21"/>
      <c r="C82" s="21"/>
      <c r="D82" s="21"/>
      <c r="E82" s="13"/>
    </row>
    <row r="83" spans="1:7" x14ac:dyDescent="0.3">
      <c r="A83" s="20" t="s">
        <v>11</v>
      </c>
      <c r="B83" s="21"/>
      <c r="C83" s="21"/>
      <c r="D83" s="21"/>
      <c r="E83" s="13"/>
    </row>
    <row r="84" spans="1:7" x14ac:dyDescent="0.3">
      <c r="A84" s="20" t="s">
        <v>12</v>
      </c>
      <c r="B84" s="21"/>
      <c r="C84" s="21"/>
      <c r="D84" s="21"/>
      <c r="E84" s="13"/>
    </row>
    <row r="85" spans="1:7" x14ac:dyDescent="0.3">
      <c r="A85" s="20" t="s">
        <v>17</v>
      </c>
      <c r="B85" s="21"/>
      <c r="C85" s="21"/>
      <c r="D85" s="21"/>
      <c r="E85" s="13"/>
    </row>
    <row r="86" spans="1:7" x14ac:dyDescent="0.3">
      <c r="A86" s="18" t="s">
        <v>35</v>
      </c>
      <c r="B86" s="21"/>
      <c r="C86" s="21"/>
      <c r="D86" s="21"/>
      <c r="E86" s="13"/>
    </row>
    <row r="87" spans="1:7" x14ac:dyDescent="0.3">
      <c r="A87" s="22" t="s">
        <v>36</v>
      </c>
      <c r="B87" s="25">
        <f>B79+B86</f>
        <v>0</v>
      </c>
      <c r="C87" s="25">
        <f>C79+C86</f>
        <v>0</v>
      </c>
      <c r="D87" s="25">
        <f>D79+D86</f>
        <v>0</v>
      </c>
      <c r="E87" s="13"/>
    </row>
    <row r="88" spans="1:7" x14ac:dyDescent="0.3">
      <c r="A88" s="20" t="s">
        <v>8</v>
      </c>
      <c r="B88" s="25"/>
      <c r="C88" s="25"/>
      <c r="D88" s="25"/>
      <c r="E88" s="13"/>
    </row>
    <row r="89" spans="1:7" x14ac:dyDescent="0.3">
      <c r="A89" s="20" t="s">
        <v>9</v>
      </c>
      <c r="B89" s="25"/>
      <c r="C89" s="25"/>
      <c r="D89" s="25"/>
      <c r="E89" s="13"/>
    </row>
    <row r="90" spans="1:7" x14ac:dyDescent="0.3">
      <c r="A90" s="20" t="s">
        <v>10</v>
      </c>
      <c r="B90" s="25"/>
      <c r="C90" s="25"/>
      <c r="D90" s="25"/>
      <c r="E90" s="13"/>
    </row>
    <row r="91" spans="1:7" x14ac:dyDescent="0.3">
      <c r="A91" s="20" t="s">
        <v>11</v>
      </c>
      <c r="B91" s="25"/>
      <c r="C91" s="25"/>
      <c r="D91" s="25"/>
      <c r="E91" s="13"/>
    </row>
    <row r="92" spans="1:7" x14ac:dyDescent="0.3">
      <c r="A92" s="20" t="s">
        <v>12</v>
      </c>
      <c r="B92" s="25"/>
      <c r="C92" s="25"/>
      <c r="D92" s="25"/>
      <c r="E92" s="13"/>
    </row>
    <row r="93" spans="1:7" x14ac:dyDescent="0.3">
      <c r="A93" s="20" t="s">
        <v>17</v>
      </c>
      <c r="B93" s="25"/>
      <c r="C93" s="25"/>
      <c r="D93" s="25"/>
      <c r="E93" s="13"/>
    </row>
    <row r="94" spans="1:7" x14ac:dyDescent="0.3">
      <c r="A94" s="22" t="s">
        <v>37</v>
      </c>
      <c r="B94" s="23">
        <f>B30+B60+B78+B87</f>
        <v>2148083053</v>
      </c>
      <c r="C94" s="23">
        <f>C30+C60+C78</f>
        <v>326165844</v>
      </c>
      <c r="D94" s="23">
        <f>D30+D60+D78+D87</f>
        <v>1821917209</v>
      </c>
      <c r="E94" s="24"/>
      <c r="F94" s="28"/>
      <c r="G94" s="28"/>
    </row>
    <row r="95" spans="1:7" x14ac:dyDescent="0.3">
      <c r="A95" s="22" t="s">
        <v>38</v>
      </c>
      <c r="B95" s="25"/>
      <c r="C95" s="25"/>
      <c r="D95" s="25"/>
      <c r="E95" s="13"/>
    </row>
    <row r="96" spans="1:7" x14ac:dyDescent="0.3">
      <c r="A96" s="20" t="s">
        <v>39</v>
      </c>
      <c r="B96" s="25"/>
      <c r="C96" s="25"/>
      <c r="D96" s="25"/>
      <c r="E96" s="13"/>
    </row>
    <row r="97" spans="1:5" x14ac:dyDescent="0.3">
      <c r="A97" s="22" t="s">
        <v>40</v>
      </c>
      <c r="B97" s="25"/>
      <c r="C97" s="25"/>
      <c r="D97" s="25"/>
      <c r="E97" s="13"/>
    </row>
    <row r="98" spans="1:5" x14ac:dyDescent="0.3">
      <c r="A98" s="22" t="s">
        <v>41</v>
      </c>
      <c r="B98" s="25"/>
      <c r="C98" s="25"/>
      <c r="D98" s="25"/>
      <c r="E98" s="13"/>
    </row>
    <row r="99" spans="1:5" x14ac:dyDescent="0.3">
      <c r="A99" s="18" t="s">
        <v>42</v>
      </c>
      <c r="B99" s="19"/>
      <c r="C99" s="19"/>
      <c r="D99" s="21"/>
      <c r="E99" s="13"/>
    </row>
    <row r="100" spans="1:5" x14ac:dyDescent="0.3">
      <c r="A100" s="18" t="s">
        <v>43</v>
      </c>
      <c r="B100" s="19">
        <v>188230</v>
      </c>
      <c r="C100" s="19">
        <v>0</v>
      </c>
      <c r="D100" s="21">
        <f>B100-C100</f>
        <v>188230</v>
      </c>
      <c r="E100" s="13"/>
    </row>
    <row r="101" spans="1:5" x14ac:dyDescent="0.3">
      <c r="A101" s="18" t="s">
        <v>44</v>
      </c>
      <c r="B101" s="19">
        <v>134231867</v>
      </c>
      <c r="C101" s="21">
        <v>0</v>
      </c>
      <c r="D101" s="21">
        <f>B101-C101</f>
        <v>134231867</v>
      </c>
      <c r="E101" s="13"/>
    </row>
    <row r="102" spans="1:5" x14ac:dyDescent="0.3">
      <c r="A102" s="18" t="s">
        <v>45</v>
      </c>
      <c r="B102" s="19"/>
      <c r="C102" s="21"/>
      <c r="D102" s="21">
        <f>B102-C102</f>
        <v>0</v>
      </c>
      <c r="E102" s="13"/>
    </row>
    <row r="103" spans="1:5" x14ac:dyDescent="0.3">
      <c r="A103" s="18" t="s">
        <v>46</v>
      </c>
      <c r="B103" s="19"/>
      <c r="C103" s="21"/>
      <c r="D103" s="21"/>
      <c r="E103" s="13"/>
    </row>
    <row r="104" spans="1:5" x14ac:dyDescent="0.3">
      <c r="A104" s="22" t="s">
        <v>47</v>
      </c>
      <c r="B104" s="23">
        <f>B99+B100+B101+B102+B103</f>
        <v>134420097</v>
      </c>
      <c r="C104" s="25">
        <f>C99+C100+C101+C102+C103</f>
        <v>0</v>
      </c>
      <c r="D104" s="25">
        <f>D99+D100+D101+D102+D103</f>
        <v>134420097</v>
      </c>
      <c r="E104" s="13"/>
    </row>
    <row r="105" spans="1:5" x14ac:dyDescent="0.3">
      <c r="A105" s="22" t="s">
        <v>48</v>
      </c>
      <c r="B105" s="23">
        <v>15412366</v>
      </c>
      <c r="C105" s="25">
        <v>0</v>
      </c>
      <c r="D105" s="25">
        <f t="shared" ref="D105:D110" si="2">B105</f>
        <v>15412366</v>
      </c>
      <c r="E105" s="13"/>
    </row>
    <row r="106" spans="1:5" x14ac:dyDescent="0.3">
      <c r="A106" s="22" t="s">
        <v>49</v>
      </c>
      <c r="B106" s="23">
        <v>0</v>
      </c>
      <c r="C106" s="25">
        <f>C107+C108+C109+C110+C111+C112+C113</f>
        <v>0</v>
      </c>
      <c r="D106" s="21">
        <f t="shared" si="2"/>
        <v>0</v>
      </c>
      <c r="E106" s="13"/>
    </row>
    <row r="107" spans="1:5" x14ac:dyDescent="0.3">
      <c r="A107" s="18" t="s">
        <v>50</v>
      </c>
      <c r="B107" s="19">
        <v>3597677</v>
      </c>
      <c r="C107" s="21">
        <v>0</v>
      </c>
      <c r="D107" s="21">
        <f t="shared" si="2"/>
        <v>3597677</v>
      </c>
      <c r="E107" s="13"/>
    </row>
    <row r="108" spans="1:5" x14ac:dyDescent="0.3">
      <c r="A108" s="18" t="s">
        <v>51</v>
      </c>
      <c r="B108" s="19"/>
      <c r="C108" s="21"/>
      <c r="D108" s="21">
        <f t="shared" si="2"/>
        <v>0</v>
      </c>
      <c r="E108" s="13"/>
    </row>
    <row r="109" spans="1:5" x14ac:dyDescent="0.3">
      <c r="A109" s="18" t="s">
        <v>52</v>
      </c>
      <c r="B109" s="19"/>
      <c r="C109" s="21"/>
      <c r="D109" s="21">
        <f t="shared" si="2"/>
        <v>0</v>
      </c>
      <c r="E109" s="13"/>
    </row>
    <row r="110" spans="1:5" x14ac:dyDescent="0.3">
      <c r="A110" s="18" t="s">
        <v>53</v>
      </c>
      <c r="B110" s="19">
        <v>78000</v>
      </c>
      <c r="C110" s="21">
        <v>0</v>
      </c>
      <c r="D110" s="21">
        <f t="shared" si="2"/>
        <v>78000</v>
      </c>
      <c r="E110" s="13"/>
    </row>
    <row r="111" spans="1:5" ht="26.4" x14ac:dyDescent="0.3">
      <c r="A111" s="18" t="s">
        <v>54</v>
      </c>
      <c r="B111" s="19"/>
      <c r="C111" s="21"/>
      <c r="D111" s="21"/>
      <c r="E111" s="13"/>
    </row>
    <row r="112" spans="1:5" ht="26.4" x14ac:dyDescent="0.3">
      <c r="A112" s="18" t="s">
        <v>55</v>
      </c>
      <c r="B112" s="19"/>
      <c r="C112" s="21"/>
      <c r="D112" s="21"/>
      <c r="E112" s="13"/>
    </row>
    <row r="113" spans="1:5" ht="26.4" x14ac:dyDescent="0.3">
      <c r="A113" s="18" t="s">
        <v>56</v>
      </c>
      <c r="B113" s="19"/>
      <c r="C113" s="21"/>
      <c r="D113" s="21"/>
      <c r="E113" s="13"/>
    </row>
    <row r="114" spans="1:5" x14ac:dyDescent="0.3">
      <c r="A114" s="22" t="s">
        <v>57</v>
      </c>
      <c r="B114" s="23">
        <f>B107+B108+B109+B110+B111+B112+B113</f>
        <v>3675677</v>
      </c>
      <c r="C114" s="25">
        <f>C107+C108+C109+C110+C111+C112+C113</f>
        <v>0</v>
      </c>
      <c r="D114" s="25">
        <f>D107+D108+D109+D110+D111+D112+D113</f>
        <v>3675677</v>
      </c>
      <c r="E114" s="13"/>
    </row>
    <row r="115" spans="1:5" x14ac:dyDescent="0.3">
      <c r="A115" s="22" t="s">
        <v>58</v>
      </c>
      <c r="B115" s="23">
        <f>B105+B106+B114</f>
        <v>19088043</v>
      </c>
      <c r="C115" s="25">
        <f>C105+C106+C114</f>
        <v>0</v>
      </c>
      <c r="D115" s="25">
        <f>D105+D106+D114</f>
        <v>19088043</v>
      </c>
      <c r="E115" s="13"/>
    </row>
    <row r="116" spans="1:5" s="30" customFormat="1" x14ac:dyDescent="0.3">
      <c r="A116" s="18" t="s">
        <v>59</v>
      </c>
      <c r="B116" s="19">
        <v>4594746</v>
      </c>
      <c r="C116" s="21">
        <v>0</v>
      </c>
      <c r="D116" s="21">
        <f>B116</f>
        <v>4594746</v>
      </c>
      <c r="E116" s="13"/>
    </row>
    <row r="117" spans="1:5" s="30" customFormat="1" ht="26.4" x14ac:dyDescent="0.3">
      <c r="A117" s="18" t="s">
        <v>60</v>
      </c>
      <c r="B117" s="19">
        <v>12268</v>
      </c>
      <c r="C117" s="21">
        <v>0</v>
      </c>
      <c r="D117" s="21">
        <f>B117</f>
        <v>12268</v>
      </c>
      <c r="E117" s="13"/>
    </row>
    <row r="118" spans="1:5" x14ac:dyDescent="0.3">
      <c r="A118" s="22" t="s">
        <v>61</v>
      </c>
      <c r="B118" s="23">
        <f>SUM(B116:B117)</f>
        <v>4607014</v>
      </c>
      <c r="C118" s="25">
        <f>SUM(C116:C117)</f>
        <v>0</v>
      </c>
      <c r="D118" s="25">
        <f>SUM(D116:D117)</f>
        <v>4607014</v>
      </c>
      <c r="E118" s="13"/>
    </row>
    <row r="119" spans="1:5" s="30" customFormat="1" x14ac:dyDescent="0.3">
      <c r="A119" s="18" t="s">
        <v>62</v>
      </c>
      <c r="B119" s="19">
        <v>-4836042</v>
      </c>
      <c r="C119" s="21">
        <v>0</v>
      </c>
      <c r="D119" s="21">
        <f t="shared" ref="D119:D124" si="3">B119</f>
        <v>-4836042</v>
      </c>
      <c r="E119" s="13"/>
    </row>
    <row r="120" spans="1:5" x14ac:dyDescent="0.3">
      <c r="A120" s="22" t="s">
        <v>63</v>
      </c>
      <c r="B120" s="23">
        <v>-4836042</v>
      </c>
      <c r="C120" s="25">
        <v>0</v>
      </c>
      <c r="D120" s="25">
        <f t="shared" si="3"/>
        <v>-4836042</v>
      </c>
      <c r="E120" s="13"/>
    </row>
    <row r="121" spans="1:5" s="30" customFormat="1" x14ac:dyDescent="0.3">
      <c r="A121" s="18" t="s">
        <v>64</v>
      </c>
      <c r="B121" s="19">
        <v>0</v>
      </c>
      <c r="C121" s="21">
        <v>0</v>
      </c>
      <c r="D121" s="21">
        <f t="shared" si="3"/>
        <v>0</v>
      </c>
      <c r="E121" s="13"/>
    </row>
    <row r="122" spans="1:5" x14ac:dyDescent="0.3">
      <c r="A122" s="22" t="s">
        <v>65</v>
      </c>
      <c r="B122" s="23">
        <v>0</v>
      </c>
      <c r="C122" s="25">
        <v>0</v>
      </c>
      <c r="D122" s="21">
        <f t="shared" si="3"/>
        <v>0</v>
      </c>
      <c r="E122" s="13"/>
    </row>
    <row r="123" spans="1:5" x14ac:dyDescent="0.3">
      <c r="A123" s="22" t="s">
        <v>66</v>
      </c>
      <c r="B123" s="23">
        <v>0</v>
      </c>
      <c r="C123" s="25">
        <v>0</v>
      </c>
      <c r="D123" s="21">
        <f t="shared" si="3"/>
        <v>0</v>
      </c>
      <c r="E123" s="13"/>
    </row>
    <row r="124" spans="1:5" x14ac:dyDescent="0.3">
      <c r="A124" s="22" t="s">
        <v>67</v>
      </c>
      <c r="B124" s="23">
        <f>B118+B120+B123</f>
        <v>-229028</v>
      </c>
      <c r="C124" s="25">
        <f>C118+C120+C123</f>
        <v>0</v>
      </c>
      <c r="D124" s="25">
        <f t="shared" si="3"/>
        <v>-229028</v>
      </c>
      <c r="E124" s="13"/>
    </row>
    <row r="125" spans="1:5" x14ac:dyDescent="0.3">
      <c r="A125" s="18" t="s">
        <v>68</v>
      </c>
      <c r="B125" s="19"/>
      <c r="C125" s="21"/>
      <c r="D125" s="21"/>
      <c r="E125" s="13"/>
    </row>
    <row r="126" spans="1:5" x14ac:dyDescent="0.3">
      <c r="A126" s="18" t="s">
        <v>69</v>
      </c>
      <c r="B126" s="19"/>
      <c r="C126" s="21"/>
      <c r="D126" s="21"/>
      <c r="E126" s="13"/>
    </row>
    <row r="127" spans="1:5" x14ac:dyDescent="0.3">
      <c r="A127" s="18" t="s">
        <v>70</v>
      </c>
      <c r="B127" s="19"/>
      <c r="C127" s="21"/>
      <c r="D127" s="21"/>
      <c r="E127" s="13"/>
    </row>
    <row r="128" spans="1:5" x14ac:dyDescent="0.3">
      <c r="A128" s="22" t="s">
        <v>71</v>
      </c>
      <c r="B128" s="25"/>
      <c r="C128" s="25"/>
      <c r="D128" s="25"/>
      <c r="E128" s="13"/>
    </row>
    <row r="129" spans="1:5" ht="15.6" x14ac:dyDescent="0.3">
      <c r="A129" s="31" t="s">
        <v>72</v>
      </c>
      <c r="B129" s="32">
        <f>B94+B98+B104+B115+B124+B128</f>
        <v>2301362165</v>
      </c>
      <c r="C129" s="32">
        <f>C94+C98+C104+C115+C124+C128</f>
        <v>326165844</v>
      </c>
      <c r="D129" s="32">
        <f>D94+D98+D104+D115+D124+D128</f>
        <v>1975196321</v>
      </c>
      <c r="E129" s="13"/>
    </row>
    <row r="130" spans="1:5" x14ac:dyDescent="0.3">
      <c r="A130" s="33" t="s">
        <v>73</v>
      </c>
      <c r="B130" s="34"/>
      <c r="C130" s="34"/>
      <c r="D130" s="34"/>
      <c r="E130" s="13"/>
    </row>
    <row r="131" spans="1:5" x14ac:dyDescent="0.3">
      <c r="A131" s="18" t="s">
        <v>74</v>
      </c>
      <c r="B131" s="19">
        <v>1050323717</v>
      </c>
      <c r="C131" s="21">
        <v>0</v>
      </c>
      <c r="D131" s="21">
        <v>1050323717</v>
      </c>
      <c r="E131" s="13"/>
    </row>
    <row r="132" spans="1:5" x14ac:dyDescent="0.3">
      <c r="A132" s="18" t="s">
        <v>75</v>
      </c>
      <c r="B132" s="19">
        <v>132766990</v>
      </c>
      <c r="C132" s="21">
        <v>0</v>
      </c>
      <c r="D132" s="21">
        <v>132766990</v>
      </c>
      <c r="E132" s="13"/>
    </row>
    <row r="133" spans="1:5" x14ac:dyDescent="0.3">
      <c r="A133" s="18" t="s">
        <v>76</v>
      </c>
      <c r="B133" s="19">
        <v>8982628</v>
      </c>
      <c r="C133" s="21">
        <v>0</v>
      </c>
      <c r="D133" s="21">
        <v>8982628</v>
      </c>
      <c r="E133" s="13"/>
    </row>
    <row r="134" spans="1:5" x14ac:dyDescent="0.3">
      <c r="A134" s="18" t="s">
        <v>77</v>
      </c>
      <c r="B134" s="19">
        <v>-12294851</v>
      </c>
      <c r="C134" s="21">
        <v>0</v>
      </c>
      <c r="D134" s="21">
        <v>-63298261</v>
      </c>
      <c r="E134" s="13"/>
    </row>
    <row r="135" spans="1:5" x14ac:dyDescent="0.3">
      <c r="A135" s="18" t="s">
        <v>78</v>
      </c>
      <c r="B135" s="19">
        <v>0</v>
      </c>
      <c r="C135" s="21">
        <v>0</v>
      </c>
      <c r="D135" s="21">
        <v>0</v>
      </c>
      <c r="E135" s="13"/>
    </row>
    <row r="136" spans="1:5" x14ac:dyDescent="0.3">
      <c r="A136" s="18" t="s">
        <v>79</v>
      </c>
      <c r="B136" s="19">
        <v>-17030219</v>
      </c>
      <c r="C136" s="21">
        <v>0</v>
      </c>
      <c r="D136" s="21">
        <v>-27342922</v>
      </c>
      <c r="E136" s="13"/>
    </row>
    <row r="137" spans="1:5" x14ac:dyDescent="0.3">
      <c r="A137" s="22" t="s">
        <v>80</v>
      </c>
      <c r="B137" s="23">
        <f>B131+B132+B133+B134+B135+B136</f>
        <v>1162748265</v>
      </c>
      <c r="C137" s="25">
        <f>C131+C132+C133+C134+C135+C136</f>
        <v>0</v>
      </c>
      <c r="D137" s="25">
        <f>D131+D132+D133+D134+D135+D136</f>
        <v>1101432152</v>
      </c>
      <c r="E137" s="13"/>
    </row>
    <row r="138" spans="1:5" s="30" customFormat="1" x14ac:dyDescent="0.3">
      <c r="A138" s="18" t="s">
        <v>81</v>
      </c>
      <c r="B138" s="19">
        <v>1669904</v>
      </c>
      <c r="C138" s="21">
        <v>0</v>
      </c>
      <c r="D138" s="21">
        <v>209241</v>
      </c>
      <c r="E138" s="13"/>
    </row>
    <row r="139" spans="1:5" s="30" customFormat="1" x14ac:dyDescent="0.3">
      <c r="A139" s="18" t="s">
        <v>82</v>
      </c>
      <c r="B139" s="19">
        <v>369743</v>
      </c>
      <c r="C139" s="21">
        <v>0</v>
      </c>
      <c r="D139" s="21">
        <v>4427901</v>
      </c>
      <c r="E139" s="13"/>
    </row>
    <row r="140" spans="1:5" x14ac:dyDescent="0.3">
      <c r="A140" s="22" t="s">
        <v>83</v>
      </c>
      <c r="B140" s="23">
        <f>SUM(B138:B139)</f>
        <v>2039647</v>
      </c>
      <c r="C140" s="25">
        <f>SUM(C138:C139)</f>
        <v>0</v>
      </c>
      <c r="D140" s="25">
        <f>SUM(D138:D139)</f>
        <v>4637142</v>
      </c>
      <c r="E140" s="13"/>
    </row>
    <row r="141" spans="1:5" x14ac:dyDescent="0.3">
      <c r="A141" s="22" t="s">
        <v>84</v>
      </c>
      <c r="B141" s="23">
        <v>3385789</v>
      </c>
      <c r="C141" s="25">
        <v>0</v>
      </c>
      <c r="D141" s="25">
        <v>4913017</v>
      </c>
      <c r="E141" s="13"/>
    </row>
    <row r="142" spans="1:5" x14ac:dyDescent="0.3">
      <c r="A142" s="18" t="s">
        <v>85</v>
      </c>
      <c r="B142" s="19">
        <v>5681326</v>
      </c>
      <c r="C142" s="21">
        <v>0</v>
      </c>
      <c r="D142" s="21">
        <v>4674291</v>
      </c>
      <c r="E142" s="13"/>
    </row>
    <row r="143" spans="1:5" x14ac:dyDescent="0.3">
      <c r="A143" s="18" t="s">
        <v>86</v>
      </c>
      <c r="B143" s="19"/>
      <c r="C143" s="21"/>
      <c r="D143" s="21"/>
      <c r="E143" s="13"/>
    </row>
    <row r="144" spans="1:5" x14ac:dyDescent="0.3">
      <c r="A144" s="18" t="s">
        <v>87</v>
      </c>
      <c r="B144" s="19">
        <v>3000</v>
      </c>
      <c r="C144" s="21">
        <v>0</v>
      </c>
      <c r="D144" s="21">
        <v>10392</v>
      </c>
      <c r="E144" s="13"/>
    </row>
    <row r="145" spans="1:5" x14ac:dyDescent="0.3">
      <c r="A145" s="18" t="s">
        <v>88</v>
      </c>
      <c r="B145" s="21"/>
      <c r="C145" s="21"/>
      <c r="D145" s="21"/>
      <c r="E145" s="13"/>
    </row>
    <row r="146" spans="1:5" ht="26.4" x14ac:dyDescent="0.3">
      <c r="A146" s="18" t="s">
        <v>89</v>
      </c>
      <c r="B146" s="21"/>
      <c r="C146" s="21"/>
      <c r="D146" s="21"/>
      <c r="E146" s="13"/>
    </row>
    <row r="147" spans="1:5" ht="26.4" x14ac:dyDescent="0.3">
      <c r="A147" s="18" t="s">
        <v>90</v>
      </c>
      <c r="B147" s="21"/>
      <c r="C147" s="21"/>
      <c r="D147" s="21"/>
      <c r="E147" s="13"/>
    </row>
    <row r="148" spans="1:5" ht="26.4" x14ac:dyDescent="0.3">
      <c r="A148" s="18" t="s">
        <v>91</v>
      </c>
      <c r="B148" s="21"/>
      <c r="C148" s="21"/>
      <c r="D148" s="21"/>
      <c r="E148" s="13"/>
    </row>
    <row r="149" spans="1:5" x14ac:dyDescent="0.3">
      <c r="A149" s="18" t="s">
        <v>92</v>
      </c>
      <c r="B149" s="19">
        <v>4254630</v>
      </c>
      <c r="C149" s="21">
        <v>0</v>
      </c>
      <c r="D149" s="21">
        <v>4254630</v>
      </c>
      <c r="E149" s="13"/>
    </row>
    <row r="150" spans="1:5" ht="26.4" x14ac:dyDescent="0.3">
      <c r="A150" s="22" t="s">
        <v>93</v>
      </c>
      <c r="B150" s="23">
        <f>B142+B143+B144+B145+B146+B147+B148+B149</f>
        <v>9938956</v>
      </c>
      <c r="C150" s="25">
        <f>C142+C143+C144+C145+C146+C147+C148+C149</f>
        <v>0</v>
      </c>
      <c r="D150" s="25">
        <f>D142+D143+D144+D145+D146+D147+D148+D149</f>
        <v>8939313</v>
      </c>
      <c r="E150" s="13"/>
    </row>
    <row r="151" spans="1:5" x14ac:dyDescent="0.3">
      <c r="A151" s="22" t="s">
        <v>94</v>
      </c>
      <c r="B151" s="23">
        <f>B140+B141+B150</f>
        <v>15364392</v>
      </c>
      <c r="C151" s="25">
        <v>0</v>
      </c>
      <c r="D151" s="25">
        <f>D140+D141+D150</f>
        <v>18489472</v>
      </c>
      <c r="E151" s="13"/>
    </row>
    <row r="152" spans="1:5" x14ac:dyDescent="0.3">
      <c r="A152" s="22" t="s">
        <v>95</v>
      </c>
      <c r="B152" s="23"/>
      <c r="C152" s="25"/>
      <c r="D152" s="25"/>
      <c r="E152" s="13"/>
    </row>
    <row r="153" spans="1:5" x14ac:dyDescent="0.3">
      <c r="A153" s="18" t="s">
        <v>96</v>
      </c>
      <c r="B153" s="19"/>
      <c r="C153" s="21"/>
      <c r="D153" s="21"/>
      <c r="E153" s="13"/>
    </row>
    <row r="154" spans="1:5" x14ac:dyDescent="0.3">
      <c r="A154" s="18" t="s">
        <v>97</v>
      </c>
      <c r="B154" s="19">
        <v>1867953</v>
      </c>
      <c r="C154" s="21"/>
      <c r="D154" s="21">
        <v>1494243</v>
      </c>
      <c r="E154" s="13"/>
    </row>
    <row r="155" spans="1:5" x14ac:dyDescent="0.3">
      <c r="A155" s="18" t="s">
        <v>98</v>
      </c>
      <c r="B155" s="19">
        <v>751925653</v>
      </c>
      <c r="C155" s="21"/>
      <c r="D155" s="21">
        <v>852241963</v>
      </c>
      <c r="E155" s="13"/>
    </row>
    <row r="156" spans="1:5" x14ac:dyDescent="0.3">
      <c r="A156" s="22" t="s">
        <v>99</v>
      </c>
      <c r="B156" s="23">
        <f>B153+B154+B155</f>
        <v>753793606</v>
      </c>
      <c r="C156" s="25">
        <f>C153+C154+C155</f>
        <v>0</v>
      </c>
      <c r="D156" s="25">
        <f>D153+D154+D155</f>
        <v>853736206</v>
      </c>
      <c r="E156" s="13"/>
    </row>
    <row r="157" spans="1:5" ht="15.6" x14ac:dyDescent="0.3">
      <c r="A157" s="31" t="s">
        <v>100</v>
      </c>
      <c r="B157" s="32">
        <f>B137+B151+B152+B156</f>
        <v>1931906263</v>
      </c>
      <c r="C157" s="32">
        <f>C137+C151+C152+C156</f>
        <v>0</v>
      </c>
      <c r="D157" s="32">
        <f>D137+D151+D152+D156</f>
        <v>1973657830</v>
      </c>
      <c r="E157" s="13"/>
    </row>
    <row r="158" spans="1:5" x14ac:dyDescent="0.3">
      <c r="A158" s="35" t="s">
        <v>101</v>
      </c>
      <c r="B158" s="36">
        <v>16075797</v>
      </c>
      <c r="C158" s="36">
        <v>5131937</v>
      </c>
      <c r="D158" s="36">
        <v>10943860</v>
      </c>
      <c r="E158" s="13"/>
    </row>
    <row r="159" spans="1:5" x14ac:dyDescent="0.3">
      <c r="A159" s="35"/>
      <c r="B159" s="37"/>
      <c r="C159" s="37"/>
      <c r="D159" s="37"/>
      <c r="E159" s="13"/>
    </row>
    <row r="160" spans="1:5" x14ac:dyDescent="0.3">
      <c r="A160" s="35"/>
      <c r="B160" s="37"/>
      <c r="C160" s="37"/>
      <c r="D160" s="37"/>
      <c r="E160" s="13"/>
    </row>
    <row r="161" spans="1:5" x14ac:dyDescent="0.3">
      <c r="A161" s="35"/>
      <c r="B161" s="37"/>
      <c r="C161" s="37"/>
      <c r="D161" s="37"/>
      <c r="E161" s="13"/>
    </row>
    <row r="162" spans="1:5" x14ac:dyDescent="0.3">
      <c r="A162" s="35" t="s">
        <v>102</v>
      </c>
      <c r="B162" s="37"/>
      <c r="C162" s="37"/>
      <c r="D162" s="37"/>
      <c r="E162" s="13"/>
    </row>
    <row r="163" spans="1:5" x14ac:dyDescent="0.3">
      <c r="A163" s="35"/>
      <c r="B163" s="37"/>
      <c r="C163" s="37"/>
      <c r="D163" s="37"/>
      <c r="E163" s="13"/>
    </row>
    <row r="164" spans="1:5" x14ac:dyDescent="0.3">
      <c r="A164" s="35"/>
      <c r="B164" s="37"/>
      <c r="C164" s="37"/>
      <c r="D164" s="37"/>
      <c r="E164" s="13"/>
    </row>
    <row r="165" spans="1:5" x14ac:dyDescent="0.3">
      <c r="A165" s="35"/>
      <c r="B165" s="37"/>
      <c r="C165" s="37"/>
      <c r="D165" s="37"/>
      <c r="E165" s="13"/>
    </row>
    <row r="166" spans="1:5" x14ac:dyDescent="0.3">
      <c r="A166" s="35" t="s">
        <v>103</v>
      </c>
      <c r="B166" s="37"/>
      <c r="C166" s="37"/>
      <c r="D166" s="37"/>
      <c r="E166" s="13"/>
    </row>
    <row r="167" spans="1:5" x14ac:dyDescent="0.3">
      <c r="A167" s="35"/>
      <c r="B167" s="37"/>
      <c r="C167" s="37"/>
      <c r="D167" s="37"/>
      <c r="E167" s="13"/>
    </row>
    <row r="168" spans="1:5" x14ac:dyDescent="0.3">
      <c r="A168" s="35"/>
      <c r="B168" s="37"/>
      <c r="C168" s="37"/>
      <c r="D168" s="37"/>
      <c r="E168" s="13"/>
    </row>
    <row r="169" spans="1:5" x14ac:dyDescent="0.3">
      <c r="A169" s="35"/>
      <c r="B169" s="37"/>
      <c r="C169" s="37"/>
      <c r="D169" s="37"/>
      <c r="E169" s="13"/>
    </row>
    <row r="170" spans="1:5" x14ac:dyDescent="0.3">
      <c r="A170" s="35" t="s">
        <v>104</v>
      </c>
      <c r="B170" s="37"/>
      <c r="C170" s="37"/>
      <c r="D170" s="37"/>
      <c r="E170" s="13"/>
    </row>
    <row r="171" spans="1:5" x14ac:dyDescent="0.3">
      <c r="A171" s="35"/>
      <c r="B171" s="37"/>
      <c r="C171" s="37"/>
      <c r="D171" s="37"/>
      <c r="E171" s="13"/>
    </row>
    <row r="172" spans="1:5" x14ac:dyDescent="0.3">
      <c r="A172" s="35"/>
      <c r="B172" s="37"/>
      <c r="C172" s="37"/>
      <c r="D172" s="37"/>
      <c r="E172" s="13"/>
    </row>
    <row r="173" spans="1:5" x14ac:dyDescent="0.3">
      <c r="A173" s="35"/>
      <c r="B173" s="37"/>
      <c r="C173" s="37"/>
      <c r="D173" s="37"/>
      <c r="E173" s="13"/>
    </row>
    <row r="174" spans="1:5" x14ac:dyDescent="0.3">
      <c r="A174" s="35" t="s">
        <v>105</v>
      </c>
      <c r="B174" s="37"/>
      <c r="C174" s="37"/>
      <c r="D174" s="37"/>
      <c r="E174" s="13"/>
    </row>
    <row r="175" spans="1:5" x14ac:dyDescent="0.3">
      <c r="A175" s="35"/>
      <c r="B175" s="37"/>
      <c r="C175" s="37"/>
      <c r="D175" s="37"/>
      <c r="E175" s="13"/>
    </row>
    <row r="176" spans="1:5" x14ac:dyDescent="0.3">
      <c r="A176" s="35"/>
      <c r="B176" s="37"/>
      <c r="C176" s="37"/>
      <c r="D176" s="37"/>
      <c r="E176" s="13"/>
    </row>
    <row r="177" spans="1:5" x14ac:dyDescent="0.3">
      <c r="A177" s="35"/>
      <c r="B177" s="37"/>
      <c r="C177" s="37"/>
      <c r="D177" s="37"/>
      <c r="E177" s="13"/>
    </row>
    <row r="178" spans="1:5" x14ac:dyDescent="0.3">
      <c r="A178" s="35" t="s">
        <v>106</v>
      </c>
      <c r="B178" s="37"/>
      <c r="C178" s="37"/>
      <c r="D178" s="37"/>
      <c r="E178" s="13"/>
    </row>
    <row r="179" spans="1:5" x14ac:dyDescent="0.3">
      <c r="A179" s="35"/>
      <c r="B179" s="38"/>
      <c r="C179" s="38"/>
      <c r="D179" s="38"/>
    </row>
    <row r="180" spans="1:5" x14ac:dyDescent="0.3">
      <c r="A180" s="35"/>
      <c r="B180" s="38"/>
      <c r="C180" s="38"/>
      <c r="D180" s="38"/>
    </row>
    <row r="181" spans="1:5" x14ac:dyDescent="0.3">
      <c r="A181" s="35"/>
      <c r="B181" s="38"/>
      <c r="C181" s="38"/>
      <c r="D181" s="38"/>
    </row>
    <row r="182" spans="1:5" ht="28.2" x14ac:dyDescent="0.3">
      <c r="A182" s="39" t="s">
        <v>107</v>
      </c>
      <c r="B182" s="38"/>
      <c r="C182" s="38"/>
      <c r="D182" s="38"/>
    </row>
    <row r="183" spans="1:5" x14ac:dyDescent="0.3">
      <c r="A183" s="40"/>
      <c r="B183" s="38"/>
      <c r="C183" s="38"/>
      <c r="D183" s="38"/>
    </row>
    <row r="184" spans="1:5" x14ac:dyDescent="0.3">
      <c r="A184" s="40"/>
      <c r="B184" s="38"/>
      <c r="C184" s="38"/>
      <c r="D184" s="38"/>
    </row>
    <row r="185" spans="1:5" x14ac:dyDescent="0.3">
      <c r="A185" s="40"/>
      <c r="B185" s="38"/>
      <c r="C185" s="38"/>
      <c r="D185" s="38"/>
    </row>
    <row r="186" spans="1:5" x14ac:dyDescent="0.3">
      <c r="A186" s="40"/>
      <c r="B186" s="38"/>
      <c r="C186" s="38"/>
      <c r="D186" s="38"/>
    </row>
    <row r="187" spans="1:5" x14ac:dyDescent="0.3">
      <c r="A187" s="40"/>
      <c r="B187" s="38"/>
      <c r="C187" s="38"/>
      <c r="D187" s="38"/>
    </row>
  </sheetData>
  <mergeCells count="2"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2021-05-28T12:21:29Z</dcterms:created>
  <dcterms:modified xsi:type="dcterms:W3CDTF">2021-05-28T12:21:55Z</dcterms:modified>
</cp:coreProperties>
</file>