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5\Zársz. táblák\"/>
    </mc:Choice>
  </mc:AlternateContent>
  <bookViews>
    <workbookView xWindow="0" yWindow="0" windowWidth="28800" windowHeight="12435" tabRatio="500"/>
  </bookViews>
  <sheets>
    <sheet name="9. mell." sheetId="1" r:id="rId1"/>
  </sheets>
  <calcPr calcId="162913" iterateDelta="1E-4"/>
</workbook>
</file>

<file path=xl/calcChain.xml><?xml version="1.0" encoding="utf-8"?>
<calcChain xmlns="http://schemas.openxmlformats.org/spreadsheetml/2006/main">
  <c r="E40" i="1" l="1"/>
  <c r="F40" i="1"/>
  <c r="G40" i="1"/>
  <c r="E11" i="1"/>
  <c r="E21" i="1"/>
  <c r="G56" i="1"/>
  <c r="G55" i="1"/>
  <c r="D6" i="1"/>
  <c r="E6" i="1"/>
  <c r="F6" i="1"/>
  <c r="G6" i="1"/>
  <c r="D11" i="1"/>
  <c r="D5" i="1"/>
  <c r="F11" i="1"/>
  <c r="G11" i="1"/>
  <c r="D21" i="1"/>
  <c r="F21" i="1"/>
  <c r="G21" i="1"/>
  <c r="D32" i="1"/>
  <c r="E32" i="1"/>
  <c r="F32" i="1"/>
  <c r="G32" i="1"/>
  <c r="D40" i="1"/>
  <c r="D46" i="1"/>
  <c r="E46" i="1"/>
  <c r="F46" i="1"/>
  <c r="G46" i="1"/>
  <c r="D49" i="1"/>
  <c r="E49" i="1"/>
  <c r="F49" i="1"/>
  <c r="G49" i="1"/>
  <c r="D56" i="1"/>
  <c r="D55" i="1"/>
  <c r="E56" i="1"/>
  <c r="E55" i="1"/>
  <c r="F56" i="1"/>
  <c r="F55" i="1"/>
  <c r="F62" i="1"/>
  <c r="D86" i="1"/>
  <c r="D81" i="1"/>
  <c r="D109" i="1"/>
  <c r="E86" i="1"/>
  <c r="E81" i="1"/>
  <c r="E109" i="1"/>
  <c r="F86" i="1"/>
  <c r="F81" i="1"/>
  <c r="G86" i="1"/>
  <c r="G81" i="1"/>
  <c r="D94" i="1"/>
  <c r="F94" i="1"/>
  <c r="G94" i="1"/>
  <c r="E97" i="1"/>
  <c r="E94" i="1"/>
  <c r="D105" i="1"/>
  <c r="E105" i="1"/>
  <c r="F105" i="1"/>
  <c r="G105" i="1"/>
  <c r="D111" i="1"/>
  <c r="D110" i="1"/>
  <c r="E111" i="1"/>
  <c r="E110" i="1"/>
  <c r="F111" i="1"/>
  <c r="F110" i="1"/>
  <c r="G111" i="1"/>
  <c r="G110" i="1"/>
  <c r="D119" i="1"/>
  <c r="E119" i="1"/>
  <c r="F119" i="1"/>
  <c r="G119" i="1"/>
  <c r="G31" i="1"/>
  <c r="G54" i="1"/>
  <c r="G68" i="1"/>
  <c r="G70" i="1"/>
  <c r="G109" i="1"/>
  <c r="G128" i="1"/>
  <c r="G130" i="1"/>
  <c r="F109" i="1"/>
  <c r="F128" i="1"/>
  <c r="F130" i="1"/>
  <c r="F31" i="1"/>
  <c r="F54" i="1"/>
  <c r="F5" i="1"/>
  <c r="G5" i="1"/>
  <c r="F68" i="1"/>
  <c r="F70" i="1"/>
  <c r="D31" i="1"/>
  <c r="E128" i="1"/>
  <c r="E130" i="1"/>
  <c r="E31" i="1"/>
  <c r="E54" i="1"/>
  <c r="E68" i="1"/>
  <c r="E70" i="1"/>
  <c r="D54" i="1"/>
  <c r="D68" i="1"/>
  <c r="D70" i="1"/>
  <c r="E5" i="1"/>
  <c r="D128" i="1"/>
  <c r="D130" i="1"/>
</calcChain>
</file>

<file path=xl/sharedStrings.xml><?xml version="1.0" encoding="utf-8"?>
<sst xmlns="http://schemas.openxmlformats.org/spreadsheetml/2006/main" count="305" uniqueCount="256">
  <si>
    <t>B E V É T E L E K</t>
  </si>
  <si>
    <t>1. sz. táblázat</t>
  </si>
  <si>
    <t xml:space="preserve"> forintban</t>
  </si>
  <si>
    <t>Sor-
szám</t>
  </si>
  <si>
    <t>Bevételi jogcím</t>
  </si>
  <si>
    <t>Rovat-rend</t>
  </si>
  <si>
    <t>2022. évi terv</t>
  </si>
  <si>
    <t>A</t>
  </si>
  <si>
    <t>B</t>
  </si>
  <si>
    <t>C</t>
  </si>
  <si>
    <t>D</t>
  </si>
  <si>
    <t xml:space="preserve">E </t>
  </si>
  <si>
    <t>F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</si>
  <si>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</si>
  <si>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</si>
  <si>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</si>
  <si>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</si>
  <si>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</si>
  <si>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</si>
  <si>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B3</t>
  </si>
  <si>
    <t>2.2.</t>
  </si>
  <si>
    <t>Talajterhelési díj</t>
  </si>
  <si>
    <t>B36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</si>
  <si>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</si>
  <si>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</si>
  <si>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</si>
  <si>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</si>
  <si>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</si>
  <si>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</si>
  <si>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</si>
  <si>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</si>
  <si>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B401</t>
  </si>
  <si>
    <t>3.2.</t>
  </si>
  <si>
    <t>Nyújtott szolgáltatások ellenértéke</t>
  </si>
  <si>
    <t>B402</t>
  </si>
  <si>
    <t>3.3.</t>
  </si>
  <si>
    <t>B404</t>
  </si>
  <si>
    <t>3.4.</t>
  </si>
  <si>
    <t>Intézményi ellátási díjak</t>
  </si>
  <si>
    <t>B405</t>
  </si>
  <si>
    <t>3.5.</t>
  </si>
  <si>
    <t>Továbbszámlázott szolgáltatások</t>
  </si>
  <si>
    <t>B403</t>
  </si>
  <si>
    <t>3.6.</t>
  </si>
  <si>
    <t>Általános forgalmi adó bevétel, visszatérülések</t>
  </si>
  <si>
    <t>B406</t>
  </si>
  <si>
    <t>3.7.</t>
  </si>
  <si>
    <t>Működési célú hozam- és kamatbevételek</t>
  </si>
  <si>
    <t>B408</t>
  </si>
  <si>
    <t>3.8.</t>
  </si>
  <si>
    <t>Egyéb működési célú bevétel</t>
  </si>
  <si>
    <t>B410</t>
  </si>
  <si>
    <t xml:space="preserve">4. </t>
  </si>
  <si>
    <t>II. Átengedett központi adók</t>
  </si>
  <si>
    <t>B354</t>
  </si>
  <si>
    <t>5.</t>
  </si>
  <si>
    <r>
      <rPr>
        <b/>
        <sz val="8"/>
        <rFont val="Times New Roman CE"/>
        <family val="1"/>
        <charset val="238"/>
      </rPr>
      <t xml:space="preserve">III. Támogatások, kiegészítések </t>
    </r>
    <r>
      <rPr>
        <sz val="8"/>
        <rFont val="Times New Roman CE"/>
        <family val="1"/>
        <charset val="238"/>
      </rPr>
      <t>(5.1+…+5.8.)</t>
    </r>
  </si>
  <si>
    <t>5.1.</t>
  </si>
  <si>
    <t>Helyi önkormányzatok működésének általános támogatása</t>
  </si>
  <si>
    <t>B11</t>
  </si>
  <si>
    <t>5.2.</t>
  </si>
  <si>
    <t>Települési önkormányzatok egyes köznevelési feladatainak támogatása</t>
  </si>
  <si>
    <t>5.3.</t>
  </si>
  <si>
    <t>Települési önkormányzatok szociális, gyermekjóléti és gyermekétkeztetési feladatainak támogatása</t>
  </si>
  <si>
    <t>5.4.</t>
  </si>
  <si>
    <t>Települési önkormányzatok kulturális feladatainak támogatása</t>
  </si>
  <si>
    <t>B116</t>
  </si>
  <si>
    <t>5.5.</t>
  </si>
  <si>
    <t>Működésképtelen önkormányzatok támogatása</t>
  </si>
  <si>
    <t>5.6.</t>
  </si>
  <si>
    <t>Egyéb szociális feladatok támogatása</t>
  </si>
  <si>
    <t>5.7.</t>
  </si>
  <si>
    <t>Helyi önkormányzatok felhalmozási kiegészítőtámogatása</t>
  </si>
  <si>
    <t>5.8.</t>
  </si>
  <si>
    <t>Egyéb támogatás</t>
  </si>
  <si>
    <t>5.9.</t>
  </si>
  <si>
    <t>Előző évi költségvetési visszatérülések</t>
  </si>
  <si>
    <t>6.</t>
  </si>
  <si>
    <t>IV. Átvett pénzeszközök államháztartáson belülről (6.1.+6.2.)</t>
  </si>
  <si>
    <t>6.1.</t>
  </si>
  <si>
    <t>Működési támogatás államháztartáson belülről (6.1.1.+…+ 6.1.5.)</t>
  </si>
  <si>
    <t>B1</t>
  </si>
  <si>
    <t>6.1.1.</t>
  </si>
  <si>
    <t xml:space="preserve">   Társadalombiztosítás pénzügyi alapjából átvett pénzeszköz </t>
  </si>
  <si>
    <t>B16</t>
  </si>
  <si>
    <t>6.1.2.</t>
  </si>
  <si>
    <t xml:space="preserve">   Helyi önkormányzattól átvett pénzeszköz</t>
  </si>
  <si>
    <t xml:space="preserve">   Elkülönített állami alaptól (közfoglalkoztatásra)</t>
  </si>
  <si>
    <t>6.1.3.</t>
  </si>
  <si>
    <t xml:space="preserve">   TKT-től, KIKK-től átvett pénzeszköz</t>
  </si>
  <si>
    <t>6.1.4.</t>
  </si>
  <si>
    <t xml:space="preserve">   Működési célú pályázati támogatás (Gyermekvéd.kedv.)</t>
  </si>
  <si>
    <t xml:space="preserve">   Egyéb fejezeti és kvi szervtől átvett támogatás</t>
  </si>
  <si>
    <t>6.1.5.</t>
  </si>
  <si>
    <t xml:space="preserve">   Működési célú pénzmaradvány átvétele</t>
  </si>
  <si>
    <t>6.2.</t>
  </si>
  <si>
    <t>Felhalmozási támogatás államháztartáson belülről (6.2.1.+…+ 6.2.5.)</t>
  </si>
  <si>
    <t>B2</t>
  </si>
  <si>
    <t>6.2.1.</t>
  </si>
  <si>
    <t xml:space="preserve">   Elkülönített állami pénzalaptól átvett pénzeszköz </t>
  </si>
  <si>
    <t>6.2.2.</t>
  </si>
  <si>
    <t xml:space="preserve">   Helyi, nemzetiségi önkormányzattól átvett pénzeszköz</t>
  </si>
  <si>
    <t>6.2.3.</t>
  </si>
  <si>
    <t xml:space="preserve">   Fejezeti kezelésű előirányzattól átvett pénzeszköz</t>
  </si>
  <si>
    <t>6.2.4.</t>
  </si>
  <si>
    <t xml:space="preserve">   Központi költségvetési szervtől átvett pénzeszköz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</si>
  <si>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</si>
  <si>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</si>
  <si>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</si>
  <si>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</si>
  <si>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</si>
  <si>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</si>
  <si>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B63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</si>
  <si>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</si>
  <si>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</si>
  <si>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</si>
  <si>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</si>
  <si>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</si>
  <si>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</si>
  <si>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</si>
  <si>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</si>
  <si>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B52</t>
  </si>
  <si>
    <t>8.3.</t>
  </si>
  <si>
    <t xml:space="preserve">9. </t>
  </si>
  <si>
    <t>VII. Kölcsön visszatérülése</t>
  </si>
  <si>
    <t>B72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</si>
  <si>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</si>
  <si>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</si>
  <si>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</si>
  <si>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</si>
  <si>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</si>
  <si>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</si>
  <si>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 xml:space="preserve">11.1.1.   </t>
  </si>
  <si>
    <t xml:space="preserve">   Költségvetési maradvány igénybevétele </t>
  </si>
  <si>
    <t>B8131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</si>
  <si>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</si>
  <si>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</si>
  <si>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</si>
  <si>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</si>
  <si>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</si>
  <si>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</si>
  <si>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</si>
  <si>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</si>
  <si>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</si>
  <si>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</si>
  <si>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</si>
  <si>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</si>
  <si>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</si>
  <si>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</si>
  <si>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</si>
  <si>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</si>
  <si>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</si>
  <si>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</si>
  <si>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</si>
  <si>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</si>
  <si>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</si>
  <si>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</si>
  <si>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</si>
  <si>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</si>
  <si>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</si>
  <si>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</si>
  <si>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</si>
  <si>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</si>
  <si>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Sorszám</t>
  </si>
  <si>
    <t>Kiadási jogcímek</t>
  </si>
  <si>
    <t xml:space="preserve">B </t>
  </si>
  <si>
    <r>
      <rPr>
        <b/>
        <sz val="8"/>
        <rFont val="Times New Roman CE"/>
        <family val="1"/>
        <charset val="238"/>
      </rPr>
      <t xml:space="preserve">I. Működési költségvetés kiadásai </t>
    </r>
    <r>
      <rPr>
        <sz val="8"/>
        <rFont val="Times New Roman CE"/>
        <family val="1"/>
        <charset val="238"/>
      </rPr>
      <t>(1.1+…+1.5.)</t>
    </r>
  </si>
  <si>
    <t>1.1.</t>
  </si>
  <si>
    <t>Személyi  juttatások</t>
  </si>
  <si>
    <t>K1</t>
  </si>
  <si>
    <t>1.2.</t>
  </si>
  <si>
    <t>Munkaadókat terhelő járulékok és szociális hozzájárulási adó</t>
  </si>
  <si>
    <t>K2</t>
  </si>
  <si>
    <t>1.3.</t>
  </si>
  <si>
    <t>Dologi  kiadások</t>
  </si>
  <si>
    <t>K3</t>
  </si>
  <si>
    <t>1.4.</t>
  </si>
  <si>
    <t>Működési célú pénzmaradvány átadás</t>
  </si>
  <si>
    <t>1.5</t>
  </si>
  <si>
    <t>Egyéb működési célú kiadások</t>
  </si>
  <si>
    <t>K5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</si>
  <si>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</si>
  <si>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</si>
  <si>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</si>
  <si>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</si>
  <si>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K4</t>
  </si>
  <si>
    <t>1.8.</t>
  </si>
  <si>
    <t xml:space="preserve">   - Működési célú pénzeszköz átadás államháztartáson belülre (támogatásértékű kiadás)</t>
  </si>
  <si>
    <t>1.9.</t>
  </si>
  <si>
    <t xml:space="preserve">   - Működési célú pénzeszköz átadás államháztartáson kívülre</t>
  </si>
  <si>
    <t>1.10.</t>
  </si>
  <si>
    <t xml:space="preserve">   - Pénzmaradvány átadás</t>
  </si>
  <si>
    <t>1.11.</t>
  </si>
  <si>
    <t xml:space="preserve">   - Kamatkiadások</t>
  </si>
  <si>
    <t>1.12.</t>
  </si>
  <si>
    <t xml:space="preserve">   - Pénzforgalom nélküli kiadások</t>
  </si>
  <si>
    <r>
      <rPr>
        <b/>
        <sz val="8"/>
        <rFont val="Times New Roman CE"/>
        <family val="1"/>
        <charset val="238"/>
      </rPr>
      <t xml:space="preserve">II. Felhalmozási költségvetés kiadásai </t>
    </r>
    <r>
      <rPr>
        <sz val="8"/>
        <rFont val="Times New Roman CE"/>
        <family val="1"/>
        <charset val="238"/>
      </rPr>
      <t>(2.1+…+2.3)</t>
    </r>
  </si>
  <si>
    <t>Beruházások</t>
  </si>
  <si>
    <t>K6</t>
  </si>
  <si>
    <t>Felújítások</t>
  </si>
  <si>
    <t>K7</t>
  </si>
  <si>
    <t>Egyéb felhalmozási kiadások</t>
  </si>
  <si>
    <t>K8</t>
  </si>
  <si>
    <t>a 2.3-ból   - Felhalmozási célú pénzeszköz átadás államháztartáson belülre</t>
  </si>
  <si>
    <t>K84</t>
  </si>
  <si>
    <t>2.5.</t>
  </si>
  <si>
    <t xml:space="preserve">               - Felhalmozási célú pénzeszköz átadás államháztartáson kívülre</t>
  </si>
  <si>
    <t>2.6.</t>
  </si>
  <si>
    <t xml:space="preserve">               - Adósságkonszolidációhoz kapcsolódó visszafizetés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</si>
  <si>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</si>
  <si>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</si>
  <si>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</si>
  <si>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</si>
  <si>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</si>
  <si>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</si>
  <si>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</si>
  <si>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</si>
  <si>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</si>
  <si>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</si>
  <si>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K512</t>
  </si>
  <si>
    <t>Céltartalék</t>
  </si>
  <si>
    <t>4.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</si>
  <si>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</si>
  <si>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</si>
  <si>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</si>
  <si>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</si>
  <si>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</si>
  <si>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</si>
  <si>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</si>
  <si>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</si>
  <si>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</si>
  <si>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</si>
  <si>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</si>
  <si>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>Államháztartáson belüli megelőlegezések visszafizetése</t>
  </si>
  <si>
    <t>Felhalmozási célú finanszírozási kiadások (6.2.1.+...+6.2.8.)</t>
  </si>
  <si>
    <t xml:space="preserve">   Hitelek törlesztése</t>
  </si>
  <si>
    <t>K83</t>
  </si>
  <si>
    <t>6.2.6.</t>
  </si>
  <si>
    <t xml:space="preserve">   Befektetési célú belföldi, külföldi értékpapírok vásárlása</t>
  </si>
  <si>
    <t>6.2.7.</t>
  </si>
  <si>
    <t xml:space="preserve">   Betét elhelyezése</t>
  </si>
  <si>
    <t>6.2.8.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</si>
  <si>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</si>
  <si>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</si>
  <si>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</si>
  <si>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</si>
  <si>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</si>
  <si>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IV. Kölcsön nyújtása, törlesztése</t>
  </si>
  <si>
    <t>2023. évi terv</t>
  </si>
  <si>
    <t>2021. évi rlőirányzat</t>
  </si>
  <si>
    <t>2020. évi tény</t>
  </si>
  <si>
    <t>B7</t>
  </si>
  <si>
    <t xml:space="preserve">Egyéb bevétel </t>
  </si>
  <si>
    <t>2021. évi előirányzat</t>
  </si>
  <si>
    <t>Felhalmozási célú pénzeszköz átadása</t>
  </si>
  <si>
    <t>Tulajdonosi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</si>
</sst>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7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2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0" xfId="2" applyNumberFormat="1" applyFont="1" applyFill="1" applyBorder="1" applyAlignment="1" applyProtection="1">
      <alignment horizontal="left" vertic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8" fillId="0" borderId="0" xfId="2" applyFont="1" applyFill="1"/>
    <xf numFmtId="0" fontId="7" fillId="0" borderId="9" xfId="2" applyFont="1" applyFill="1" applyBorder="1" applyAlignment="1" applyProtection="1">
      <alignment horizontal="left" vertical="center" wrapText="1" indent="1"/>
    </xf>
    <xf numFmtId="0" fontId="7" fillId="0" borderId="2" xfId="2" applyFont="1" applyFill="1" applyBorder="1" applyAlignment="1" applyProtection="1">
      <alignment horizontal="left" vertical="center" wrapText="1" indent="1"/>
    </xf>
    <xf numFmtId="164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1" xfId="2" applyNumberFormat="1" applyFont="1" applyFill="1" applyBorder="1" applyAlignment="1" applyProtection="1">
      <alignment horizontal="center" vertical="center" wrapText="1"/>
    </xf>
    <xf numFmtId="164" fontId="7" fillId="0" borderId="12" xfId="2" applyNumberFormat="1" applyFont="1" applyFill="1" applyBorder="1" applyAlignment="1" applyProtection="1">
      <alignment horizontal="center" vertical="center" wrapText="1"/>
    </xf>
    <xf numFmtId="0" fontId="1" fillId="0" borderId="0" xfId="2" applyFont="1" applyFill="1"/>
    <xf numFmtId="0" fontId="7" fillId="0" borderId="1" xfId="2" applyFont="1" applyFill="1" applyBorder="1" applyAlignment="1" applyProtection="1">
      <alignment horizontal="left" vertical="center" wrapText="1" indent="1"/>
    </xf>
    <xf numFmtId="0" fontId="9" fillId="0" borderId="2" xfId="1" applyFont="1" applyBorder="1" applyAlignment="1" applyProtection="1">
      <alignment horizontal="left" vertical="center" wrapText="1" indent="1"/>
    </xf>
    <xf numFmtId="164" fontId="7" fillId="0" borderId="2" xfId="2" applyNumberFormat="1" applyFont="1" applyFill="1" applyBorder="1" applyAlignment="1" applyProtection="1">
      <alignment horizontal="center" vertical="center" wrapText="1"/>
    </xf>
    <xf numFmtId="164" fontId="7" fillId="0" borderId="6" xfId="2" applyNumberFormat="1" applyFont="1" applyFill="1" applyBorder="1" applyAlignment="1" applyProtection="1">
      <alignment horizontal="center" vertical="center" wrapText="1"/>
    </xf>
    <xf numFmtId="49" fontId="8" fillId="0" borderId="13" xfId="2" applyNumberFormat="1" applyFont="1" applyFill="1" applyBorder="1" applyAlignment="1" applyProtection="1">
      <alignment horizontal="left" vertical="center" wrapText="1" indent="1"/>
    </xf>
    <xf numFmtId="0" fontId="10" fillId="0" borderId="4" xfId="1" applyFont="1" applyBorder="1" applyAlignment="1" applyProtection="1">
      <alignment horizontal="left" vertical="center" wrapText="1" indent="1"/>
    </xf>
    <xf numFmtId="164" fontId="8" fillId="0" borderId="14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5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1" applyFont="1" applyBorder="1" applyAlignment="1" applyProtection="1">
      <alignment horizontal="left" vertical="center" wrapText="1" indent="1"/>
    </xf>
    <xf numFmtId="164" fontId="8" fillId="0" borderId="18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9" xfId="1" applyFont="1" applyBorder="1" applyAlignment="1" applyProtection="1">
      <alignment horizontal="left" vertical="center" wrapText="1" indent="1"/>
    </xf>
    <xf numFmtId="164" fontId="8" fillId="0" borderId="7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2" applyNumberFormat="1" applyFont="1" applyFill="1" applyBorder="1" applyAlignment="1" applyProtection="1">
      <alignment horizontal="left" vertical="center" wrapText="1" indent="1"/>
    </xf>
    <xf numFmtId="0" fontId="8" fillId="0" borderId="4" xfId="2" applyFont="1" applyFill="1" applyBorder="1" applyAlignment="1" applyProtection="1">
      <alignment horizontal="left" vertical="center" wrapText="1" indent="1"/>
    </xf>
    <xf numFmtId="164" fontId="8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2" applyFont="1" applyFill="1" applyBorder="1" applyAlignment="1" applyProtection="1">
      <alignment horizontal="left" vertical="center" wrapText="1" indent="1"/>
    </xf>
    <xf numFmtId="49" fontId="8" fillId="0" borderId="22" xfId="2" applyNumberFormat="1" applyFont="1" applyFill="1" applyBorder="1" applyAlignment="1" applyProtection="1">
      <alignment horizontal="left" vertical="center" wrapText="1" indent="1"/>
    </xf>
    <xf numFmtId="0" fontId="8" fillId="0" borderId="23" xfId="2" applyFont="1" applyFill="1" applyBorder="1" applyAlignment="1" applyProtection="1">
      <alignment horizontal="left" vertical="center" wrapText="1" indent="1"/>
    </xf>
    <xf numFmtId="49" fontId="8" fillId="0" borderId="24" xfId="2" applyNumberFormat="1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vertical="center" wrapText="1" indent="1"/>
    </xf>
    <xf numFmtId="164" fontId="8" fillId="0" borderId="25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26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27" xfId="2" applyNumberFormat="1" applyFont="1" applyFill="1" applyBorder="1" applyAlignment="1" applyProtection="1">
      <alignment horizontal="center" vertical="center" wrapText="1"/>
    </xf>
    <xf numFmtId="49" fontId="8" fillId="0" borderId="28" xfId="2" applyNumberFormat="1" applyFont="1" applyFill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1"/>
    </xf>
    <xf numFmtId="164" fontId="8" fillId="0" borderId="29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30" xfId="2" applyNumberFormat="1" applyFont="1" applyFill="1" applyBorder="1" applyAlignment="1" applyProtection="1">
      <alignment horizontal="left" vertical="center" wrapText="1" indent="1"/>
    </xf>
    <xf numFmtId="0" fontId="8" fillId="0" borderId="7" xfId="2" applyFont="1" applyFill="1" applyBorder="1" applyAlignment="1" applyProtection="1">
      <alignment horizontal="left" vertical="center" wrapText="1" indent="1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164" fontId="8" fillId="0" borderId="32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33" xfId="2" applyNumberFormat="1" applyFont="1" applyFill="1" applyBorder="1" applyAlignment="1" applyProtection="1">
      <alignment horizontal="left" vertical="center" wrapText="1" indent="1"/>
    </xf>
    <xf numFmtId="164" fontId="8" fillId="0" borderId="23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Font="1" applyFill="1" applyBorder="1" applyAlignment="1" applyProtection="1">
      <alignment horizontal="left" vertical="center" wrapText="1" indent="1"/>
    </xf>
    <xf numFmtId="49" fontId="8" fillId="0" borderId="36" xfId="2" applyNumberFormat="1" applyFont="1" applyFill="1" applyBorder="1" applyAlignment="1" applyProtection="1">
      <alignment horizontal="left" vertical="center" wrapText="1" indent="1"/>
    </xf>
    <xf numFmtId="0" fontId="11" fillId="0" borderId="16" xfId="1" applyFont="1" applyBorder="1" applyAlignment="1" applyProtection="1">
      <alignment horizontal="left" vertical="center" wrapText="1" indent="1"/>
    </xf>
    <xf numFmtId="164" fontId="12" fillId="0" borderId="16" xfId="2" applyNumberFormat="1" applyFont="1" applyFill="1" applyBorder="1" applyAlignment="1" applyProtection="1">
      <alignment horizontal="center" vertical="center" wrapText="1"/>
    </xf>
    <xf numFmtId="164" fontId="12" fillId="0" borderId="29" xfId="2" applyNumberFormat="1" applyFont="1" applyFill="1" applyBorder="1" applyAlignment="1" applyProtection="1">
      <alignment horizontal="center" vertical="center" wrapText="1"/>
    </xf>
    <xf numFmtId="164" fontId="12" fillId="0" borderId="17" xfId="2" applyNumberFormat="1" applyFont="1" applyFill="1" applyBorder="1" applyAlignment="1" applyProtection="1">
      <alignment horizontal="center" vertical="center" wrapText="1"/>
    </xf>
    <xf numFmtId="49" fontId="8" fillId="0" borderId="31" xfId="2" applyNumberFormat="1" applyFont="1" applyFill="1" applyBorder="1" applyAlignment="1" applyProtection="1">
      <alignment vertical="center" wrapText="1"/>
    </xf>
    <xf numFmtId="0" fontId="10" fillId="0" borderId="18" xfId="1" applyFont="1" applyBorder="1" applyAlignment="1" applyProtection="1">
      <alignment horizontal="left" vertical="center" wrapText="1" indent="1"/>
    </xf>
    <xf numFmtId="0" fontId="11" fillId="0" borderId="18" xfId="1" applyFont="1" applyBorder="1" applyAlignment="1" applyProtection="1">
      <alignment horizontal="left" vertical="center" wrapText="1" indent="1"/>
    </xf>
    <xf numFmtId="164" fontId="12" fillId="0" borderId="18" xfId="2" applyNumberFormat="1" applyFont="1" applyFill="1" applyBorder="1" applyAlignment="1" applyProtection="1">
      <alignment horizontal="center" vertical="center" wrapText="1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left" vertical="center" indent="1"/>
    </xf>
    <xf numFmtId="0" fontId="10" fillId="0" borderId="37" xfId="1" applyFont="1" applyBorder="1" applyAlignment="1" applyProtection="1">
      <alignment horizontal="left" vertical="center" indent="1"/>
    </xf>
    <xf numFmtId="0" fontId="9" fillId="0" borderId="37" xfId="1" applyFont="1" applyBorder="1" applyAlignment="1" applyProtection="1">
      <alignment horizontal="left" vertical="center" wrapText="1" indent="1"/>
    </xf>
    <xf numFmtId="0" fontId="10" fillId="0" borderId="37" xfId="1" applyFont="1" applyBorder="1" applyAlignment="1" applyProtection="1">
      <alignment horizontal="left" vertical="center" wrapText="1" indent="1"/>
    </xf>
    <xf numFmtId="0" fontId="9" fillId="0" borderId="19" xfId="1" applyFont="1" applyBorder="1" applyAlignment="1" applyProtection="1">
      <alignment horizontal="left" vertical="center" wrapText="1" indent="1"/>
    </xf>
    <xf numFmtId="164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left" vertical="center" wrapText="1" indent="1"/>
    </xf>
    <xf numFmtId="164" fontId="13" fillId="0" borderId="2" xfId="2" applyNumberFormat="1" applyFont="1" applyFill="1" applyBorder="1" applyAlignment="1" applyProtection="1">
      <alignment horizontal="center" vertical="center" wrapText="1"/>
    </xf>
    <xf numFmtId="164" fontId="13" fillId="0" borderId="6" xfId="2" applyNumberFormat="1" applyFont="1" applyFill="1" applyBorder="1" applyAlignment="1" applyProtection="1">
      <alignment horizontal="center" vertical="center" wrapText="1"/>
    </xf>
    <xf numFmtId="164" fontId="13" fillId="0" borderId="12" xfId="2" applyNumberFormat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 indent="1"/>
    </xf>
    <xf numFmtId="164" fontId="7" fillId="0" borderId="16" xfId="2" applyNumberFormat="1" applyFont="1" applyFill="1" applyBorder="1" applyAlignment="1" applyProtection="1">
      <alignment horizontal="center" vertical="center" wrapText="1"/>
    </xf>
    <xf numFmtId="0" fontId="14" fillId="0" borderId="0" xfId="2" applyFont="1" applyFill="1"/>
    <xf numFmtId="49" fontId="9" fillId="0" borderId="28" xfId="1" applyNumberFormat="1" applyFont="1" applyBorder="1" applyAlignment="1" applyProtection="1">
      <alignment horizontal="center" vertical="center" wrapText="1"/>
    </xf>
    <xf numFmtId="49" fontId="8" fillId="0" borderId="31" xfId="2" applyNumberFormat="1" applyFont="1" applyFill="1" applyBorder="1" applyAlignment="1" applyProtection="1">
      <alignment horizontal="center" vertical="center" wrapText="1"/>
    </xf>
    <xf numFmtId="49" fontId="9" fillId="0" borderId="13" xfId="1" applyNumberFormat="1" applyFont="1" applyBorder="1" applyAlignment="1" applyProtection="1">
      <alignment horizontal="center" vertical="center" wrapText="1"/>
    </xf>
    <xf numFmtId="164" fontId="12" fillId="0" borderId="15" xfId="2" applyNumberFormat="1" applyFont="1" applyFill="1" applyBorder="1" applyAlignment="1" applyProtection="1">
      <alignment horizontal="center" vertical="center" wrapText="1"/>
    </xf>
    <xf numFmtId="164" fontId="8" fillId="0" borderId="37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3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left" vertical="center" wrapText="1" indent="1"/>
    </xf>
    <xf numFmtId="0" fontId="15" fillId="0" borderId="2" xfId="1" applyFont="1" applyBorder="1" applyAlignment="1" applyProtection="1">
      <alignment horizontal="left" vertical="center" wrapText="1" indent="1"/>
    </xf>
    <xf numFmtId="0" fontId="16" fillId="0" borderId="24" xfId="1" applyFont="1" applyBorder="1" applyAlignment="1" applyProtection="1">
      <alignment horizontal="left" vertical="center" wrapText="1" indent="1"/>
    </xf>
    <xf numFmtId="0" fontId="15" fillId="0" borderId="19" xfId="1" applyFont="1" applyBorder="1" applyAlignment="1" applyProtection="1">
      <alignment horizontal="left" vertical="center" wrapText="1" indent="1"/>
    </xf>
    <xf numFmtId="164" fontId="7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2" applyNumberFormat="1" applyFont="1" applyFill="1" applyBorder="1" applyAlignment="1" applyProtection="1">
      <alignment horizontal="center" vertical="center" wrapText="1"/>
    </xf>
    <xf numFmtId="164" fontId="6" fillId="0" borderId="6" xfId="2" applyNumberFormat="1" applyFont="1" applyFill="1" applyBorder="1" applyAlignment="1" applyProtection="1">
      <alignment horizontal="center" vertical="center" wrapText="1"/>
    </xf>
    <xf numFmtId="164" fontId="6" fillId="0" borderId="19" xfId="2" applyNumberFormat="1" applyFont="1" applyFill="1" applyBorder="1" applyAlignment="1" applyProtection="1">
      <alignment horizontal="center" vertical="center" wrapText="1"/>
    </xf>
    <xf numFmtId="164" fontId="6" fillId="0" borderId="25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vertical="center" wrapText="1"/>
    </xf>
    <xf numFmtId="164" fontId="3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center" vertical="center" wrapText="1"/>
      <protection locked="0"/>
    </xf>
    <xf numFmtId="164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2" applyNumberFormat="1" applyFont="1" applyFill="1" applyBorder="1" applyAlignment="1" applyProtection="1">
      <alignment horizontal="left"/>
    </xf>
    <xf numFmtId="0" fontId="6" fillId="0" borderId="39" xfId="2" applyFont="1" applyFill="1" applyBorder="1" applyAlignment="1" applyProtection="1">
      <alignment horizontal="center" vertical="center" wrapText="1"/>
    </xf>
    <xf numFmtId="0" fontId="6" fillId="0" borderId="40" xfId="2" applyFont="1" applyFill="1" applyBorder="1" applyAlignment="1" applyProtection="1">
      <alignment horizontal="center" vertical="center" wrapText="1"/>
    </xf>
    <xf numFmtId="0" fontId="1" fillId="0" borderId="0" xfId="2" applyFont="1" applyFill="1" applyBorder="1"/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vertical="center" wrapText="1"/>
    </xf>
    <xf numFmtId="0" fontId="8" fillId="0" borderId="5" xfId="2" applyFont="1" applyFill="1" applyBorder="1" applyAlignment="1" applyProtection="1">
      <alignment horizontal="lef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2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8" xfId="2" applyFont="1" applyFill="1" applyBorder="1" applyAlignment="1" applyProtection="1">
      <alignment horizontal="left" indent="6"/>
    </xf>
    <xf numFmtId="0" fontId="8" fillId="0" borderId="18" xfId="2" applyFont="1" applyFill="1" applyBorder="1" applyAlignment="1" applyProtection="1">
      <alignment horizontal="center"/>
    </xf>
    <xf numFmtId="0" fontId="8" fillId="0" borderId="18" xfId="2" applyFont="1" applyFill="1" applyBorder="1" applyAlignment="1" applyProtection="1">
      <alignment horizontal="left" wrapText="1" indent="6"/>
    </xf>
    <xf numFmtId="0" fontId="8" fillId="0" borderId="18" xfId="2" applyFont="1" applyFill="1" applyBorder="1" applyAlignment="1" applyProtection="1">
      <alignment horizontal="left" vertical="center" wrapText="1" indent="6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left" vertical="center" wrapText="1" indent="6"/>
    </xf>
    <xf numFmtId="49" fontId="8" fillId="0" borderId="13" xfId="2" applyNumberFormat="1" applyFont="1" applyFill="1" applyBorder="1" applyAlignment="1" applyProtection="1">
      <alignment horizontal="center" vertical="center" wrapText="1"/>
    </xf>
    <xf numFmtId="49" fontId="8" fillId="0" borderId="41" xfId="2" applyNumberFormat="1" applyFont="1" applyFill="1" applyBorder="1" applyAlignment="1" applyProtection="1">
      <alignment horizontal="center" vertical="center" wrapText="1"/>
    </xf>
    <xf numFmtId="0" fontId="8" fillId="0" borderId="37" xfId="2" applyFont="1" applyFill="1" applyBorder="1" applyAlignment="1" applyProtection="1">
      <alignment horizontal="left" vertical="center" wrapText="1" indent="6"/>
    </xf>
    <xf numFmtId="0" fontId="7" fillId="0" borderId="2" xfId="2" applyFont="1" applyFill="1" applyBorder="1" applyAlignment="1" applyProtection="1">
      <alignment vertical="center" wrapText="1"/>
    </xf>
    <xf numFmtId="0" fontId="10" fillId="0" borderId="18" xfId="1" applyFont="1" applyBorder="1" applyAlignment="1" applyProtection="1">
      <alignment horizontal="left" vertical="center" wrapText="1" indent="6"/>
    </xf>
    <xf numFmtId="0" fontId="10" fillId="0" borderId="37" xfId="1" applyFont="1" applyBorder="1" applyAlignment="1" applyProtection="1">
      <alignment horizontal="left" vertical="center" wrapText="1" indent="6"/>
    </xf>
    <xf numFmtId="164" fontId="7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2" applyFont="1" applyFill="1" applyBorder="1" applyAlignment="1" applyProtection="1">
      <alignment horizontal="left" vertical="center" wrapText="1" indent="1"/>
    </xf>
    <xf numFmtId="0" fontId="13" fillId="0" borderId="23" xfId="2" applyFont="1" applyFill="1" applyBorder="1" applyAlignment="1" applyProtection="1">
      <alignment horizontal="left" vertical="center" wrapText="1" indent="1"/>
    </xf>
    <xf numFmtId="164" fontId="7" fillId="0" borderId="42" xfId="2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Border="1" applyAlignment="1" applyProtection="1">
      <alignment horizontal="left" vertical="center" wrapText="1" indent="1"/>
    </xf>
    <xf numFmtId="0" fontId="11" fillId="0" borderId="2" xfId="1" applyFont="1" applyBorder="1" applyAlignment="1" applyProtection="1">
      <alignment horizontal="left" vertical="center" wrapText="1" indent="1"/>
    </xf>
    <xf numFmtId="49" fontId="10" fillId="0" borderId="28" xfId="1" applyNumberFormat="1" applyFont="1" applyBorder="1" applyAlignment="1" applyProtection="1">
      <alignment horizontal="center" vertical="center" wrapText="1"/>
    </xf>
    <xf numFmtId="0" fontId="10" fillId="0" borderId="16" xfId="1" applyFont="1" applyBorder="1" applyAlignment="1" applyProtection="1">
      <alignment horizontal="center" vertical="center" wrapText="1"/>
      <protection locked="0"/>
    </xf>
    <xf numFmtId="0" fontId="10" fillId="0" borderId="29" xfId="1" applyFont="1" applyBorder="1" applyAlignment="1" applyProtection="1">
      <alignment horizontal="center" vertical="center" wrapText="1"/>
      <protection locked="0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49" fontId="10" fillId="0" borderId="13" xfId="1" applyNumberFormat="1" applyFont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49" fontId="10" fillId="0" borderId="30" xfId="1" applyNumberFormat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left" vertical="center" wrapText="1" indent="1"/>
    </xf>
    <xf numFmtId="3" fontId="10" fillId="0" borderId="7" xfId="1" applyNumberFormat="1" applyFont="1" applyBorder="1" applyAlignment="1" applyProtection="1">
      <alignment horizontal="center" vertical="center" wrapText="1"/>
      <protection locked="0"/>
    </xf>
    <xf numFmtId="3" fontId="10" fillId="0" borderId="26" xfId="1" applyNumberFormat="1" applyFont="1" applyBorder="1" applyAlignment="1" applyProtection="1">
      <alignment horizontal="center" vertical="center" wrapText="1"/>
      <protection locked="0"/>
    </xf>
    <xf numFmtId="3" fontId="10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0" fillId="0" borderId="26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12" xfId="1" applyNumberFormat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 applyProtection="1">
      <alignment horizontal="center" vertical="center" wrapText="1"/>
      <protection locked="0"/>
    </xf>
    <xf numFmtId="0" fontId="15" fillId="0" borderId="42" xfId="1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 applyProtection="1">
      <alignment horizontal="left" vertical="center" wrapText="1" indent="1"/>
    </xf>
    <xf numFmtId="164" fontId="7" fillId="0" borderId="43" xfId="2" applyNumberFormat="1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center" vertical="center" wrapText="1"/>
    </xf>
    <xf numFmtId="164" fontId="7" fillId="0" borderId="44" xfId="2" applyNumberFormat="1" applyFont="1" applyFill="1" applyBorder="1" applyAlignment="1" applyProtection="1">
      <alignment horizontal="center" vertical="center" wrapText="1"/>
    </xf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0" xfId="2" applyNumberFormat="1" applyFont="1" applyFill="1" applyBorder="1" applyAlignment="1" applyProtection="1">
      <alignment horizontal="left" vertical="center"/>
    </xf>
    <xf numFmtId="164" fontId="4" fillId="0" borderId="0" xfId="2" applyNumberFormat="1" applyFont="1" applyFill="1" applyBorder="1" applyAlignment="1" applyProtection="1">
      <alignment horizontal="left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view="pageLayout" zoomScaleNormal="150" workbookViewId="0">
      <selection activeCell="E90" sqref="E90"/>
    </sheetView>
  </sheetViews>
  <sheetFormatPr defaultColWidth="8" defaultRowHeight="15.75" customHeight="1" x14ac:dyDescent="0.25"/>
  <cols>
    <col min="1" max="1" width="5.140625" style="1" customWidth="1"/>
    <col min="2" max="2" width="41" style="1" customWidth="1"/>
    <col min="3" max="3" width="6" style="1" customWidth="1"/>
    <col min="4" max="4" width="10.85546875" style="2" customWidth="1"/>
    <col min="5" max="5" width="10" style="3" customWidth="1"/>
    <col min="6" max="7" width="9.42578125" style="3" customWidth="1"/>
    <col min="8" max="8" width="7.7109375" style="4" customWidth="1"/>
    <col min="9" max="16384" width="8" style="4"/>
  </cols>
  <sheetData>
    <row r="1" spans="1:7" ht="30.75" customHeight="1" x14ac:dyDescent="0.25">
      <c r="A1" s="164" t="s">
        <v>0</v>
      </c>
      <c r="B1" s="164"/>
      <c r="C1" s="164"/>
      <c r="D1" s="164"/>
      <c r="E1" s="164"/>
      <c r="F1" s="164"/>
      <c r="G1" s="5"/>
    </row>
    <row r="2" spans="1:7" ht="15.95" customHeight="1" x14ac:dyDescent="0.25">
      <c r="A2" s="165" t="s">
        <v>1</v>
      </c>
      <c r="B2" s="165"/>
      <c r="C2" s="6"/>
      <c r="E2" s="7"/>
      <c r="F2" s="8" t="s">
        <v>2</v>
      </c>
      <c r="G2" s="8"/>
    </row>
    <row r="3" spans="1:7" ht="38.1" customHeight="1" x14ac:dyDescent="0.25">
      <c r="A3" s="9" t="s">
        <v>3</v>
      </c>
      <c r="B3" s="10" t="s">
        <v>4</v>
      </c>
      <c r="C3" s="10" t="s">
        <v>5</v>
      </c>
      <c r="D3" s="10" t="s">
        <v>250</v>
      </c>
      <c r="E3" s="11" t="s">
        <v>249</v>
      </c>
      <c r="F3" s="12" t="s">
        <v>6</v>
      </c>
      <c r="G3" s="13" t="s">
        <v>248</v>
      </c>
    </row>
    <row r="4" spans="1:7" s="19" customFormat="1" ht="12" customHeight="1" x14ac:dyDescent="0.2">
      <c r="A4" s="14" t="s">
        <v>7</v>
      </c>
      <c r="B4" s="15" t="s">
        <v>8</v>
      </c>
      <c r="C4" s="15"/>
      <c r="D4" s="15" t="s">
        <v>9</v>
      </c>
      <c r="E4" s="16" t="s">
        <v>10</v>
      </c>
      <c r="F4" s="17" t="s">
        <v>11</v>
      </c>
      <c r="G4" s="18" t="s">
        <v>12</v>
      </c>
    </row>
    <row r="5" spans="1:7" s="25" customFormat="1" ht="12" customHeight="1" x14ac:dyDescent="0.2">
      <c r="A5" s="20" t="s">
        <v>13</v>
      </c>
      <c r="B5" s="21" t="s">
        <v>14</v>
      </c>
      <c r="C5" s="21"/>
      <c r="D5" s="22">
        <f>+D6+D11+D20</f>
        <v>73179517</v>
      </c>
      <c r="E5" s="23">
        <f>+E6+E11+E20</f>
        <v>61425841</v>
      </c>
      <c r="F5" s="24">
        <f>+F6+F11+F20</f>
        <v>91750000</v>
      </c>
      <c r="G5" s="24">
        <f>+G6+G11+G20</f>
        <v>91516000</v>
      </c>
    </row>
    <row r="6" spans="1:7" s="25" customFormat="1" ht="12" customHeight="1" x14ac:dyDescent="0.2">
      <c r="A6" s="26" t="s">
        <v>15</v>
      </c>
      <c r="B6" s="27" t="s">
        <v>16</v>
      </c>
      <c r="C6" s="27"/>
      <c r="D6" s="28">
        <f>+D7+D8+D9+D10</f>
        <v>50821465</v>
      </c>
      <c r="E6" s="29">
        <f>+E7+E8+E9+E10</f>
        <v>41714850</v>
      </c>
      <c r="F6" s="24">
        <f>+F7+F8+F9+F10</f>
        <v>52250000</v>
      </c>
      <c r="G6" s="24">
        <f>+G7+G8+G9+G10</f>
        <v>53016000</v>
      </c>
    </row>
    <row r="7" spans="1:7" s="25" customFormat="1" ht="12" customHeight="1" x14ac:dyDescent="0.2">
      <c r="A7" s="30" t="s">
        <v>17</v>
      </c>
      <c r="B7" s="31" t="s">
        <v>18</v>
      </c>
      <c r="C7" s="31" t="s">
        <v>19</v>
      </c>
      <c r="D7" s="32">
        <v>46093779</v>
      </c>
      <c r="E7" s="33">
        <v>36514850</v>
      </c>
      <c r="F7" s="35">
        <v>48300000</v>
      </c>
      <c r="G7" s="35">
        <v>49266000</v>
      </c>
    </row>
    <row r="8" spans="1:7" s="25" customFormat="1" ht="12" customHeight="1" x14ac:dyDescent="0.2">
      <c r="A8" s="30" t="s">
        <v>20</v>
      </c>
      <c r="B8" s="36" t="s">
        <v>21</v>
      </c>
      <c r="C8" s="36" t="s">
        <v>22</v>
      </c>
      <c r="D8" s="32">
        <v>3487881</v>
      </c>
      <c r="E8" s="33">
        <v>3000000</v>
      </c>
      <c r="F8" s="32">
        <v>3200000</v>
      </c>
      <c r="G8" s="32">
        <v>3000000</v>
      </c>
    </row>
    <row r="9" spans="1:7" s="25" customFormat="1" ht="12" customHeight="1" x14ac:dyDescent="0.2">
      <c r="A9" s="30" t="s">
        <v>23</v>
      </c>
      <c r="B9" s="36" t="s">
        <v>24</v>
      </c>
      <c r="C9" s="36" t="s">
        <v>22</v>
      </c>
      <c r="D9" s="32">
        <v>1239805</v>
      </c>
      <c r="E9" s="33">
        <v>2200000</v>
      </c>
      <c r="F9" s="32">
        <v>750000</v>
      </c>
      <c r="G9" s="32">
        <v>750000</v>
      </c>
    </row>
    <row r="10" spans="1:7" s="25" customFormat="1" ht="12" customHeight="1" x14ac:dyDescent="0.2">
      <c r="A10" s="30" t="s">
        <v>25</v>
      </c>
      <c r="B10" s="38" t="s">
        <v>26</v>
      </c>
      <c r="C10" s="38" t="s">
        <v>22</v>
      </c>
      <c r="D10" s="32"/>
      <c r="E10" s="33"/>
      <c r="F10" s="39"/>
      <c r="G10" s="40"/>
    </row>
    <row r="11" spans="1:7" s="25" customFormat="1" ht="12" customHeight="1" x14ac:dyDescent="0.2">
      <c r="A11" s="26" t="s">
        <v>27</v>
      </c>
      <c r="B11" s="21" t="s">
        <v>28</v>
      </c>
      <c r="C11" s="21"/>
      <c r="D11" s="28">
        <f>SUM(D12:D19)</f>
        <v>17858052</v>
      </c>
      <c r="E11" s="29">
        <f>+E12+E13+E14+E15+E16+E17+E19+E18</f>
        <v>19710991</v>
      </c>
      <c r="F11" s="24">
        <f>+F12+F13+F14+F15+F16+F17+F18+F19</f>
        <v>34800000</v>
      </c>
      <c r="G11" s="24">
        <f>+G12+G13+G14+G15+G16+G17+G18+G19</f>
        <v>33800000</v>
      </c>
    </row>
    <row r="12" spans="1:7" s="25" customFormat="1" ht="12" customHeight="1" x14ac:dyDescent="0.2">
      <c r="A12" s="41" t="s">
        <v>29</v>
      </c>
      <c r="B12" s="42" t="s">
        <v>30</v>
      </c>
      <c r="C12" s="42" t="s">
        <v>31</v>
      </c>
      <c r="D12" s="32"/>
      <c r="E12" s="43"/>
      <c r="F12" s="35"/>
      <c r="G12" s="35"/>
    </row>
    <row r="13" spans="1:7" s="25" customFormat="1" ht="12" customHeight="1" x14ac:dyDescent="0.2">
      <c r="A13" s="30" t="s">
        <v>32</v>
      </c>
      <c r="B13" s="44" t="s">
        <v>33</v>
      </c>
      <c r="C13" s="44" t="s">
        <v>34</v>
      </c>
      <c r="D13" s="32">
        <v>109661</v>
      </c>
      <c r="E13" s="33"/>
      <c r="F13" s="32"/>
      <c r="G13" s="32"/>
    </row>
    <row r="14" spans="1:7" s="25" customFormat="1" ht="12" customHeight="1" x14ac:dyDescent="0.2">
      <c r="A14" s="30" t="s">
        <v>35</v>
      </c>
      <c r="B14" s="44" t="s">
        <v>255</v>
      </c>
      <c r="C14" s="44" t="s">
        <v>36</v>
      </c>
      <c r="D14" s="32">
        <v>408502</v>
      </c>
      <c r="E14" s="33">
        <v>400000</v>
      </c>
      <c r="F14" s="32">
        <v>3500000</v>
      </c>
      <c r="G14" s="32">
        <v>3000000</v>
      </c>
    </row>
    <row r="15" spans="1:7" s="25" customFormat="1" ht="12" customHeight="1" x14ac:dyDescent="0.2">
      <c r="A15" s="30" t="s">
        <v>37</v>
      </c>
      <c r="B15" s="44" t="s">
        <v>38</v>
      </c>
      <c r="C15" s="44" t="s">
        <v>39</v>
      </c>
      <c r="D15" s="32">
        <v>5621863</v>
      </c>
      <c r="E15" s="33">
        <v>5679000</v>
      </c>
      <c r="F15" s="32">
        <v>9500000</v>
      </c>
      <c r="G15" s="32">
        <v>9700000</v>
      </c>
    </row>
    <row r="16" spans="1:7" s="25" customFormat="1" ht="12" customHeight="1" x14ac:dyDescent="0.2">
      <c r="A16" s="45" t="s">
        <v>40</v>
      </c>
      <c r="B16" s="46" t="s">
        <v>41</v>
      </c>
      <c r="C16" s="46" t="s">
        <v>42</v>
      </c>
      <c r="D16" s="32">
        <v>24363</v>
      </c>
      <c r="E16" s="33">
        <v>170000</v>
      </c>
      <c r="F16" s="32">
        <v>900000</v>
      </c>
      <c r="G16" s="32">
        <v>700000</v>
      </c>
    </row>
    <row r="17" spans="1:7" s="25" customFormat="1" ht="12" customHeight="1" x14ac:dyDescent="0.2">
      <c r="A17" s="30" t="s">
        <v>43</v>
      </c>
      <c r="B17" s="44" t="s">
        <v>44</v>
      </c>
      <c r="C17" s="44" t="s">
        <v>45</v>
      </c>
      <c r="D17" s="32">
        <v>2687445</v>
      </c>
      <c r="E17" s="33">
        <v>4561500</v>
      </c>
      <c r="F17" s="32">
        <v>3000000</v>
      </c>
      <c r="G17" s="32">
        <v>3250000</v>
      </c>
    </row>
    <row r="18" spans="1:7" s="25" customFormat="1" ht="12" customHeight="1" x14ac:dyDescent="0.2">
      <c r="A18" s="30" t="s">
        <v>46</v>
      </c>
      <c r="B18" s="44" t="s">
        <v>47</v>
      </c>
      <c r="C18" s="44" t="s">
        <v>48</v>
      </c>
      <c r="D18" s="32"/>
      <c r="E18" s="33"/>
      <c r="F18" s="32">
        <v>200000</v>
      </c>
      <c r="G18" s="32">
        <v>150000</v>
      </c>
    </row>
    <row r="19" spans="1:7" s="25" customFormat="1" ht="12" customHeight="1" x14ac:dyDescent="0.2">
      <c r="A19" s="47" t="s">
        <v>49</v>
      </c>
      <c r="B19" s="48" t="s">
        <v>50</v>
      </c>
      <c r="C19" s="48" t="s">
        <v>51</v>
      </c>
      <c r="D19" s="49">
        <v>9006218</v>
      </c>
      <c r="E19" s="50">
        <v>8900491</v>
      </c>
      <c r="F19" s="40">
        <v>17700000</v>
      </c>
      <c r="G19" s="40">
        <v>17000000</v>
      </c>
    </row>
    <row r="20" spans="1:7" s="25" customFormat="1" ht="12" customHeight="1" x14ac:dyDescent="0.2">
      <c r="A20" s="26" t="s">
        <v>52</v>
      </c>
      <c r="B20" s="21" t="s">
        <v>53</v>
      </c>
      <c r="C20" s="21" t="s">
        <v>54</v>
      </c>
      <c r="D20" s="51">
        <v>4500000</v>
      </c>
      <c r="E20" s="52"/>
      <c r="F20" s="52">
        <v>4700000</v>
      </c>
      <c r="G20" s="52">
        <v>4700000</v>
      </c>
    </row>
    <row r="21" spans="1:7" s="25" customFormat="1" ht="12" customHeight="1" x14ac:dyDescent="0.2">
      <c r="A21" s="26" t="s">
        <v>55</v>
      </c>
      <c r="B21" s="21" t="s">
        <v>56</v>
      </c>
      <c r="C21" s="21"/>
      <c r="D21" s="28">
        <f>+D22+D23+D24+D25+D26+D27+D28+D29+D30</f>
        <v>156399739</v>
      </c>
      <c r="E21" s="53">
        <f>+E22+E23+E24+E25+E26+E27+E28+E29</f>
        <v>158893659</v>
      </c>
      <c r="F21" s="24">
        <f>SUM(F22:F30)</f>
        <v>168024000</v>
      </c>
      <c r="G21" s="24">
        <f>SUM(G22:G30)</f>
        <v>170623000</v>
      </c>
    </row>
    <row r="22" spans="1:7" s="25" customFormat="1" ht="12" customHeight="1" x14ac:dyDescent="0.2">
      <c r="A22" s="54" t="s">
        <v>57</v>
      </c>
      <c r="B22" s="55" t="s">
        <v>58</v>
      </c>
      <c r="C22" s="55" t="s">
        <v>59</v>
      </c>
      <c r="D22" s="35">
        <v>61456969</v>
      </c>
      <c r="E22" s="56">
        <v>61499633</v>
      </c>
      <c r="F22" s="35">
        <v>75163000</v>
      </c>
      <c r="G22" s="35">
        <v>76666000</v>
      </c>
    </row>
    <row r="23" spans="1:7" s="25" customFormat="1" ht="20.25" customHeight="1" x14ac:dyDescent="0.2">
      <c r="A23" s="30" t="s">
        <v>60</v>
      </c>
      <c r="B23" s="44" t="s">
        <v>61</v>
      </c>
      <c r="C23" s="44" t="s">
        <v>59</v>
      </c>
      <c r="D23" s="32">
        <v>46663570</v>
      </c>
      <c r="E23" s="33">
        <v>49129750</v>
      </c>
      <c r="F23" s="32">
        <v>46131000</v>
      </c>
      <c r="G23" s="32">
        <v>47054000</v>
      </c>
    </row>
    <row r="24" spans="1:7" s="25" customFormat="1" ht="23.25" customHeight="1" x14ac:dyDescent="0.2">
      <c r="A24" s="30" t="s">
        <v>62</v>
      </c>
      <c r="B24" s="44" t="s">
        <v>63</v>
      </c>
      <c r="C24" s="44" t="s">
        <v>59</v>
      </c>
      <c r="D24" s="32">
        <v>44338789</v>
      </c>
      <c r="E24" s="33">
        <v>43546696</v>
      </c>
      <c r="F24" s="32">
        <v>44028000</v>
      </c>
      <c r="G24" s="32">
        <v>44200000</v>
      </c>
    </row>
    <row r="25" spans="1:7" s="25" customFormat="1" ht="12" customHeight="1" x14ac:dyDescent="0.2">
      <c r="A25" s="57" t="s">
        <v>64</v>
      </c>
      <c r="B25" s="44" t="s">
        <v>65</v>
      </c>
      <c r="C25" s="44" t="s">
        <v>66</v>
      </c>
      <c r="D25" s="39">
        <v>3940411</v>
      </c>
      <c r="E25" s="50">
        <v>4717580</v>
      </c>
      <c r="F25" s="32">
        <v>2702000</v>
      </c>
      <c r="G25" s="32">
        <v>2703000</v>
      </c>
    </row>
    <row r="26" spans="1:7" s="25" customFormat="1" ht="12" customHeight="1" x14ac:dyDescent="0.2">
      <c r="A26" s="57" t="s">
        <v>67</v>
      </c>
      <c r="B26" s="44" t="s">
        <v>68</v>
      </c>
      <c r="C26" s="44" t="s">
        <v>66</v>
      </c>
      <c r="D26" s="39"/>
      <c r="E26" s="50"/>
      <c r="F26" s="37"/>
      <c r="G26" s="32"/>
    </row>
    <row r="27" spans="1:7" s="25" customFormat="1" ht="12" customHeight="1" x14ac:dyDescent="0.2">
      <c r="A27" s="30" t="s">
        <v>69</v>
      </c>
      <c r="B27" s="44" t="s">
        <v>70</v>
      </c>
      <c r="C27" s="44" t="s">
        <v>66</v>
      </c>
      <c r="D27" s="37"/>
      <c r="E27" s="33"/>
      <c r="F27" s="37"/>
      <c r="G27" s="32"/>
    </row>
    <row r="28" spans="1:7" s="25" customFormat="1" ht="12" customHeight="1" x14ac:dyDescent="0.2">
      <c r="A28" s="30" t="s">
        <v>71</v>
      </c>
      <c r="B28" s="58" t="s">
        <v>72</v>
      </c>
      <c r="C28" s="58" t="s">
        <v>66</v>
      </c>
      <c r="D28" s="37"/>
      <c r="E28" s="33"/>
      <c r="F28" s="37"/>
      <c r="G28" s="32"/>
    </row>
    <row r="29" spans="1:7" s="25" customFormat="1" ht="12" customHeight="1" x14ac:dyDescent="0.2">
      <c r="A29" s="59" t="s">
        <v>73</v>
      </c>
      <c r="B29" s="44" t="s">
        <v>74</v>
      </c>
      <c r="C29" s="44" t="s">
        <v>66</v>
      </c>
      <c r="D29" s="60"/>
      <c r="E29" s="33"/>
      <c r="F29" s="37"/>
      <c r="G29" s="32"/>
    </row>
    <row r="30" spans="1:7" s="25" customFormat="1" ht="12" customHeight="1" x14ac:dyDescent="0.2">
      <c r="A30" s="61" t="s">
        <v>75</v>
      </c>
      <c r="B30" s="46" t="s">
        <v>76</v>
      </c>
      <c r="C30" s="46" t="s">
        <v>66</v>
      </c>
      <c r="D30" s="62"/>
      <c r="E30" s="63"/>
      <c r="F30" s="39"/>
      <c r="G30" s="40"/>
    </row>
    <row r="31" spans="1:7" s="25" customFormat="1" ht="12" customHeight="1" x14ac:dyDescent="0.2">
      <c r="A31" s="64" t="s">
        <v>77</v>
      </c>
      <c r="B31" s="21" t="s">
        <v>78</v>
      </c>
      <c r="C31" s="21"/>
      <c r="D31" s="28">
        <f>+D32+D40</f>
        <v>245499540</v>
      </c>
      <c r="E31" s="29">
        <f>+E32+E40</f>
        <v>155411280</v>
      </c>
      <c r="F31" s="24">
        <f>+F32+F40</f>
        <v>42540000</v>
      </c>
      <c r="G31" s="24">
        <f>+G32+G40</f>
        <v>137620000</v>
      </c>
    </row>
    <row r="32" spans="1:7" s="25" customFormat="1" ht="23.25" customHeight="1" x14ac:dyDescent="0.2">
      <c r="A32" s="65" t="s">
        <v>79</v>
      </c>
      <c r="B32" s="66" t="s">
        <v>80</v>
      </c>
      <c r="C32" s="66" t="s">
        <v>81</v>
      </c>
      <c r="D32" s="67">
        <f>SUM(D33:D39)</f>
        <v>39281435</v>
      </c>
      <c r="E32" s="68">
        <f>SUM(E33:E39)</f>
        <v>49778000</v>
      </c>
      <c r="F32" s="67">
        <f>SUM(F33:F39)</f>
        <v>42540000</v>
      </c>
      <c r="G32" s="69">
        <f>SUM(G33:G39)</f>
        <v>27620000</v>
      </c>
    </row>
    <row r="33" spans="1:7" s="25" customFormat="1" ht="12" customHeight="1" x14ac:dyDescent="0.2">
      <c r="A33" s="70" t="s">
        <v>82</v>
      </c>
      <c r="B33" s="71" t="s">
        <v>83</v>
      </c>
      <c r="C33" s="71" t="s">
        <v>84</v>
      </c>
      <c r="D33" s="32">
        <v>17615100</v>
      </c>
      <c r="E33" s="33">
        <v>32205000</v>
      </c>
      <c r="F33" s="32">
        <v>8000000</v>
      </c>
      <c r="G33" s="32">
        <v>7500000</v>
      </c>
    </row>
    <row r="34" spans="1:7" s="25" customFormat="1" ht="12" customHeight="1" x14ac:dyDescent="0.2">
      <c r="A34" s="70" t="s">
        <v>85</v>
      </c>
      <c r="B34" s="71" t="s">
        <v>86</v>
      </c>
      <c r="C34" s="71" t="s">
        <v>84</v>
      </c>
      <c r="D34" s="32">
        <v>2668926</v>
      </c>
      <c r="E34" s="33">
        <v>4373000</v>
      </c>
      <c r="F34" s="32">
        <v>12000000</v>
      </c>
      <c r="G34" s="32">
        <v>0</v>
      </c>
    </row>
    <row r="35" spans="1:7" s="25" customFormat="1" ht="12" customHeight="1" x14ac:dyDescent="0.2">
      <c r="A35" s="70"/>
      <c r="B35" s="71" t="s">
        <v>87</v>
      </c>
      <c r="C35" s="71" t="s">
        <v>84</v>
      </c>
      <c r="D35" s="32">
        <v>18497409</v>
      </c>
      <c r="E35" s="33">
        <v>12500000</v>
      </c>
      <c r="F35" s="32">
        <v>17500000</v>
      </c>
      <c r="G35" s="32">
        <v>15000000</v>
      </c>
    </row>
    <row r="36" spans="1:7" s="25" customFormat="1" ht="12" customHeight="1" x14ac:dyDescent="0.2">
      <c r="A36" s="70" t="s">
        <v>88</v>
      </c>
      <c r="B36" s="71" t="s">
        <v>89</v>
      </c>
      <c r="C36" s="71"/>
      <c r="D36" s="37"/>
      <c r="E36" s="33"/>
      <c r="F36" s="32"/>
      <c r="G36" s="32"/>
    </row>
    <row r="37" spans="1:7" s="25" customFormat="1" ht="12" customHeight="1" x14ac:dyDescent="0.2">
      <c r="A37" s="70" t="s">
        <v>90</v>
      </c>
      <c r="B37" s="71" t="s">
        <v>91</v>
      </c>
      <c r="C37" s="71"/>
      <c r="D37" s="37">
        <v>500000</v>
      </c>
      <c r="E37" s="33">
        <v>700000</v>
      </c>
      <c r="F37" s="32">
        <v>890000</v>
      </c>
      <c r="G37" s="32">
        <v>920000</v>
      </c>
    </row>
    <row r="38" spans="1:7" s="25" customFormat="1" ht="12" customHeight="1" x14ac:dyDescent="0.2">
      <c r="A38" s="70"/>
      <c r="B38" s="71" t="s">
        <v>92</v>
      </c>
      <c r="C38" s="71"/>
      <c r="D38" s="37"/>
      <c r="E38" s="33"/>
      <c r="F38" s="32">
        <v>4150000</v>
      </c>
      <c r="G38" s="32">
        <v>4200000</v>
      </c>
    </row>
    <row r="39" spans="1:7" s="25" customFormat="1" ht="12" customHeight="1" x14ac:dyDescent="0.2">
      <c r="A39" s="70" t="s">
        <v>93</v>
      </c>
      <c r="B39" s="71" t="s">
        <v>94</v>
      </c>
      <c r="C39" s="71"/>
      <c r="D39" s="37"/>
      <c r="E39" s="33"/>
      <c r="F39" s="32"/>
      <c r="G39" s="32"/>
    </row>
    <row r="40" spans="1:7" s="25" customFormat="1" ht="19.5" customHeight="1" x14ac:dyDescent="0.2">
      <c r="A40" s="70" t="s">
        <v>95</v>
      </c>
      <c r="B40" s="72" t="s">
        <v>96</v>
      </c>
      <c r="C40" s="72" t="s">
        <v>97</v>
      </c>
      <c r="D40" s="73">
        <f>SUM(D41:D45)</f>
        <v>206218105</v>
      </c>
      <c r="E40" s="73">
        <f>SUM(E41:E45)</f>
        <v>105633280</v>
      </c>
      <c r="F40" s="73">
        <f>SUM(F41:F45)</f>
        <v>0</v>
      </c>
      <c r="G40" s="73">
        <f>SUM(G41:G45)</f>
        <v>110000000</v>
      </c>
    </row>
    <row r="41" spans="1:7" s="25" customFormat="1" ht="12" customHeight="1" x14ac:dyDescent="0.2">
      <c r="A41" s="70" t="s">
        <v>98</v>
      </c>
      <c r="B41" s="71" t="s">
        <v>99</v>
      </c>
      <c r="C41" s="71"/>
      <c r="D41" s="37"/>
      <c r="E41" s="33"/>
      <c r="F41" s="37"/>
      <c r="G41" s="32"/>
    </row>
    <row r="42" spans="1:7" s="25" customFormat="1" ht="12" customHeight="1" x14ac:dyDescent="0.2">
      <c r="A42" s="70" t="s">
        <v>100</v>
      </c>
      <c r="B42" s="71" t="s">
        <v>101</v>
      </c>
      <c r="C42" s="71"/>
      <c r="D42" s="37"/>
      <c r="E42" s="33"/>
      <c r="F42" s="37"/>
      <c r="G42" s="32"/>
    </row>
    <row r="43" spans="1:7" s="25" customFormat="1" ht="12" customHeight="1" x14ac:dyDescent="0.2">
      <c r="A43" s="70" t="s">
        <v>102</v>
      </c>
      <c r="B43" s="71" t="s">
        <v>103</v>
      </c>
      <c r="C43" s="71"/>
      <c r="D43" s="37"/>
      <c r="E43" s="33"/>
      <c r="F43" s="37"/>
      <c r="G43" s="32"/>
    </row>
    <row r="44" spans="1:7" s="25" customFormat="1" ht="12" customHeight="1" x14ac:dyDescent="0.2">
      <c r="A44" s="70" t="s">
        <v>104</v>
      </c>
      <c r="B44" s="75" t="s">
        <v>105</v>
      </c>
      <c r="C44" s="75"/>
      <c r="D44" s="37"/>
      <c r="E44" s="33"/>
      <c r="F44" s="37"/>
      <c r="G44" s="32"/>
    </row>
    <row r="45" spans="1:7" s="25" customFormat="1" ht="12" customHeight="1" x14ac:dyDescent="0.2">
      <c r="A45" s="70" t="s">
        <v>106</v>
      </c>
      <c r="B45" s="76" t="s">
        <v>107</v>
      </c>
      <c r="C45" s="76"/>
      <c r="D45" s="39">
        <v>206218105</v>
      </c>
      <c r="E45" s="50">
        <v>105633280</v>
      </c>
      <c r="F45" s="39"/>
      <c r="G45" s="40">
        <v>110000000</v>
      </c>
    </row>
    <row r="46" spans="1:7" s="25" customFormat="1" ht="12" customHeight="1" x14ac:dyDescent="0.2">
      <c r="A46" s="26" t="s">
        <v>108</v>
      </c>
      <c r="B46" s="77" t="s">
        <v>109</v>
      </c>
      <c r="C46" s="77"/>
      <c r="D46" s="28">
        <f>+D47+D48</f>
        <v>0</v>
      </c>
      <c r="E46" s="29">
        <f>+E47+E48</f>
        <v>0</v>
      </c>
      <c r="F46" s="24">
        <f>+F47+F48</f>
        <v>1800000</v>
      </c>
      <c r="G46" s="24">
        <f>+G47+G48</f>
        <v>0</v>
      </c>
    </row>
    <row r="47" spans="1:7" s="25" customFormat="1" ht="12" customHeight="1" x14ac:dyDescent="0.2">
      <c r="A47" s="54" t="s">
        <v>110</v>
      </c>
      <c r="B47" s="36" t="s">
        <v>111</v>
      </c>
      <c r="C47" s="36" t="s">
        <v>112</v>
      </c>
      <c r="D47" s="34"/>
      <c r="E47" s="56"/>
      <c r="F47" s="34"/>
      <c r="G47" s="35"/>
    </row>
    <row r="48" spans="1:7" s="25" customFormat="1" ht="12" customHeight="1" x14ac:dyDescent="0.2">
      <c r="A48" s="45" t="s">
        <v>113</v>
      </c>
      <c r="B48" s="78" t="s">
        <v>114</v>
      </c>
      <c r="C48" s="78" t="s">
        <v>251</v>
      </c>
      <c r="D48" s="62"/>
      <c r="E48" s="63"/>
      <c r="F48" s="39">
        <v>1800000</v>
      </c>
      <c r="G48" s="40"/>
    </row>
    <row r="49" spans="1:9" s="25" customFormat="1" ht="12" customHeight="1" x14ac:dyDescent="0.2">
      <c r="A49" s="26" t="s">
        <v>115</v>
      </c>
      <c r="B49" s="77" t="s">
        <v>116</v>
      </c>
      <c r="C49" s="77"/>
      <c r="D49" s="28">
        <f>+D50+D51+D52</f>
        <v>26507234</v>
      </c>
      <c r="E49" s="29">
        <f>+E50+E51+E52</f>
        <v>40500000</v>
      </c>
      <c r="F49" s="24">
        <f>+F50+F51+F52</f>
        <v>17000000</v>
      </c>
      <c r="G49" s="24">
        <f>+G50+G51+G52</f>
        <v>0</v>
      </c>
    </row>
    <row r="50" spans="1:9" s="25" customFormat="1" ht="22.5" customHeight="1" x14ac:dyDescent="0.2">
      <c r="A50" s="54" t="s">
        <v>117</v>
      </c>
      <c r="B50" s="36" t="s">
        <v>118</v>
      </c>
      <c r="C50" s="36"/>
      <c r="D50" s="34">
        <v>25180000</v>
      </c>
      <c r="E50" s="56">
        <v>40500000</v>
      </c>
      <c r="F50" s="34">
        <v>17000000</v>
      </c>
      <c r="G50" s="35"/>
    </row>
    <row r="51" spans="1:9" s="25" customFormat="1" ht="21.75" customHeight="1" x14ac:dyDescent="0.2">
      <c r="A51" s="30" t="s">
        <v>119</v>
      </c>
      <c r="B51" s="71" t="s">
        <v>120</v>
      </c>
      <c r="C51" s="71" t="s">
        <v>121</v>
      </c>
      <c r="D51" s="32"/>
      <c r="E51" s="33"/>
      <c r="F51" s="37"/>
      <c r="G51" s="32"/>
    </row>
    <row r="52" spans="1:9" s="25" customFormat="1" ht="12" customHeight="1" x14ac:dyDescent="0.2">
      <c r="A52" s="45" t="s">
        <v>122</v>
      </c>
      <c r="B52" s="78" t="s">
        <v>252</v>
      </c>
      <c r="C52" s="78"/>
      <c r="D52" s="62">
        <v>1327234</v>
      </c>
      <c r="E52" s="63"/>
      <c r="F52" s="39">
        <v>0</v>
      </c>
      <c r="G52" s="40"/>
    </row>
    <row r="53" spans="1:9" s="25" customFormat="1" ht="12" customHeight="1" x14ac:dyDescent="0.2">
      <c r="A53" s="26" t="s">
        <v>123</v>
      </c>
      <c r="B53" s="79" t="s">
        <v>124</v>
      </c>
      <c r="C53" s="79" t="s">
        <v>125</v>
      </c>
      <c r="D53" s="80"/>
      <c r="E53" s="81"/>
      <c r="F53" s="52"/>
      <c r="G53" s="52"/>
    </row>
    <row r="54" spans="1:9" s="25" customFormat="1" ht="12" customHeight="1" x14ac:dyDescent="0.2">
      <c r="A54" s="26" t="s">
        <v>126</v>
      </c>
      <c r="B54" s="82" t="s">
        <v>127</v>
      </c>
      <c r="C54" s="82"/>
      <c r="D54" s="83">
        <f>+D6+D11+D20+D21+D31+D46+D49+D53</f>
        <v>501586030</v>
      </c>
      <c r="E54" s="84">
        <f>+E6+E11+E20+E21+E31+E46+E49+E53</f>
        <v>416230780</v>
      </c>
      <c r="F54" s="85">
        <f>+F6+F11+F20+F21+F31+F46+F49+F53</f>
        <v>321114000</v>
      </c>
      <c r="G54" s="85">
        <f>+G6+G11+G20+G21+G31+G46+G49+G53</f>
        <v>399759000</v>
      </c>
    </row>
    <row r="55" spans="1:9" s="25" customFormat="1" ht="17.25" customHeight="1" x14ac:dyDescent="0.25">
      <c r="A55" s="86" t="s">
        <v>128</v>
      </c>
      <c r="B55" s="27" t="s">
        <v>129</v>
      </c>
      <c r="C55" s="27"/>
      <c r="D55" s="28">
        <f>+D56+D62</f>
        <v>162204462</v>
      </c>
      <c r="E55" s="29">
        <f>+E56+E62</f>
        <v>210525000</v>
      </c>
      <c r="F55" s="87">
        <f>+F56+F62</f>
        <v>59300000</v>
      </c>
      <c r="G55" s="87">
        <f>+G56+G62</f>
        <v>52000000</v>
      </c>
      <c r="I55" s="88"/>
    </row>
    <row r="56" spans="1:9" s="25" customFormat="1" ht="12" customHeight="1" x14ac:dyDescent="0.2">
      <c r="A56" s="89" t="s">
        <v>130</v>
      </c>
      <c r="B56" s="66" t="s">
        <v>131</v>
      </c>
      <c r="C56" s="66"/>
      <c r="D56" s="67">
        <f>SUM(D57:D58)</f>
        <v>162204462</v>
      </c>
      <c r="E56" s="68">
        <f>+E57+E58+E59+E60+E61</f>
        <v>210525000</v>
      </c>
      <c r="F56" s="73">
        <f>+F57+F58+F59+F60+F61</f>
        <v>59300000</v>
      </c>
      <c r="G56" s="73">
        <f>+G57+G58+G59+G60+G61</f>
        <v>52000000</v>
      </c>
    </row>
    <row r="57" spans="1:9" s="25" customFormat="1" ht="12" customHeight="1" x14ac:dyDescent="0.2">
      <c r="A57" s="90" t="s">
        <v>132</v>
      </c>
      <c r="B57" s="71" t="s">
        <v>133</v>
      </c>
      <c r="C57" s="71" t="s">
        <v>134</v>
      </c>
      <c r="D57" s="37">
        <v>162204462</v>
      </c>
      <c r="E57" s="33">
        <v>210525000</v>
      </c>
      <c r="F57" s="32">
        <v>59300000</v>
      </c>
      <c r="G57" s="32">
        <v>52000000</v>
      </c>
    </row>
    <row r="58" spans="1:9" s="25" customFormat="1" ht="12" customHeight="1" x14ac:dyDescent="0.2">
      <c r="A58" s="90" t="s">
        <v>135</v>
      </c>
      <c r="B58" s="71" t="s">
        <v>136</v>
      </c>
      <c r="C58" s="71"/>
      <c r="D58" s="37"/>
      <c r="E58" s="33"/>
      <c r="F58" s="37"/>
      <c r="G58" s="32"/>
    </row>
    <row r="59" spans="1:9" s="25" customFormat="1" ht="12" customHeight="1" x14ac:dyDescent="0.2">
      <c r="A59" s="90" t="s">
        <v>137</v>
      </c>
      <c r="B59" s="71" t="s">
        <v>138</v>
      </c>
      <c r="C59" s="71"/>
      <c r="D59" s="37"/>
      <c r="E59" s="33"/>
      <c r="F59" s="37"/>
      <c r="G59" s="32"/>
    </row>
    <row r="60" spans="1:9" s="25" customFormat="1" ht="12" customHeight="1" x14ac:dyDescent="0.2">
      <c r="A60" s="90" t="s">
        <v>139</v>
      </c>
      <c r="B60" s="71" t="s">
        <v>140</v>
      </c>
      <c r="C60" s="71"/>
      <c r="D60" s="37"/>
      <c r="E60" s="33"/>
      <c r="F60" s="37"/>
      <c r="G60" s="32"/>
    </row>
    <row r="61" spans="1:9" s="25" customFormat="1" ht="12" customHeight="1" x14ac:dyDescent="0.2">
      <c r="A61" s="90" t="s">
        <v>141</v>
      </c>
      <c r="B61" s="71" t="s">
        <v>142</v>
      </c>
      <c r="C61" s="71"/>
      <c r="D61" s="37"/>
      <c r="E61" s="33"/>
      <c r="F61" s="37"/>
      <c r="G61" s="32"/>
    </row>
    <row r="62" spans="1:9" s="25" customFormat="1" ht="12" customHeight="1" x14ac:dyDescent="0.2">
      <c r="A62" s="91" t="s">
        <v>143</v>
      </c>
      <c r="B62" s="72" t="s">
        <v>144</v>
      </c>
      <c r="C62" s="72"/>
      <c r="D62" s="73"/>
      <c r="E62" s="92"/>
      <c r="F62" s="73">
        <f>+F63+F64+F65+F66+F67</f>
        <v>0</v>
      </c>
      <c r="G62" s="74"/>
    </row>
    <row r="63" spans="1:9" s="25" customFormat="1" ht="12" customHeight="1" x14ac:dyDescent="0.2">
      <c r="A63" s="90" t="s">
        <v>145</v>
      </c>
      <c r="B63" s="71" t="s">
        <v>146</v>
      </c>
      <c r="C63" s="71"/>
      <c r="D63" s="37"/>
      <c r="E63" s="33"/>
      <c r="F63" s="37"/>
      <c r="G63" s="32"/>
    </row>
    <row r="64" spans="1:9" s="25" customFormat="1" ht="12" customHeight="1" x14ac:dyDescent="0.2">
      <c r="A64" s="90" t="s">
        <v>147</v>
      </c>
      <c r="B64" s="71" t="s">
        <v>148</v>
      </c>
      <c r="C64" s="71"/>
      <c r="D64" s="37"/>
      <c r="E64" s="33"/>
      <c r="F64" s="37"/>
      <c r="G64" s="32"/>
    </row>
    <row r="65" spans="1:8" s="25" customFormat="1" ht="12" customHeight="1" x14ac:dyDescent="0.2">
      <c r="A65" s="90" t="s">
        <v>149</v>
      </c>
      <c r="B65" s="71" t="s">
        <v>150</v>
      </c>
      <c r="C65" s="71"/>
      <c r="D65" s="37"/>
      <c r="E65" s="33"/>
      <c r="F65" s="37"/>
      <c r="G65" s="32"/>
    </row>
    <row r="66" spans="1:8" s="25" customFormat="1" ht="12" customHeight="1" x14ac:dyDescent="0.2">
      <c r="A66" s="90" t="s">
        <v>151</v>
      </c>
      <c r="B66" s="71" t="s">
        <v>152</v>
      </c>
      <c r="C66" s="71"/>
      <c r="D66" s="37"/>
      <c r="E66" s="33"/>
      <c r="F66" s="37"/>
      <c r="G66" s="32"/>
    </row>
    <row r="67" spans="1:8" s="25" customFormat="1" ht="12" customHeight="1" x14ac:dyDescent="0.2">
      <c r="A67" s="90" t="s">
        <v>153</v>
      </c>
      <c r="B67" s="78" t="s">
        <v>154</v>
      </c>
      <c r="C67" s="78"/>
      <c r="D67" s="93"/>
      <c r="E67" s="94"/>
      <c r="F67" s="39"/>
      <c r="G67" s="40"/>
    </row>
    <row r="68" spans="1:8" s="25" customFormat="1" ht="21.95" customHeight="1" x14ac:dyDescent="0.2">
      <c r="A68" s="95" t="s">
        <v>155</v>
      </c>
      <c r="B68" s="96" t="s">
        <v>156</v>
      </c>
      <c r="C68" s="96"/>
      <c r="D68" s="28">
        <f>+D54+D55</f>
        <v>663790492</v>
      </c>
      <c r="E68" s="29">
        <f>+E54+E55</f>
        <v>626755780</v>
      </c>
      <c r="F68" s="24">
        <f>+F54+F55</f>
        <v>380414000</v>
      </c>
      <c r="G68" s="24">
        <f>+G54+G55</f>
        <v>451759000</v>
      </c>
    </row>
    <row r="69" spans="1:8" s="25" customFormat="1" ht="12" customHeight="1" x14ac:dyDescent="0.2">
      <c r="A69" s="97" t="s">
        <v>157</v>
      </c>
      <c r="B69" s="98" t="s">
        <v>158</v>
      </c>
      <c r="C69" s="98"/>
      <c r="D69" s="99"/>
      <c r="E69" s="51"/>
      <c r="F69" s="52"/>
      <c r="G69" s="52"/>
    </row>
    <row r="70" spans="1:8" s="25" customFormat="1" ht="12" customHeight="1" x14ac:dyDescent="0.2">
      <c r="A70" s="95" t="s">
        <v>159</v>
      </c>
      <c r="B70" s="96" t="s">
        <v>160</v>
      </c>
      <c r="C70" s="96"/>
      <c r="D70" s="100">
        <f>+D68+D69</f>
        <v>663790492</v>
      </c>
      <c r="E70" s="101">
        <f>+E68+E69</f>
        <v>626755780</v>
      </c>
      <c r="F70" s="102">
        <f>+F68+F69</f>
        <v>380414000</v>
      </c>
      <c r="G70" s="103">
        <f>+G68+G69</f>
        <v>451759000</v>
      </c>
    </row>
    <row r="71" spans="1:8" s="25" customFormat="1" ht="12" customHeight="1" x14ac:dyDescent="0.2">
      <c r="A71" s="104"/>
      <c r="B71" s="105"/>
      <c r="C71" s="105"/>
      <c r="D71" s="106"/>
      <c r="E71" s="107"/>
      <c r="F71" s="108"/>
      <c r="G71" s="108"/>
    </row>
    <row r="72" spans="1:8" s="25" customFormat="1" ht="12" customHeight="1" x14ac:dyDescent="0.2">
      <c r="A72" s="104"/>
      <c r="B72" s="105"/>
      <c r="C72" s="105"/>
      <c r="D72" s="106"/>
      <c r="E72" s="107"/>
      <c r="F72" s="108"/>
      <c r="G72" s="108"/>
    </row>
    <row r="73" spans="1:8" s="25" customFormat="1" ht="12" customHeight="1" x14ac:dyDescent="0.2">
      <c r="A73" s="104"/>
      <c r="B73" s="105"/>
      <c r="C73" s="105"/>
      <c r="D73" s="106"/>
      <c r="E73" s="107"/>
      <c r="F73" s="108"/>
      <c r="G73" s="108"/>
    </row>
    <row r="74" spans="1:8" s="25" customFormat="1" ht="12" customHeight="1" x14ac:dyDescent="0.2">
      <c r="A74" s="104"/>
      <c r="B74" s="105"/>
      <c r="C74" s="105"/>
      <c r="D74" s="106"/>
      <c r="E74" s="107"/>
      <c r="F74" s="108"/>
      <c r="G74" s="108"/>
    </row>
    <row r="75" spans="1:8" s="25" customFormat="1" ht="12" customHeight="1" x14ac:dyDescent="0.2">
      <c r="A75" s="104"/>
      <c r="B75" s="105"/>
      <c r="C75" s="105"/>
      <c r="D75" s="106"/>
      <c r="E75" s="107"/>
      <c r="F75" s="108"/>
      <c r="G75" s="108"/>
    </row>
    <row r="76" spans="1:8" s="25" customFormat="1" ht="12" customHeight="1" x14ac:dyDescent="0.2">
      <c r="A76" s="104"/>
      <c r="B76" s="105"/>
      <c r="C76" s="105"/>
      <c r="D76" s="106"/>
      <c r="E76" s="107"/>
      <c r="F76" s="108"/>
      <c r="G76" s="108"/>
    </row>
    <row r="77" spans="1:8" s="25" customFormat="1" ht="12" customHeight="1" x14ac:dyDescent="0.2">
      <c r="A77" s="164" t="s">
        <v>161</v>
      </c>
      <c r="B77" s="164"/>
      <c r="C77" s="164"/>
      <c r="D77" s="164"/>
      <c r="E77" s="164"/>
      <c r="F77" s="164"/>
      <c r="G77" s="5"/>
    </row>
    <row r="78" spans="1:8" s="25" customFormat="1" ht="12" customHeight="1" x14ac:dyDescent="0.2">
      <c r="A78" s="166" t="s">
        <v>162</v>
      </c>
      <c r="B78" s="166"/>
      <c r="C78" s="109"/>
      <c r="D78" s="2"/>
      <c r="E78" s="7"/>
      <c r="F78" s="8" t="s">
        <v>2</v>
      </c>
      <c r="G78" s="8"/>
    </row>
    <row r="79" spans="1:8" s="25" customFormat="1" ht="24" customHeight="1" thickBot="1" x14ac:dyDescent="0.25">
      <c r="A79" s="9" t="s">
        <v>163</v>
      </c>
      <c r="B79" s="10" t="s">
        <v>164</v>
      </c>
      <c r="C79" s="10" t="s">
        <v>5</v>
      </c>
      <c r="D79" s="10" t="s">
        <v>250</v>
      </c>
      <c r="E79" s="110" t="s">
        <v>253</v>
      </c>
      <c r="F79" s="11" t="s">
        <v>6</v>
      </c>
      <c r="G79" s="111" t="s">
        <v>248</v>
      </c>
      <c r="H79" s="112"/>
    </row>
    <row r="80" spans="1:8" s="25" customFormat="1" ht="12" customHeight="1" thickBot="1" x14ac:dyDescent="0.25">
      <c r="A80" s="14" t="s">
        <v>7</v>
      </c>
      <c r="B80" s="15" t="s">
        <v>165</v>
      </c>
      <c r="C80" s="15"/>
      <c r="D80" s="15" t="s">
        <v>9</v>
      </c>
      <c r="E80" s="15" t="s">
        <v>10</v>
      </c>
      <c r="F80" s="162" t="s">
        <v>11</v>
      </c>
      <c r="G80" s="113" t="s">
        <v>12</v>
      </c>
      <c r="H80" s="112"/>
    </row>
    <row r="81" spans="1:8" s="25" customFormat="1" ht="15" customHeight="1" thickBot="1" x14ac:dyDescent="0.25">
      <c r="A81" s="20" t="s">
        <v>13</v>
      </c>
      <c r="B81" s="114" t="s">
        <v>166</v>
      </c>
      <c r="C81" s="114"/>
      <c r="D81" s="22">
        <f>+D82+D83+D84+D85+D86</f>
        <v>259312844</v>
      </c>
      <c r="E81" s="23">
        <f>+E82+E83+E84+E85+E86</f>
        <v>290344440</v>
      </c>
      <c r="F81" s="163">
        <f>+F82+F83+F84+F85+F86</f>
        <v>361645000</v>
      </c>
      <c r="G81" s="161">
        <f>+G82+G83+G84+G85+G86</f>
        <v>392754000</v>
      </c>
      <c r="H81" s="112"/>
    </row>
    <row r="82" spans="1:8" s="25" customFormat="1" ht="12.95" customHeight="1" x14ac:dyDescent="0.2">
      <c r="A82" s="41" t="s">
        <v>167</v>
      </c>
      <c r="B82" s="42" t="s">
        <v>168</v>
      </c>
      <c r="C82" s="115" t="s">
        <v>169</v>
      </c>
      <c r="D82" s="116">
        <v>149633208</v>
      </c>
      <c r="E82" s="43">
        <v>156722000</v>
      </c>
      <c r="F82" s="35">
        <v>202798000</v>
      </c>
      <c r="G82" s="35">
        <v>226854000</v>
      </c>
    </row>
    <row r="83" spans="1:8" ht="13.5" customHeight="1" x14ac:dyDescent="0.25">
      <c r="A83" s="30" t="s">
        <v>170</v>
      </c>
      <c r="B83" s="44" t="s">
        <v>171</v>
      </c>
      <c r="C83" s="117" t="s">
        <v>172</v>
      </c>
      <c r="D83" s="32">
        <v>23247514</v>
      </c>
      <c r="E83" s="33">
        <v>23260000</v>
      </c>
      <c r="F83" s="32">
        <v>47657000</v>
      </c>
      <c r="G83" s="32">
        <v>55000000</v>
      </c>
    </row>
    <row r="84" spans="1:8" ht="10.5" customHeight="1" x14ac:dyDescent="0.25">
      <c r="A84" s="30" t="s">
        <v>173</v>
      </c>
      <c r="B84" s="44" t="s">
        <v>174</v>
      </c>
      <c r="C84" s="117" t="s">
        <v>175</v>
      </c>
      <c r="D84" s="40">
        <v>69246036</v>
      </c>
      <c r="E84" s="50">
        <v>73353960</v>
      </c>
      <c r="F84" s="32">
        <v>95300000</v>
      </c>
      <c r="G84" s="32">
        <v>97000000</v>
      </c>
    </row>
    <row r="85" spans="1:8" s="19" customFormat="1" ht="12" customHeight="1" x14ac:dyDescent="0.2">
      <c r="A85" s="30" t="s">
        <v>176</v>
      </c>
      <c r="B85" s="118" t="s">
        <v>177</v>
      </c>
      <c r="C85" s="117"/>
      <c r="D85" s="40"/>
      <c r="E85" s="39"/>
      <c r="F85" s="50"/>
      <c r="G85" s="32"/>
    </row>
    <row r="86" spans="1:8" ht="12" customHeight="1" x14ac:dyDescent="0.25">
      <c r="A86" s="30" t="s">
        <v>178</v>
      </c>
      <c r="B86" s="119" t="s">
        <v>179</v>
      </c>
      <c r="C86" s="119" t="s">
        <v>180</v>
      </c>
      <c r="D86" s="39">
        <f>SUM(D88:D93)</f>
        <v>17186086</v>
      </c>
      <c r="E86" s="39">
        <f>SUM(E88:E93)</f>
        <v>37008480</v>
      </c>
      <c r="F86" s="39">
        <f>SUM(F88:F93)</f>
        <v>15890000</v>
      </c>
      <c r="G86" s="40">
        <f>SUM(G88:G93)</f>
        <v>13900000</v>
      </c>
    </row>
    <row r="87" spans="1:8" ht="12" customHeight="1" x14ac:dyDescent="0.25">
      <c r="A87" s="30" t="s">
        <v>181</v>
      </c>
      <c r="B87" s="44" t="s">
        <v>182</v>
      </c>
      <c r="C87" s="44"/>
      <c r="D87" s="40"/>
      <c r="E87" s="39"/>
      <c r="F87" s="50"/>
      <c r="G87" s="32"/>
    </row>
    <row r="88" spans="1:8" ht="12" customHeight="1" x14ac:dyDescent="0.25">
      <c r="A88" s="30" t="s">
        <v>183</v>
      </c>
      <c r="B88" s="120" t="s">
        <v>184</v>
      </c>
      <c r="C88" s="121" t="s">
        <v>185</v>
      </c>
      <c r="D88" s="40">
        <v>930130</v>
      </c>
      <c r="E88" s="50">
        <v>1096000</v>
      </c>
      <c r="F88" s="32">
        <v>3300000</v>
      </c>
      <c r="G88" s="32">
        <v>2900000</v>
      </c>
    </row>
    <row r="89" spans="1:8" ht="22.5" customHeight="1" x14ac:dyDescent="0.25">
      <c r="A89" s="30" t="s">
        <v>186</v>
      </c>
      <c r="B89" s="122" t="s">
        <v>187</v>
      </c>
      <c r="C89" s="120"/>
      <c r="D89" s="40">
        <v>14839165</v>
      </c>
      <c r="E89" s="50">
        <v>13739000</v>
      </c>
      <c r="F89" s="32">
        <v>3650000</v>
      </c>
      <c r="G89" s="32">
        <v>3000000</v>
      </c>
    </row>
    <row r="90" spans="1:8" ht="22.5" customHeight="1" x14ac:dyDescent="0.25">
      <c r="A90" s="30" t="s">
        <v>188</v>
      </c>
      <c r="B90" s="123" t="s">
        <v>189</v>
      </c>
      <c r="C90" s="123"/>
      <c r="D90" s="40">
        <v>1416791</v>
      </c>
      <c r="E90" s="50">
        <v>22173480</v>
      </c>
      <c r="F90" s="32">
        <v>8940000</v>
      </c>
      <c r="G90" s="32">
        <v>8000000</v>
      </c>
    </row>
    <row r="91" spans="1:8" ht="12" customHeight="1" x14ac:dyDescent="0.25">
      <c r="A91" s="124" t="s">
        <v>190</v>
      </c>
      <c r="B91" s="125" t="s">
        <v>191</v>
      </c>
      <c r="C91" s="125"/>
      <c r="D91" s="39"/>
      <c r="E91" s="39"/>
      <c r="F91" s="50"/>
      <c r="G91" s="32"/>
    </row>
    <row r="92" spans="1:8" ht="12" customHeight="1" x14ac:dyDescent="0.25">
      <c r="A92" s="126" t="s">
        <v>192</v>
      </c>
      <c r="B92" s="125" t="s">
        <v>193</v>
      </c>
      <c r="C92" s="125"/>
      <c r="D92" s="39"/>
      <c r="E92" s="39"/>
      <c r="F92" s="50"/>
      <c r="G92" s="32"/>
    </row>
    <row r="93" spans="1:8" ht="12" customHeight="1" x14ac:dyDescent="0.25">
      <c r="A93" s="127" t="s">
        <v>194</v>
      </c>
      <c r="B93" s="128" t="s">
        <v>195</v>
      </c>
      <c r="C93" s="128"/>
      <c r="D93" s="93"/>
      <c r="E93" s="93"/>
      <c r="F93" s="94"/>
      <c r="G93" s="40"/>
    </row>
    <row r="94" spans="1:8" ht="12" customHeight="1" x14ac:dyDescent="0.25">
      <c r="A94" s="26" t="s">
        <v>15</v>
      </c>
      <c r="B94" s="129" t="s">
        <v>196</v>
      </c>
      <c r="C94" s="129"/>
      <c r="D94" s="28">
        <f>+D95+D96+D97</f>
        <v>151951645</v>
      </c>
      <c r="E94" s="28">
        <f>+E95+E96+E97</f>
        <v>316071000</v>
      </c>
      <c r="F94" s="29">
        <f>SUM(F95:F97)</f>
        <v>11266000</v>
      </c>
      <c r="G94" s="24">
        <f>SUM(G95:G97)</f>
        <v>30605000</v>
      </c>
    </row>
    <row r="95" spans="1:8" ht="12" customHeight="1" x14ac:dyDescent="0.25">
      <c r="A95" s="54" t="s">
        <v>17</v>
      </c>
      <c r="B95" s="44" t="s">
        <v>197</v>
      </c>
      <c r="C95" s="44" t="s">
        <v>198</v>
      </c>
      <c r="D95" s="35">
        <v>151951645</v>
      </c>
      <c r="E95" s="56">
        <v>316071000</v>
      </c>
      <c r="F95" s="35">
        <v>11266000</v>
      </c>
      <c r="G95" s="35">
        <v>30605000</v>
      </c>
    </row>
    <row r="96" spans="1:8" ht="12" customHeight="1" x14ac:dyDescent="0.25">
      <c r="A96" s="54" t="s">
        <v>20</v>
      </c>
      <c r="B96" s="58" t="s">
        <v>199</v>
      </c>
      <c r="C96" s="58" t="s">
        <v>200</v>
      </c>
      <c r="D96" s="32"/>
      <c r="E96" s="37"/>
      <c r="F96" s="33"/>
      <c r="G96" s="32"/>
    </row>
    <row r="97" spans="1:7" ht="12" customHeight="1" x14ac:dyDescent="0.25">
      <c r="A97" s="54" t="s">
        <v>23</v>
      </c>
      <c r="B97" s="71" t="s">
        <v>201</v>
      </c>
      <c r="C97" s="71" t="s">
        <v>202</v>
      </c>
      <c r="D97" s="37"/>
      <c r="E97" s="37">
        <f>SUM(E98:E104)</f>
        <v>0</v>
      </c>
      <c r="F97" s="33"/>
      <c r="G97" s="32"/>
    </row>
    <row r="98" spans="1:7" ht="21" customHeight="1" x14ac:dyDescent="0.25">
      <c r="A98" s="54" t="s">
        <v>25</v>
      </c>
      <c r="B98" s="71" t="s">
        <v>203</v>
      </c>
      <c r="C98" s="71" t="s">
        <v>204</v>
      </c>
      <c r="D98" s="32"/>
      <c r="E98" s="37"/>
      <c r="F98" s="33"/>
      <c r="G98" s="32"/>
    </row>
    <row r="99" spans="1:7" ht="18.75" customHeight="1" x14ac:dyDescent="0.25">
      <c r="A99" s="54" t="s">
        <v>205</v>
      </c>
      <c r="B99" s="71" t="s">
        <v>206</v>
      </c>
      <c r="C99" s="71"/>
      <c r="D99" s="37"/>
      <c r="E99" s="37"/>
      <c r="F99" s="33"/>
      <c r="G99" s="32"/>
    </row>
    <row r="100" spans="1:7" ht="12" customHeight="1" x14ac:dyDescent="0.25">
      <c r="A100" s="54" t="s">
        <v>207</v>
      </c>
      <c r="B100" s="71" t="s">
        <v>208</v>
      </c>
      <c r="C100" s="71"/>
      <c r="D100" s="37"/>
      <c r="E100" s="37"/>
      <c r="F100" s="33"/>
      <c r="G100" s="32"/>
    </row>
    <row r="101" spans="1:7" ht="12" customHeight="1" x14ac:dyDescent="0.25">
      <c r="A101" s="54" t="s">
        <v>209</v>
      </c>
      <c r="B101" s="130" t="s">
        <v>210</v>
      </c>
      <c r="C101" s="130"/>
      <c r="D101" s="37"/>
      <c r="E101" s="37"/>
      <c r="F101" s="33"/>
      <c r="G101" s="32"/>
    </row>
    <row r="102" spans="1:7" ht="12" customHeight="1" x14ac:dyDescent="0.25">
      <c r="A102" s="54" t="s">
        <v>211</v>
      </c>
      <c r="B102" s="130" t="s">
        <v>212</v>
      </c>
      <c r="C102" s="130"/>
      <c r="D102" s="37"/>
      <c r="E102" s="37"/>
      <c r="F102" s="33"/>
      <c r="G102" s="32"/>
    </row>
    <row r="103" spans="1:7" ht="22.5" customHeight="1" x14ac:dyDescent="0.25">
      <c r="A103" s="54" t="s">
        <v>213</v>
      </c>
      <c r="B103" s="130" t="s">
        <v>214</v>
      </c>
      <c r="C103" s="130"/>
      <c r="D103" s="37"/>
      <c r="E103" s="37"/>
      <c r="F103" s="33"/>
      <c r="G103" s="32"/>
    </row>
    <row r="104" spans="1:7" ht="33.75" customHeight="1" x14ac:dyDescent="0.25">
      <c r="A104" s="45" t="s">
        <v>215</v>
      </c>
      <c r="B104" s="131" t="s">
        <v>216</v>
      </c>
      <c r="C104" s="131"/>
      <c r="D104" s="39"/>
      <c r="E104" s="39"/>
      <c r="F104" s="50"/>
      <c r="G104" s="40"/>
    </row>
    <row r="105" spans="1:7" ht="12" customHeight="1" x14ac:dyDescent="0.25">
      <c r="A105" s="26" t="s">
        <v>27</v>
      </c>
      <c r="B105" s="21" t="s">
        <v>217</v>
      </c>
      <c r="C105" s="21"/>
      <c r="D105" s="28">
        <f>+D106+D107</f>
        <v>0</v>
      </c>
      <c r="E105" s="28">
        <f>+E106+E107</f>
        <v>10000000</v>
      </c>
      <c r="F105" s="29">
        <f>+F106+F107</f>
        <v>2403000</v>
      </c>
      <c r="G105" s="24">
        <f>+G106+G107</f>
        <v>22500000</v>
      </c>
    </row>
    <row r="106" spans="1:7" ht="12" customHeight="1" x14ac:dyDescent="0.25">
      <c r="A106" s="54" t="s">
        <v>29</v>
      </c>
      <c r="B106" s="55" t="s">
        <v>218</v>
      </c>
      <c r="C106" s="55" t="s">
        <v>219</v>
      </c>
      <c r="D106" s="34"/>
      <c r="E106" s="56">
        <v>10000000</v>
      </c>
      <c r="F106" s="35">
        <v>2403000</v>
      </c>
      <c r="G106" s="35">
        <v>22500000</v>
      </c>
    </row>
    <row r="107" spans="1:7" ht="12" customHeight="1" x14ac:dyDescent="0.25">
      <c r="A107" s="57" t="s">
        <v>32</v>
      </c>
      <c r="B107" s="58" t="s">
        <v>220</v>
      </c>
      <c r="C107" s="58"/>
      <c r="D107" s="39"/>
      <c r="E107" s="39"/>
      <c r="F107" s="50"/>
      <c r="G107" s="32"/>
    </row>
    <row r="108" spans="1:7" ht="12" customHeight="1" x14ac:dyDescent="0.25">
      <c r="A108" s="86" t="s">
        <v>221</v>
      </c>
      <c r="B108" s="27" t="s">
        <v>247</v>
      </c>
      <c r="C108" s="27"/>
      <c r="D108" s="80">
        <v>37000000</v>
      </c>
      <c r="E108" s="80">
        <v>4000000</v>
      </c>
      <c r="F108" s="81"/>
      <c r="G108" s="132"/>
    </row>
    <row r="109" spans="1:7" ht="12" customHeight="1" x14ac:dyDescent="0.25">
      <c r="A109" s="133" t="s">
        <v>55</v>
      </c>
      <c r="B109" s="134" t="s">
        <v>222</v>
      </c>
      <c r="C109" s="134"/>
      <c r="D109" s="22">
        <f>+D81+D94+D105+D108</f>
        <v>448264489</v>
      </c>
      <c r="E109" s="22">
        <f>+E81+E94+E105+E108</f>
        <v>620415440</v>
      </c>
      <c r="F109" s="23">
        <f>+F81+F94+F105+F108</f>
        <v>375314000</v>
      </c>
      <c r="G109" s="24">
        <f>+G81+G94+G105+G108</f>
        <v>445859000</v>
      </c>
    </row>
    <row r="110" spans="1:7" ht="12" customHeight="1" x14ac:dyDescent="0.25">
      <c r="A110" s="86" t="s">
        <v>77</v>
      </c>
      <c r="B110" s="27" t="s">
        <v>223</v>
      </c>
      <c r="C110" s="27"/>
      <c r="D110" s="28">
        <f>SUM(D119+D111)</f>
        <v>10664789</v>
      </c>
      <c r="E110" s="28">
        <f>SUM(E119+E111)</f>
        <v>6340340</v>
      </c>
      <c r="F110" s="28">
        <f>SUM(F119+F111)</f>
        <v>5100000</v>
      </c>
      <c r="G110" s="135">
        <f>SUM(G119+G111)</f>
        <v>5900000</v>
      </c>
    </row>
    <row r="111" spans="1:7" ht="12" customHeight="1" x14ac:dyDescent="0.25">
      <c r="A111" s="136" t="s">
        <v>79</v>
      </c>
      <c r="B111" s="137" t="s">
        <v>224</v>
      </c>
      <c r="C111" s="137"/>
      <c r="D111" s="28">
        <f>+D112+D113+D114+D115+D116+D117+D118</f>
        <v>6286294</v>
      </c>
      <c r="E111" s="28">
        <f>+E112+E113+E114+E115+E116+E117+E118</f>
        <v>6340340</v>
      </c>
      <c r="F111" s="29">
        <f>+F112+F113+F114+F115+F116+F117+F118</f>
        <v>5100000</v>
      </c>
      <c r="G111" s="24">
        <f>+G112+G113+G114+G115+G116+G117+G118</f>
        <v>5900000</v>
      </c>
    </row>
    <row r="112" spans="1:7" ht="12" customHeight="1" x14ac:dyDescent="0.25">
      <c r="A112" s="138" t="s">
        <v>82</v>
      </c>
      <c r="B112" s="36" t="s">
        <v>225</v>
      </c>
      <c r="C112" s="36"/>
      <c r="D112" s="139"/>
      <c r="E112" s="139"/>
      <c r="F112" s="140"/>
      <c r="G112" s="141"/>
    </row>
    <row r="113" spans="1:7" ht="12" customHeight="1" x14ac:dyDescent="0.25">
      <c r="A113" s="142" t="s">
        <v>85</v>
      </c>
      <c r="B113" s="71" t="s">
        <v>226</v>
      </c>
      <c r="C113" s="71"/>
      <c r="D113" s="143"/>
      <c r="E113" s="143"/>
      <c r="F113" s="144"/>
      <c r="G113" s="145"/>
    </row>
    <row r="114" spans="1:7" ht="12" customHeight="1" x14ac:dyDescent="0.25">
      <c r="A114" s="142" t="s">
        <v>88</v>
      </c>
      <c r="B114" s="71" t="s">
        <v>227</v>
      </c>
      <c r="C114" s="71"/>
      <c r="D114" s="143"/>
      <c r="E114" s="143"/>
      <c r="F114" s="144"/>
      <c r="G114" s="145"/>
    </row>
    <row r="115" spans="1:7" ht="12" customHeight="1" x14ac:dyDescent="0.25">
      <c r="A115" s="142" t="s">
        <v>90</v>
      </c>
      <c r="B115" s="71" t="s">
        <v>228</v>
      </c>
      <c r="C115" s="71"/>
      <c r="D115" s="143"/>
      <c r="E115" s="143"/>
      <c r="F115" s="144"/>
      <c r="G115" s="145"/>
    </row>
    <row r="116" spans="1:7" ht="12" customHeight="1" x14ac:dyDescent="0.25">
      <c r="A116" s="142" t="s">
        <v>93</v>
      </c>
      <c r="B116" s="71" t="s">
        <v>229</v>
      </c>
      <c r="C116" s="71"/>
      <c r="D116" s="143"/>
      <c r="E116" s="143"/>
      <c r="F116" s="144"/>
      <c r="G116" s="145"/>
    </row>
    <row r="117" spans="1:7" ht="12" customHeight="1" x14ac:dyDescent="0.25">
      <c r="A117" s="142" t="s">
        <v>230</v>
      </c>
      <c r="B117" s="71" t="s">
        <v>231</v>
      </c>
      <c r="C117" s="71"/>
      <c r="D117" s="143"/>
      <c r="E117" s="143"/>
      <c r="F117" s="144"/>
      <c r="G117" s="145"/>
    </row>
    <row r="118" spans="1:7" ht="12" customHeight="1" x14ac:dyDescent="0.25">
      <c r="A118" s="146" t="s">
        <v>232</v>
      </c>
      <c r="B118" s="147" t="s">
        <v>233</v>
      </c>
      <c r="C118" s="147"/>
      <c r="D118" s="148">
        <v>6286294</v>
      </c>
      <c r="E118" s="149">
        <v>6340340</v>
      </c>
      <c r="F118" s="150">
        <v>5100000</v>
      </c>
      <c r="G118" s="150">
        <v>5900000</v>
      </c>
    </row>
    <row r="119" spans="1:7" ht="12" customHeight="1" x14ac:dyDescent="0.25">
      <c r="A119" s="136" t="s">
        <v>95</v>
      </c>
      <c r="B119" s="137" t="s">
        <v>234</v>
      </c>
      <c r="C119" s="137"/>
      <c r="D119" s="28">
        <f>+D120+D121+D122+D123+D124+D125+D126+D127</f>
        <v>4378495</v>
      </c>
      <c r="E119" s="28">
        <f>+E120+E121+E122+E123+E124+E125+E126+E127</f>
        <v>0</v>
      </c>
      <c r="F119" s="29">
        <f>+F120+F121+F122+F123+F124+F125+F126+F127</f>
        <v>0</v>
      </c>
      <c r="G119" s="24">
        <f>+G120+G121+G122+G123+G124+G125+G126+G127</f>
        <v>0</v>
      </c>
    </row>
    <row r="120" spans="1:7" ht="12" customHeight="1" x14ac:dyDescent="0.25">
      <c r="A120" s="138" t="s">
        <v>98</v>
      </c>
      <c r="B120" s="36" t="s">
        <v>225</v>
      </c>
      <c r="C120" s="36"/>
      <c r="D120" s="139"/>
      <c r="E120" s="139"/>
      <c r="F120" s="140"/>
      <c r="G120" s="141"/>
    </row>
    <row r="121" spans="1:7" ht="12" customHeight="1" x14ac:dyDescent="0.25">
      <c r="A121" s="142" t="s">
        <v>100</v>
      </c>
      <c r="B121" s="71" t="s">
        <v>235</v>
      </c>
      <c r="C121" s="71"/>
      <c r="D121" s="143"/>
      <c r="E121" s="143"/>
      <c r="F121" s="144"/>
      <c r="G121" s="145"/>
    </row>
    <row r="122" spans="1:7" ht="12" customHeight="1" x14ac:dyDescent="0.25">
      <c r="A122" s="142" t="s">
        <v>102</v>
      </c>
      <c r="B122" s="71" t="s">
        <v>227</v>
      </c>
      <c r="C122" s="71"/>
      <c r="D122" s="143"/>
      <c r="E122" s="143"/>
      <c r="F122" s="144"/>
      <c r="G122" s="145"/>
    </row>
    <row r="123" spans="1:7" ht="12" customHeight="1" x14ac:dyDescent="0.25">
      <c r="A123" s="142" t="s">
        <v>104</v>
      </c>
      <c r="B123" s="71" t="s">
        <v>228</v>
      </c>
      <c r="C123" s="71"/>
      <c r="D123" s="143"/>
      <c r="E123" s="143"/>
      <c r="F123" s="144"/>
      <c r="G123" s="145"/>
    </row>
    <row r="124" spans="1:7" ht="12" customHeight="1" x14ac:dyDescent="0.25">
      <c r="A124" s="142" t="s">
        <v>106</v>
      </c>
      <c r="B124" s="71" t="s">
        <v>229</v>
      </c>
      <c r="C124" s="71" t="s">
        <v>236</v>
      </c>
      <c r="D124" s="143"/>
      <c r="E124" s="143"/>
      <c r="F124" s="144"/>
      <c r="G124" s="145"/>
    </row>
    <row r="125" spans="1:7" ht="12" customHeight="1" x14ac:dyDescent="0.25">
      <c r="A125" s="142" t="s">
        <v>237</v>
      </c>
      <c r="B125" s="71" t="s">
        <v>238</v>
      </c>
      <c r="C125" s="71"/>
      <c r="D125" s="143"/>
      <c r="E125" s="143"/>
      <c r="F125" s="144"/>
      <c r="G125" s="145"/>
    </row>
    <row r="126" spans="1:7" ht="12" customHeight="1" x14ac:dyDescent="0.25">
      <c r="A126" s="142" t="s">
        <v>239</v>
      </c>
      <c r="B126" s="71" t="s">
        <v>240</v>
      </c>
      <c r="C126" s="71"/>
      <c r="D126" s="143"/>
      <c r="E126" s="143"/>
      <c r="F126" s="144"/>
      <c r="G126" s="145"/>
    </row>
    <row r="127" spans="1:7" ht="12" customHeight="1" x14ac:dyDescent="0.25">
      <c r="A127" s="146" t="s">
        <v>241</v>
      </c>
      <c r="B127" s="147" t="s">
        <v>254</v>
      </c>
      <c r="C127" s="147"/>
      <c r="D127" s="151">
        <v>4378495</v>
      </c>
      <c r="E127" s="151"/>
      <c r="F127" s="152"/>
      <c r="G127" s="153"/>
    </row>
    <row r="128" spans="1:7" ht="26.25" customHeight="1" x14ac:dyDescent="0.25">
      <c r="A128" s="86" t="s">
        <v>242</v>
      </c>
      <c r="B128" s="96" t="s">
        <v>243</v>
      </c>
      <c r="C128" s="96"/>
      <c r="D128" s="154">
        <f>+D109+D110</f>
        <v>458929278</v>
      </c>
      <c r="E128" s="154">
        <f>+E109+E110</f>
        <v>626755780</v>
      </c>
      <c r="F128" s="155">
        <f>+F109+F110</f>
        <v>380414000</v>
      </c>
      <c r="G128" s="156">
        <f>+G109+G110</f>
        <v>451759000</v>
      </c>
    </row>
    <row r="129" spans="1:7" ht="12" customHeight="1" x14ac:dyDescent="0.25">
      <c r="A129" s="86" t="s">
        <v>115</v>
      </c>
      <c r="B129" s="96" t="s">
        <v>244</v>
      </c>
      <c r="C129" s="96"/>
      <c r="D129" s="157"/>
      <c r="E129" s="157"/>
      <c r="F129" s="158"/>
      <c r="G129" s="159"/>
    </row>
    <row r="130" spans="1:7" ht="12" customHeight="1" x14ac:dyDescent="0.25">
      <c r="A130" s="160" t="s">
        <v>245</v>
      </c>
      <c r="B130" s="98" t="s">
        <v>246</v>
      </c>
      <c r="C130" s="98"/>
      <c r="D130" s="28">
        <f>+D128+D129</f>
        <v>458929278</v>
      </c>
      <c r="E130" s="28">
        <f>+E128+I128</f>
        <v>626755780</v>
      </c>
      <c r="F130" s="29">
        <f>+F128+F129</f>
        <v>380414000</v>
      </c>
      <c r="G130" s="24">
        <f>+G128+G129</f>
        <v>451759000</v>
      </c>
    </row>
    <row r="136" spans="1:7" ht="15" customHeight="1" x14ac:dyDescent="0.25"/>
    <row r="137" spans="1:7" ht="12.95" customHeight="1" x14ac:dyDescent="0.25"/>
    <row r="141" spans="1:7" ht="16.5" customHeight="1" x14ac:dyDescent="0.25"/>
  </sheetData>
  <sheetProtection selectLockedCells="1" selectUnlockedCells="1"/>
  <mergeCells count="4">
    <mergeCell ref="A1:F1"/>
    <mergeCell ref="A2:B2"/>
    <mergeCell ref="A77:F77"/>
    <mergeCell ref="A78:B78"/>
  </mergeCells>
  <pageMargins left="0.59055118110236227" right="0.59055118110236227" top="1.4173228346456694" bottom="0.82677165354330717" header="0.78740157480314965" footer="0.51181102362204722"/>
  <pageSetup paperSize="9" firstPageNumber="0" orientation="portrait" r:id="rId1"/>
  <headerFooter alignWithMargins="0">
    <oddHeader>&amp;C&amp;"Arial,Félkövér"Dég Község Önkormányzat 2020 évet követő három év
tervezett előirányzatai&amp;R&amp;"Times New Roman,Normál" 9. melléklet
a 8/2021. (V. 30)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aljegyzo</dc:creator>
  <cp:lastModifiedBy>aljegyzo</cp:lastModifiedBy>
  <cp:lastPrinted>2020-03-05T10:47:52Z</cp:lastPrinted>
  <dcterms:created xsi:type="dcterms:W3CDTF">2021-06-04T10:28:49Z</dcterms:created>
  <dcterms:modified xsi:type="dcterms:W3CDTF">2021-06-04T10:40:59Z</dcterms:modified>
</cp:coreProperties>
</file>