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8. mell" sheetId="1" r:id="rId1"/>
  </sheets>
  <calcPr calcId="181029" iterateDelta="1E-4"/>
</workbook>
</file>

<file path=xl/calcChain.xml><?xml version="1.0" encoding="utf-8"?>
<calcChain xmlns="http://schemas.openxmlformats.org/spreadsheetml/2006/main">
  <c r="C6" i="1" l="1"/>
  <c r="D6" i="1"/>
  <c r="E6" i="1"/>
  <c r="C11" i="1"/>
  <c r="D11" i="1"/>
  <c r="D54" i="1"/>
  <c r="D68" i="1"/>
  <c r="D70" i="1"/>
  <c r="E11" i="1"/>
  <c r="C21" i="1"/>
  <c r="D21" i="1"/>
  <c r="E21" i="1"/>
  <c r="C32" i="1"/>
  <c r="C31" i="1"/>
  <c r="C54" i="1"/>
  <c r="C68" i="1"/>
  <c r="C70" i="1"/>
  <c r="D32" i="1"/>
  <c r="E32" i="1"/>
  <c r="E31" i="1"/>
  <c r="C40" i="1"/>
  <c r="D40" i="1"/>
  <c r="E40" i="1"/>
  <c r="C46" i="1"/>
  <c r="D46" i="1"/>
  <c r="E46" i="1"/>
  <c r="C49" i="1"/>
  <c r="D49" i="1"/>
  <c r="E49" i="1"/>
  <c r="C56" i="1"/>
  <c r="C55" i="1"/>
  <c r="D56" i="1"/>
  <c r="D55" i="1"/>
  <c r="E56" i="1"/>
  <c r="E55" i="1"/>
  <c r="D62" i="1"/>
  <c r="E62" i="1"/>
  <c r="C86" i="1"/>
  <c r="C81" i="1"/>
  <c r="D86" i="1"/>
  <c r="D81" i="1"/>
  <c r="E86" i="1"/>
  <c r="E81" i="1"/>
  <c r="C97" i="1"/>
  <c r="C94" i="1"/>
  <c r="D97" i="1"/>
  <c r="D94" i="1"/>
  <c r="E97" i="1"/>
  <c r="E94" i="1"/>
  <c r="C105" i="1"/>
  <c r="D105" i="1"/>
  <c r="E105" i="1"/>
  <c r="C111" i="1"/>
  <c r="D111" i="1"/>
  <c r="E111" i="1"/>
  <c r="E110" i="1"/>
  <c r="C119" i="1"/>
  <c r="D119" i="1"/>
  <c r="E119" i="1"/>
  <c r="C110" i="1"/>
  <c r="C109" i="1"/>
  <c r="C5" i="1"/>
  <c r="E109" i="1"/>
  <c r="E128" i="1"/>
  <c r="E130" i="1"/>
  <c r="C128" i="1"/>
  <c r="C130" i="1"/>
  <c r="D110" i="1"/>
  <c r="D31" i="1"/>
  <c r="D5" i="1"/>
  <c r="D109" i="1"/>
  <c r="D128" i="1"/>
  <c r="D130" i="1"/>
  <c r="E54" i="1"/>
  <c r="E68" i="1"/>
  <c r="E70" i="1"/>
  <c r="E5" i="1"/>
</calcChain>
</file>

<file path=xl/sharedStrings.xml><?xml version="1.0" encoding="utf-8"?>
<sst xmlns="http://schemas.openxmlformats.org/spreadsheetml/2006/main" count="256" uniqueCount="220">
  <si>
    <t>B E V É T E L E K</t>
  </si>
  <si>
    <t>1. sz. táblázat</t>
  </si>
  <si>
    <t xml:space="preserve"> forintban</t>
  </si>
  <si>
    <t>Sor-
szám</t>
  </si>
  <si>
    <t>Bevételi jogcím</t>
  </si>
  <si>
    <t>A</t>
  </si>
  <si>
    <t>B</t>
  </si>
  <si>
    <t>C</t>
  </si>
  <si>
    <t>D</t>
  </si>
  <si>
    <t xml:space="preserve">E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</si>
  <si>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</si>
  <si>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</si>
  <si>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</si>
  <si>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</si>
  <si>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</si>
  <si>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</si>
  <si>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</si>
  <si>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Talajterhelési díj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</si>
  <si>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</si>
  <si>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</si>
  <si>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</si>
  <si>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</si>
  <si>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</si>
  <si>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</si>
  <si>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</si>
  <si>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</si>
  <si>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</si>
  <si>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</si>
  <si>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</si>
  <si>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Tulajdonosi bevétel</t>
  </si>
  <si>
    <t>3.4.</t>
  </si>
  <si>
    <t>Intézményi ellátási díjak</t>
  </si>
  <si>
    <t>3.5.</t>
  </si>
  <si>
    <t>Továbbszámlázott szolgáltatások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</si>
  <si>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</si>
  <si>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</si>
  <si>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</si>
  <si>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</si>
  <si>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</si>
  <si>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</si>
  <si>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</si>
  <si>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</si>
  <si>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</si>
  <si>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r>
      <rPr>
        <b/>
        <sz val="8"/>
        <rFont val="Times New Roman CE"/>
        <family val="1"/>
        <charset val="238"/>
      </rP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</si>
  <si>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</si>
  <si>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Helyi önkormányzatok működésének általános támogatása</t>
  </si>
  <si>
    <t>5.2.</t>
  </si>
  <si>
    <t>Települési önkormányzatok egyes köznevelési feladatainak támogatása</t>
  </si>
  <si>
    <t>5.3.</t>
  </si>
  <si>
    <t>Települési önkormányzatok szociális, gyermekjóléti és gyermekétkeztetési feladatainak támogatása</t>
  </si>
  <si>
    <t>5.4.</t>
  </si>
  <si>
    <t>Települési önkormányzatok kulturális feladatainak támogatása</t>
  </si>
  <si>
    <t>5.5.</t>
  </si>
  <si>
    <t>Központi kiegészítő támogatás</t>
  </si>
  <si>
    <t>5.6.</t>
  </si>
  <si>
    <t>Elszámolásból származó bevétel</t>
  </si>
  <si>
    <t>5.7.</t>
  </si>
  <si>
    <t>Felhalmozás célú kiegészítő támogatás</t>
  </si>
  <si>
    <t>5.8.</t>
  </si>
  <si>
    <t>Egyéb támogatás</t>
  </si>
  <si>
    <t>5.9.</t>
  </si>
  <si>
    <t>Előző évi költségvetési visszatérülések</t>
  </si>
  <si>
    <t>6.</t>
  </si>
  <si>
    <t>IV. Átvett pénzeszközök államháztartáson belülről (6.1.+6.2.)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</si>
  <si>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</si>
  <si>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</si>
  <si>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</si>
  <si>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</si>
  <si>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</si>
  <si>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 önkormányzattól átvett pénzeszköz</t>
  </si>
  <si>
    <t xml:space="preserve">   Elkülönített állami alaptól (közfoglalkoztatásra)</t>
  </si>
  <si>
    <t>6.1.3.</t>
  </si>
  <si>
    <t>6.1.4.</t>
  </si>
  <si>
    <t xml:space="preserve">   Működési célú pályázati támogatás (gyermekvéd. Kedv.P)</t>
  </si>
  <si>
    <t xml:space="preserve">   Egyéb fejezeti és kvi szervtől átvett támogatás</t>
  </si>
  <si>
    <t>6.1.5.</t>
  </si>
  <si>
    <t xml:space="preserve">   Működési célú pénzmaradvány átvétele</t>
  </si>
  <si>
    <t>6.2.</t>
  </si>
  <si>
    <t>Felhalmozási támogatás államháztartáson belülről (6.2.1.+…+ 6.2.5.)</t>
  </si>
  <si>
    <t>6.2.1.</t>
  </si>
  <si>
    <t xml:space="preserve">   Elkülönített állami pénzalaptól átvett pénzeszköz </t>
  </si>
  <si>
    <t>6.2.2.</t>
  </si>
  <si>
    <t xml:space="preserve">   Helyi, nemzetiségi önkormányzattól átvett pénzeszköz</t>
  </si>
  <si>
    <t>6.2.3.</t>
  </si>
  <si>
    <t xml:space="preserve">   Fejezeti kezelésű előirányzattól átvett pénzeszköz</t>
  </si>
  <si>
    <t>6.2.4.</t>
  </si>
  <si>
    <t>Központi költségvetési szervtől átvett pénzeszköz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</si>
  <si>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</si>
  <si>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</si>
  <si>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</si>
  <si>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</si>
  <si>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</si>
  <si>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</si>
  <si>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</si>
  <si>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</si>
  <si>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</si>
  <si>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</si>
  <si>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</si>
  <si>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</si>
  <si>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</si>
  <si>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</si>
  <si>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</si>
  <si>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</si>
  <si>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</si>
  <si>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igénylése,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</si>
  <si>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</si>
  <si>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</si>
  <si>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</si>
  <si>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</si>
  <si>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</si>
  <si>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</si>
  <si>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</si>
  <si>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működési</t>
  </si>
  <si>
    <t>11.1.2.</t>
  </si>
  <si>
    <t xml:space="preserve"> Költségvetési maradvány igénybevétele felhalmozási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</si>
  <si>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</si>
  <si>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</si>
  <si>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</si>
  <si>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</si>
  <si>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</si>
  <si>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Államháztartáson belüli megelőlegezés bevétele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</si>
  <si>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</si>
  <si>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</si>
  <si>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</si>
  <si>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</si>
  <si>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</si>
  <si>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</si>
  <si>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</si>
  <si>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</si>
  <si>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</si>
  <si>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</si>
  <si>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</si>
  <si>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</si>
  <si>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</si>
  <si>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</si>
  <si>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</si>
  <si>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</si>
  <si>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</si>
  <si>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</si>
  <si>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</si>
  <si>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</si>
  <si>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Sorszám</t>
  </si>
  <si>
    <t>Kiadási jogcímek</t>
  </si>
  <si>
    <t xml:space="preserve">B </t>
  </si>
  <si>
    <r>
      <rPr>
        <b/>
        <sz val="8"/>
        <rFont val="Times New Roman CE"/>
        <family val="1"/>
        <charset val="238"/>
      </rP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</si>
  <si>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</si>
  <si>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</si>
  <si>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</si>
  <si>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</si>
  <si>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</si>
  <si>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</si>
  <si>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</si>
  <si>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Működési célú pénzmaradvány átadás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</si>
  <si>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</si>
  <si>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</si>
  <si>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</si>
  <si>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</si>
  <si>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</si>
  <si>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</si>
  <si>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</si>
  <si>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 (támogatásértékű kiadás)</t>
  </si>
  <si>
    <t>1.9.</t>
  </si>
  <si>
    <t xml:space="preserve">   - Működési célú pénzeszköz átadás államháztartáson kívülre</t>
  </si>
  <si>
    <t>1.10.</t>
  </si>
  <si>
    <t xml:space="preserve">   -Elvonások és befizetések</t>
  </si>
  <si>
    <t>1.11.</t>
  </si>
  <si>
    <t xml:space="preserve">   - Kamatkiadások</t>
  </si>
  <si>
    <t>1.12.</t>
  </si>
  <si>
    <t xml:space="preserve">   - Pénzforgalom nélküli kiadások</t>
  </si>
  <si>
    <r>
      <rPr>
        <b/>
        <sz val="8"/>
        <rFont val="Times New Roman CE"/>
        <family val="1"/>
        <charset val="238"/>
      </rPr>
      <t xml:space="preserve">II. Felhalmozási költségvetés kiadásai </t>
    </r>
    <r>
      <rPr>
        <sz val="8"/>
        <rFont val="Times New Roman CE"/>
        <family val="1"/>
        <charset val="238"/>
      </rPr>
      <t>(2.1+…+2.3)</t>
    </r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</si>
  <si>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</si>
  <si>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</si>
  <si>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</si>
  <si>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</si>
  <si>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</si>
  <si>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</si>
  <si>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</si>
  <si>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</si>
  <si>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</si>
  <si>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</si>
  <si>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</si>
  <si>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</si>
  <si>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</si>
  <si>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</si>
  <si>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</si>
  <si>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</si>
  <si>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</si>
  <si>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</si>
  <si>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</si>
  <si>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</si>
  <si>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</si>
  <si>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</si>
  <si>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</si>
  <si>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</si>
  <si>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</si>
  <si>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</si>
  <si>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</si>
  <si>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</si>
  <si>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</si>
  <si>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</si>
  <si>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</si>
  <si>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</si>
  <si>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Államháztartáson belüli megelőlegezések visszafizetése</t>
  </si>
  <si>
    <t>Felhalmozási célú finanszírozási kiadások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</si>
  <si>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</si>
  <si>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</si>
  <si>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</si>
  <si>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</si>
  <si>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</si>
  <si>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</si>
  <si>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</si>
  <si>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</si>
  <si>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</si>
  <si>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</si>
  <si>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</si>
  <si>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</si>
  <si>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2018. évi tény</t>
  </si>
  <si>
    <t>2019. évi várható</t>
  </si>
  <si>
    <t>2020. évi előirányzat</t>
  </si>
  <si>
    <t xml:space="preserve">   Egyéb fejezeti kezelésű előirányzattól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</si>
</sst>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7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7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right" vertical="center" indent="1"/>
    </xf>
    <xf numFmtId="0" fontId="2" fillId="0" borderId="0" xfId="2" applyFill="1"/>
    <xf numFmtId="166" fontId="4" fillId="0" borderId="0" xfId="2" applyNumberFormat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0" xfId="2" applyFont="1" applyFill="1"/>
    <xf numFmtId="0" fontId="7" fillId="0" borderId="6" xfId="2" applyFont="1" applyFill="1" applyBorder="1" applyAlignment="1" applyProtection="1">
      <alignment horizontal="left" vertical="center" wrapText="1" indent="1"/>
    </xf>
    <xf numFmtId="0" fontId="7" fillId="0" borderId="2" xfId="2" applyFont="1" applyFill="1" applyBorder="1" applyAlignment="1" applyProtection="1">
      <alignment horizontal="left" vertical="center" wrapText="1" indent="1"/>
    </xf>
    <xf numFmtId="166" fontId="7" fillId="0" borderId="7" xfId="2" applyNumberFormat="1" applyFont="1" applyFill="1" applyBorder="1" applyAlignment="1" applyProtection="1">
      <alignment horizontal="right" vertical="center" wrapText="1" indent="1"/>
    </xf>
    <xf numFmtId="166" fontId="7" fillId="0" borderId="7" xfId="2" applyNumberFormat="1" applyFont="1" applyFill="1" applyBorder="1" applyAlignment="1" applyProtection="1">
      <alignment horizontal="center" vertical="center" wrapText="1"/>
    </xf>
    <xf numFmtId="166" fontId="7" fillId="0" borderId="8" xfId="2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/>
    <xf numFmtId="0" fontId="7" fillId="0" borderId="1" xfId="2" applyFont="1" applyFill="1" applyBorder="1" applyAlignment="1" applyProtection="1">
      <alignment horizontal="left" vertical="center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166" fontId="7" fillId="0" borderId="2" xfId="2" applyNumberFormat="1" applyFont="1" applyFill="1" applyBorder="1" applyAlignment="1" applyProtection="1">
      <alignment horizontal="right" vertical="center" wrapText="1" inden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5" xfId="2" applyNumberFormat="1" applyFont="1" applyFill="1" applyBorder="1" applyAlignment="1" applyProtection="1">
      <alignment horizontal="center" vertical="center" wrapText="1"/>
    </xf>
    <xf numFmtId="49" fontId="8" fillId="0" borderId="9" xfId="2" applyNumberFormat="1" applyFont="1" applyFill="1" applyBorder="1" applyAlignment="1" applyProtection="1">
      <alignment horizontal="left" vertical="center" wrapText="1" indent="1"/>
    </xf>
    <xf numFmtId="0" fontId="10" fillId="0" borderId="10" xfId="1" applyFont="1" applyBorder="1" applyAlignment="1" applyProtection="1">
      <alignment horizontal="left" vertical="center" wrapText="1" indent="1"/>
    </xf>
    <xf numFmtId="166" fontId="8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1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Border="1" applyAlignment="1" applyProtection="1">
      <alignment horizontal="left" vertical="center" wrapText="1" indent="1"/>
    </xf>
    <xf numFmtId="0" fontId="10" fillId="0" borderId="14" xfId="1" applyFont="1" applyBorder="1" applyAlignment="1" applyProtection="1">
      <alignment horizontal="left" vertical="center" wrapText="1" indent="1"/>
    </xf>
    <xf numFmtId="49" fontId="8" fillId="0" borderId="15" xfId="2" applyNumberFormat="1" applyFont="1" applyFill="1" applyBorder="1" applyAlignment="1" applyProtection="1">
      <alignment horizontal="left" vertical="center" wrapText="1" indent="1"/>
    </xf>
    <xf numFmtId="0" fontId="8" fillId="0" borderId="10" xfId="2" applyFont="1" applyFill="1" applyBorder="1" applyAlignment="1" applyProtection="1">
      <alignment horizontal="left" vertical="center" wrapText="1" indent="1"/>
    </xf>
    <xf numFmtId="166" fontId="8" fillId="0" borderId="10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2" applyFont="1" applyFill="1" applyBorder="1" applyAlignment="1" applyProtection="1">
      <alignment horizontal="left" vertical="center" wrapText="1" indent="1"/>
    </xf>
    <xf numFmtId="49" fontId="8" fillId="0" borderId="17" xfId="2" applyNumberFormat="1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vertical="center" wrapText="1" indent="1"/>
    </xf>
    <xf numFmtId="166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2" applyNumberFormat="1" applyFont="1" applyFill="1" applyBorder="1" applyAlignment="1" applyProtection="1">
      <alignment horizontal="left" vertical="center" wrapText="1" indent="1"/>
    </xf>
    <xf numFmtId="0" fontId="8" fillId="0" borderId="14" xfId="2" applyFont="1" applyFill="1" applyBorder="1" applyAlignment="1" applyProtection="1">
      <alignment horizontal="left" vertical="center" wrapText="1" indent="1"/>
    </xf>
    <xf numFmtId="166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2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24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2" applyNumberFormat="1" applyFont="1" applyFill="1" applyBorder="1" applyAlignment="1" applyProtection="1">
      <alignment horizontal="center" vertical="center" wrapText="1"/>
    </xf>
    <xf numFmtId="49" fontId="8" fillId="0" borderId="26" xfId="2" applyNumberFormat="1" applyFont="1" applyFill="1" applyBorder="1" applyAlignment="1" applyProtection="1">
      <alignment horizontal="left" vertical="center" wrapText="1" indent="1"/>
    </xf>
    <xf numFmtId="0" fontId="8" fillId="0" borderId="13" xfId="2" applyFont="1" applyFill="1" applyBorder="1" applyAlignment="1" applyProtection="1">
      <alignment horizontal="left" vertical="center" wrapText="1" indent="1"/>
    </xf>
    <xf numFmtId="166" fontId="8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7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166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2" applyFont="1" applyFill="1" applyBorder="1" applyAlignment="1" applyProtection="1">
      <alignment horizontal="left" vertical="center" wrapText="1" indent="1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166" fontId="8" fillId="0" borderId="3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166" fontId="8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3" xfId="2" applyFont="1" applyFill="1" applyBorder="1" applyAlignment="1" applyProtection="1">
      <alignment horizontal="left" vertical="center" wrapText="1" indent="1"/>
    </xf>
    <xf numFmtId="49" fontId="8" fillId="0" borderId="34" xfId="2" applyNumberFormat="1" applyFont="1" applyFill="1" applyBorder="1" applyAlignment="1" applyProtection="1">
      <alignment horizontal="left" vertical="center" wrapText="1" indent="1"/>
    </xf>
    <xf numFmtId="0" fontId="11" fillId="0" borderId="13" xfId="1" applyFont="1" applyBorder="1" applyAlignment="1" applyProtection="1">
      <alignment horizontal="left" vertical="center" wrapText="1" indent="1"/>
    </xf>
    <xf numFmtId="166" fontId="12" fillId="0" borderId="13" xfId="2" applyNumberFormat="1" applyFont="1" applyFill="1" applyBorder="1" applyAlignment="1" applyProtection="1">
      <alignment horizontal="center" vertical="center" wrapText="1"/>
    </xf>
    <xf numFmtId="166" fontId="12" fillId="0" borderId="27" xfId="2" applyNumberFormat="1" applyFont="1" applyFill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left" vertical="center" wrapText="1" indent="1"/>
    </xf>
    <xf numFmtId="0" fontId="11" fillId="0" borderId="11" xfId="1" applyFont="1" applyBorder="1" applyAlignment="1" applyProtection="1">
      <alignment horizontal="left" vertical="center" wrapText="1" indent="1"/>
    </xf>
    <xf numFmtId="166" fontId="12" fillId="0" borderId="11" xfId="2" applyNumberFormat="1" applyFont="1" applyFill="1" applyBorder="1" applyAlignment="1" applyProtection="1">
      <alignment horizontal="center" vertical="center" wrapText="1"/>
    </xf>
    <xf numFmtId="166" fontId="12" fillId="0" borderId="12" xfId="2" applyNumberFormat="1" applyFont="1" applyFill="1" applyBorder="1" applyAlignment="1" applyProtection="1">
      <alignment horizontal="center" vertical="center" wrapText="1"/>
    </xf>
    <xf numFmtId="0" fontId="10" fillId="0" borderId="11" xfId="1" applyFont="1" applyBorder="1" applyAlignment="1" applyProtection="1">
      <alignment horizontal="left" vertical="center" indent="1"/>
    </xf>
    <xf numFmtId="49" fontId="8" fillId="0" borderId="35" xfId="2" applyNumberFormat="1" applyFont="1" applyFill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indent="1"/>
    </xf>
    <xf numFmtId="0" fontId="9" fillId="0" borderId="36" xfId="1" applyFont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wrapText="1" indent="1"/>
    </xf>
    <xf numFmtId="0" fontId="9" fillId="0" borderId="14" xfId="1" applyFont="1" applyBorder="1" applyAlignment="1" applyProtection="1">
      <alignment horizontal="left" vertical="center" wrapText="1" indent="1"/>
    </xf>
    <xf numFmtId="166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left" vertical="center" wrapText="1" indent="1"/>
    </xf>
    <xf numFmtId="166" fontId="13" fillId="0" borderId="2" xfId="2" applyNumberFormat="1" applyFont="1" applyFill="1" applyBorder="1" applyAlignment="1" applyProtection="1">
      <alignment horizontal="center" vertical="center" wrapText="1"/>
    </xf>
    <xf numFmtId="166" fontId="13" fillId="0" borderId="5" xfId="2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 indent="1"/>
    </xf>
    <xf numFmtId="0" fontId="14" fillId="0" borderId="0" xfId="2" applyFont="1" applyFill="1"/>
    <xf numFmtId="49" fontId="9" fillId="0" borderId="26" xfId="1" applyNumberFormat="1" applyFont="1" applyBorder="1" applyAlignment="1" applyProtection="1">
      <alignment horizontal="left" vertical="center" wrapText="1" indent="1"/>
    </xf>
    <xf numFmtId="49" fontId="10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left" vertical="center" wrapText="1" indent="1"/>
    </xf>
    <xf numFmtId="49" fontId="10" fillId="0" borderId="37" xfId="1" applyNumberFormat="1" applyFont="1" applyBorder="1" applyAlignment="1" applyProtection="1">
      <alignment horizontal="center" vertical="center" wrapText="1"/>
    </xf>
    <xf numFmtId="166" fontId="8" fillId="0" borderId="36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3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6" fillId="0" borderId="20" xfId="1" applyFont="1" applyBorder="1" applyAlignment="1" applyProtection="1">
      <alignment horizontal="left" vertical="center" wrapText="1" indent="1"/>
    </xf>
    <xf numFmtId="0" fontId="15" fillId="0" borderId="14" xfId="1" applyFont="1" applyBorder="1" applyAlignment="1" applyProtection="1">
      <alignment horizontal="left" vertical="center" wrapText="1" indent="1"/>
    </xf>
    <xf numFmtId="166" fontId="7" fillId="0" borderId="14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2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6" fontId="6" fillId="0" borderId="5" xfId="2" applyNumberFormat="1" applyFont="1" applyFill="1" applyBorder="1" applyAlignment="1" applyProtection="1">
      <alignment horizontal="center" vertical="center" wrapText="1"/>
    </xf>
    <xf numFmtId="0" fontId="3" fillId="0" borderId="33" xfId="2" applyFont="1" applyFill="1" applyBorder="1" applyAlignment="1" applyProtection="1">
      <alignment horizontal="center" vertical="center" wrapText="1"/>
    </xf>
    <xf numFmtId="0" fontId="3" fillId="0" borderId="39" xfId="2" applyFont="1" applyFill="1" applyBorder="1" applyAlignment="1" applyProtection="1">
      <alignment vertical="center" wrapText="1"/>
    </xf>
    <xf numFmtId="166" fontId="3" fillId="0" borderId="39" xfId="2" applyNumberFormat="1" applyFont="1" applyFill="1" applyBorder="1" applyAlignment="1" applyProtection="1">
      <alignment horizontal="right" vertical="center" wrapText="1" indent="1"/>
    </xf>
    <xf numFmtId="0" fontId="8" fillId="0" borderId="39" xfId="2" applyFont="1" applyFill="1" applyBorder="1" applyAlignment="1" applyProtection="1">
      <alignment horizontal="right" vertical="center" wrapText="1" indent="1"/>
      <protection locked="0"/>
    </xf>
    <xf numFmtId="166" fontId="8" fillId="0" borderId="4" xfId="2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6" fontId="3" fillId="0" borderId="0" xfId="2" applyNumberFormat="1" applyFont="1" applyFill="1" applyBorder="1" applyAlignment="1" applyProtection="1">
      <alignment horizontal="right" vertical="center" wrapText="1" indent="1"/>
    </xf>
    <xf numFmtId="0" fontId="8" fillId="0" borderId="0" xfId="2" applyFont="1" applyFill="1" applyBorder="1" applyAlignment="1" applyProtection="1">
      <alignment horizontal="right" vertical="center" wrapText="1" indent="1"/>
      <protection locked="0"/>
    </xf>
    <xf numFmtId="166" fontId="8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2" applyFont="1" applyFill="1" applyBorder="1" applyAlignment="1" applyProtection="1">
      <alignment horizontal="center" vertical="center" wrapText="1"/>
    </xf>
    <xf numFmtId="0" fontId="1" fillId="0" borderId="0" xfId="2" applyFont="1" applyFill="1" applyBorder="1"/>
    <xf numFmtId="0" fontId="7" fillId="0" borderId="7" xfId="2" applyFont="1" applyFill="1" applyBorder="1" applyAlignment="1" applyProtection="1">
      <alignment vertical="center" wrapTex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1" xfId="2" applyFont="1" applyFill="1" applyBorder="1" applyAlignment="1" applyProtection="1">
      <alignment horizontal="left" indent="6"/>
    </xf>
    <xf numFmtId="0" fontId="8" fillId="0" borderId="11" xfId="2" applyFont="1" applyFill="1" applyBorder="1" applyAlignment="1" applyProtection="1">
      <alignment horizontal="left" vertical="center" wrapText="1" indent="6"/>
    </xf>
    <xf numFmtId="0" fontId="8" fillId="0" borderId="21" xfId="2" applyFont="1" applyFill="1" applyBorder="1" applyAlignment="1" applyProtection="1">
      <alignment horizontal="left" vertical="center" wrapText="1" indent="6"/>
    </xf>
    <xf numFmtId="166" fontId="8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7" xfId="2" applyNumberFormat="1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6"/>
    </xf>
    <xf numFmtId="166" fontId="8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2" applyFont="1" applyFill="1" applyBorder="1" applyAlignment="1" applyProtection="1">
      <alignment vertical="center" wrapText="1"/>
    </xf>
    <xf numFmtId="166" fontId="7" fillId="0" borderId="5" xfId="2" applyNumberFormat="1" applyFont="1" applyFill="1" applyBorder="1" applyAlignment="1" applyProtection="1">
      <alignment horizontal="right" vertical="center" wrapText="1" indent="1"/>
    </xf>
    <xf numFmtId="166" fontId="8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Border="1" applyAlignment="1" applyProtection="1">
      <alignment horizontal="left" vertical="center" wrapText="1" indent="6"/>
    </xf>
    <xf numFmtId="0" fontId="10" fillId="0" borderId="36" xfId="1" applyFont="1" applyBorder="1" applyAlignment="1" applyProtection="1">
      <alignment horizontal="left" vertical="center" wrapText="1" indent="6"/>
    </xf>
    <xf numFmtId="166" fontId="7" fillId="0" borderId="2" xfId="2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2" applyFont="1" applyFill="1" applyBorder="1" applyAlignment="1" applyProtection="1">
      <alignment horizontal="left" vertical="center" wrapText="1" indent="1"/>
    </xf>
    <xf numFmtId="0" fontId="13" fillId="0" borderId="18" xfId="2" applyFont="1" applyFill="1" applyBorder="1" applyAlignment="1" applyProtection="1">
      <alignment horizontal="left" vertical="center" wrapText="1" indent="1"/>
    </xf>
    <xf numFmtId="49" fontId="9" fillId="0" borderId="1" xfId="1" applyNumberFormat="1" applyFont="1" applyBorder="1" applyAlignment="1" applyProtection="1">
      <alignment horizontal="left" vertical="center" wrapText="1" indent="1"/>
    </xf>
    <xf numFmtId="0" fontId="11" fillId="0" borderId="2" xfId="1" applyFont="1" applyBorder="1" applyAlignment="1" applyProtection="1">
      <alignment horizontal="left" vertical="center" wrapText="1" indent="1"/>
    </xf>
    <xf numFmtId="49" fontId="10" fillId="0" borderId="26" xfId="1" applyNumberFormat="1" applyFont="1" applyBorder="1" applyAlignment="1" applyProtection="1">
      <alignment horizontal="left" vertical="center" wrapText="1" indent="2"/>
    </xf>
    <xf numFmtId="0" fontId="10" fillId="0" borderId="13" xfId="1" applyFont="1" applyBorder="1" applyAlignment="1" applyProtection="1">
      <alignment horizontal="right" vertical="center" wrapText="1" indent="1"/>
      <protection locked="0"/>
    </xf>
    <xf numFmtId="0" fontId="10" fillId="0" borderId="27" xfId="1" applyFont="1" applyBorder="1" applyAlignment="1" applyProtection="1">
      <alignment horizontal="right" vertical="center" wrapText="1" indent="1"/>
      <protection locked="0"/>
    </xf>
    <xf numFmtId="49" fontId="10" fillId="0" borderId="9" xfId="1" applyNumberFormat="1" applyFont="1" applyBorder="1" applyAlignment="1" applyProtection="1">
      <alignment horizontal="left" vertical="center" wrapText="1" indent="2"/>
    </xf>
    <xf numFmtId="0" fontId="10" fillId="0" borderId="11" xfId="1" applyFont="1" applyBorder="1" applyAlignment="1" applyProtection="1">
      <alignment horizontal="right" vertical="center" wrapText="1" indent="1"/>
      <protection locked="0"/>
    </xf>
    <xf numFmtId="0" fontId="10" fillId="0" borderId="12" xfId="1" applyFont="1" applyBorder="1" applyAlignment="1" applyProtection="1">
      <alignment horizontal="right" vertical="center" wrapText="1" indent="1"/>
      <protection locked="0"/>
    </xf>
    <xf numFmtId="49" fontId="10" fillId="0" borderId="28" xfId="1" applyNumberFormat="1" applyFont="1" applyBorder="1" applyAlignment="1" applyProtection="1">
      <alignment horizontal="left" vertical="center" wrapText="1" indent="2"/>
    </xf>
    <xf numFmtId="0" fontId="10" fillId="0" borderId="21" xfId="1" applyFont="1" applyBorder="1" applyAlignment="1" applyProtection="1">
      <alignment horizontal="left" vertical="center" wrapText="1" indent="1"/>
    </xf>
    <xf numFmtId="0" fontId="10" fillId="0" borderId="12" xfId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 applyProtection="1">
      <alignment horizontal="right" vertical="center" wrapText="1" indent="1"/>
      <protection locked="0"/>
    </xf>
    <xf numFmtId="0" fontId="10" fillId="0" borderId="29" xfId="1" applyFont="1" applyBorder="1" applyAlignment="1" applyProtection="1">
      <alignment horizontal="right" vertical="center" wrapText="1" indent="1"/>
      <protection locked="0"/>
    </xf>
    <xf numFmtId="166" fontId="9" fillId="0" borderId="2" xfId="1" applyNumberFormat="1" applyFont="1" applyBorder="1" applyAlignment="1" applyProtection="1">
      <alignment horizontal="center" vertical="center" wrapText="1"/>
    </xf>
    <xf numFmtId="166" fontId="9" fillId="0" borderId="2" xfId="1" applyNumberFormat="1" applyFont="1" applyBorder="1" applyAlignment="1" applyProtection="1">
      <alignment horizontal="right" vertical="center" wrapText="1" indent="1"/>
    </xf>
    <xf numFmtId="166" fontId="9" fillId="0" borderId="5" xfId="1" applyNumberFormat="1" applyFont="1" applyBorder="1" applyAlignment="1" applyProtection="1">
      <alignment horizontal="right" vertical="center" wrapText="1" inden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2" xfId="1" applyFont="1" applyBorder="1" applyAlignment="1" applyProtection="1">
      <alignment horizontal="right" vertical="center" wrapText="1" indent="1"/>
      <protection locked="0"/>
    </xf>
    <xf numFmtId="0" fontId="15" fillId="0" borderId="5" xfId="1" applyFont="1" applyBorder="1" applyAlignment="1" applyProtection="1">
      <alignment horizontal="right" vertical="center" wrapText="1" indent="1"/>
      <protection locked="0"/>
    </xf>
    <xf numFmtId="0" fontId="9" fillId="0" borderId="20" xfId="1" applyFont="1" applyBorder="1" applyAlignment="1" applyProtection="1">
      <alignment horizontal="left" vertical="center" wrapText="1" indent="1"/>
    </xf>
    <xf numFmtId="3" fontId="10" fillId="0" borderId="11" xfId="1" applyNumberFormat="1" applyFont="1" applyBorder="1" applyAlignment="1" applyProtection="1">
      <alignment horizontal="center" vertical="center" wrapText="1"/>
      <protection locked="0"/>
    </xf>
    <xf numFmtId="166" fontId="3" fillId="0" borderId="0" xfId="2" applyNumberFormat="1" applyFont="1" applyFill="1" applyBorder="1" applyAlignment="1" applyProtection="1">
      <alignment horizontal="center" vertical="center"/>
    </xf>
    <xf numFmtId="166" fontId="4" fillId="0" borderId="0" xfId="2" applyNumberFormat="1" applyFont="1" applyFill="1" applyBorder="1" applyAlignment="1" applyProtection="1">
      <alignment horizontal="left" vertical="center"/>
    </xf>
    <xf numFmtId="166" fontId="4" fillId="0" borderId="0" xfId="2" applyNumberFormat="1" applyFont="1" applyFill="1" applyBorder="1" applyAlignment="1" applyProtection="1">
      <alignment horizontal="left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view="pageBreakPreview" zoomScale="150" zoomScaleNormal="150" zoomScaleSheetLayoutView="150" workbookViewId="0">
      <selection activeCell="E19" sqref="E19"/>
    </sheetView>
  </sheetViews>
  <sheetFormatPr defaultColWidth="8" defaultRowHeight="15.75" customHeight="1" x14ac:dyDescent="0.25"/>
  <cols>
    <col min="1" max="1" width="8.85546875" style="1" customWidth="1"/>
    <col min="2" max="2" width="59.85546875" style="1" customWidth="1"/>
    <col min="3" max="3" width="11.140625" style="2" customWidth="1"/>
    <col min="4" max="4" width="12" style="1" customWidth="1"/>
    <col min="5" max="5" width="13.28515625" style="1" customWidth="1"/>
    <col min="6" max="6" width="7.7109375" style="3" customWidth="1"/>
    <col min="7" max="16384" width="8" style="3"/>
  </cols>
  <sheetData>
    <row r="1" spans="1:5" ht="15.75" customHeight="1" x14ac:dyDescent="0.25">
      <c r="A1" s="154" t="s">
        <v>0</v>
      </c>
      <c r="B1" s="154"/>
      <c r="C1" s="154"/>
      <c r="D1" s="154"/>
      <c r="E1" s="154"/>
    </row>
    <row r="2" spans="1:5" ht="15.95" customHeight="1" x14ac:dyDescent="0.25">
      <c r="A2" s="155" t="s">
        <v>1</v>
      </c>
      <c r="B2" s="155"/>
      <c r="D2" s="4"/>
      <c r="E2" s="5" t="s">
        <v>2</v>
      </c>
    </row>
    <row r="3" spans="1:5" ht="38.1" customHeight="1" x14ac:dyDescent="0.25">
      <c r="A3" s="6" t="s">
        <v>3</v>
      </c>
      <c r="B3" s="7" t="s">
        <v>4</v>
      </c>
      <c r="C3" s="7" t="s">
        <v>216</v>
      </c>
      <c r="D3" s="8" t="s">
        <v>217</v>
      </c>
      <c r="E3" s="9" t="s">
        <v>218</v>
      </c>
    </row>
    <row r="4" spans="1:5" s="13" customFormat="1" ht="12" customHeight="1" x14ac:dyDescent="0.2">
      <c r="A4" s="10" t="s">
        <v>5</v>
      </c>
      <c r="B4" s="11" t="s">
        <v>6</v>
      </c>
      <c r="C4" s="11" t="s">
        <v>7</v>
      </c>
      <c r="D4" s="11" t="s">
        <v>8</v>
      </c>
      <c r="E4" s="12" t="s">
        <v>9</v>
      </c>
    </row>
    <row r="5" spans="1:5" s="19" customFormat="1" ht="12" customHeight="1" x14ac:dyDescent="0.2">
      <c r="A5" s="14" t="s">
        <v>10</v>
      </c>
      <c r="B5" s="15" t="s">
        <v>11</v>
      </c>
      <c r="C5" s="16">
        <f>+C6+C11+C20</f>
        <v>84538464</v>
      </c>
      <c r="D5" s="17">
        <f>+D6+D11+D20</f>
        <v>111366085</v>
      </c>
      <c r="E5" s="18">
        <f>+E6+E11+E20</f>
        <v>92275000</v>
      </c>
    </row>
    <row r="6" spans="1:5" s="19" customFormat="1" ht="12" customHeight="1" x14ac:dyDescent="0.2">
      <c r="A6" s="20" t="s">
        <v>12</v>
      </c>
      <c r="B6" s="21" t="s">
        <v>13</v>
      </c>
      <c r="C6" s="22">
        <f>+C7+C8+C9+C10</f>
        <v>49715360</v>
      </c>
      <c r="D6" s="23">
        <f>+D7+D8+D9+D10</f>
        <v>65583285</v>
      </c>
      <c r="E6" s="24">
        <f>+E7+E8+E9+E10</f>
        <v>62000000</v>
      </c>
    </row>
    <row r="7" spans="1:5" s="19" customFormat="1" ht="12" customHeight="1" x14ac:dyDescent="0.2">
      <c r="A7" s="25" t="s">
        <v>14</v>
      </c>
      <c r="B7" s="26" t="s">
        <v>15</v>
      </c>
      <c r="C7" s="27">
        <v>43184382</v>
      </c>
      <c r="D7" s="28">
        <v>58583004</v>
      </c>
      <c r="E7" s="29">
        <v>57000000</v>
      </c>
    </row>
    <row r="8" spans="1:5" s="19" customFormat="1" ht="12" customHeight="1" x14ac:dyDescent="0.2">
      <c r="A8" s="25" t="s">
        <v>16</v>
      </c>
      <c r="B8" s="30" t="s">
        <v>17</v>
      </c>
      <c r="C8" s="27">
        <v>5023244</v>
      </c>
      <c r="D8" s="28">
        <v>4735999</v>
      </c>
      <c r="E8" s="29">
        <v>3000000</v>
      </c>
    </row>
    <row r="9" spans="1:5" s="19" customFormat="1" ht="12" customHeight="1" x14ac:dyDescent="0.2">
      <c r="A9" s="25" t="s">
        <v>18</v>
      </c>
      <c r="B9" s="30" t="s">
        <v>19</v>
      </c>
      <c r="C9" s="27">
        <v>1507734</v>
      </c>
      <c r="D9" s="28">
        <v>2131579</v>
      </c>
      <c r="E9" s="29">
        <v>2000000</v>
      </c>
    </row>
    <row r="10" spans="1:5" s="19" customFormat="1" ht="12" customHeight="1" x14ac:dyDescent="0.2">
      <c r="A10" s="25" t="s">
        <v>20</v>
      </c>
      <c r="B10" s="31" t="s">
        <v>21</v>
      </c>
      <c r="C10" s="27"/>
      <c r="D10" s="28">
        <v>132703</v>
      </c>
      <c r="E10" s="29"/>
    </row>
    <row r="11" spans="1:5" s="19" customFormat="1" ht="12" customHeight="1" x14ac:dyDescent="0.2">
      <c r="A11" s="20" t="s">
        <v>22</v>
      </c>
      <c r="B11" s="15" t="s">
        <v>23</v>
      </c>
      <c r="C11" s="22">
        <f>SUM(C12:C19)</f>
        <v>30798591</v>
      </c>
      <c r="D11" s="23">
        <f>+D12+D13+D14+D15+D16+D17+D19+D18</f>
        <v>40368958</v>
      </c>
      <c r="E11" s="24">
        <f>+E12+E13+E14+E15+E16+E17+E18+E19</f>
        <v>26275000</v>
      </c>
    </row>
    <row r="12" spans="1:5" s="19" customFormat="1" ht="12" customHeight="1" x14ac:dyDescent="0.2">
      <c r="A12" s="32" t="s">
        <v>24</v>
      </c>
      <c r="B12" s="33" t="s">
        <v>25</v>
      </c>
      <c r="C12" s="34"/>
      <c r="D12" s="35"/>
      <c r="E12" s="36"/>
    </row>
    <row r="13" spans="1:5" s="19" customFormat="1" ht="12" customHeight="1" x14ac:dyDescent="0.2">
      <c r="A13" s="25" t="s">
        <v>26</v>
      </c>
      <c r="B13" s="37" t="s">
        <v>27</v>
      </c>
      <c r="C13" s="27"/>
      <c r="D13" s="28"/>
      <c r="E13" s="29"/>
    </row>
    <row r="14" spans="1:5" s="19" customFormat="1" ht="12" customHeight="1" x14ac:dyDescent="0.2">
      <c r="A14" s="25" t="s">
        <v>28</v>
      </c>
      <c r="B14" s="37" t="s">
        <v>29</v>
      </c>
      <c r="C14" s="27">
        <v>2157152</v>
      </c>
      <c r="D14" s="28">
        <v>703422</v>
      </c>
      <c r="E14" s="29">
        <v>700000</v>
      </c>
    </row>
    <row r="15" spans="1:5" s="19" customFormat="1" ht="12" customHeight="1" x14ac:dyDescent="0.2">
      <c r="A15" s="25" t="s">
        <v>30</v>
      </c>
      <c r="B15" s="37" t="s">
        <v>31</v>
      </c>
      <c r="C15" s="27">
        <v>8530147</v>
      </c>
      <c r="D15" s="28">
        <v>9002181</v>
      </c>
      <c r="E15" s="29">
        <v>7380000</v>
      </c>
    </row>
    <row r="16" spans="1:5" s="19" customFormat="1" ht="12" customHeight="1" x14ac:dyDescent="0.2">
      <c r="A16" s="38" t="s">
        <v>32</v>
      </c>
      <c r="B16" s="39" t="s">
        <v>33</v>
      </c>
      <c r="C16" s="40">
        <v>850346</v>
      </c>
      <c r="D16" s="28">
        <v>977138</v>
      </c>
      <c r="E16" s="41">
        <v>300000</v>
      </c>
    </row>
    <row r="17" spans="1:5" s="19" customFormat="1" ht="12" customHeight="1" x14ac:dyDescent="0.2">
      <c r="A17" s="25" t="s">
        <v>34</v>
      </c>
      <c r="B17" s="37" t="s">
        <v>35</v>
      </c>
      <c r="C17" s="27">
        <v>4461196</v>
      </c>
      <c r="D17" s="28">
        <v>4008142</v>
      </c>
      <c r="E17" s="29">
        <v>2295000</v>
      </c>
    </row>
    <row r="18" spans="1:5" s="19" customFormat="1" ht="12" customHeight="1" x14ac:dyDescent="0.2">
      <c r="A18" s="25" t="s">
        <v>36</v>
      </c>
      <c r="B18" s="37" t="s">
        <v>37</v>
      </c>
      <c r="C18" s="27">
        <v>215180</v>
      </c>
      <c r="D18" s="28">
        <v>12922647</v>
      </c>
      <c r="E18" s="29">
        <v>50000</v>
      </c>
    </row>
    <row r="19" spans="1:5" s="19" customFormat="1" ht="12" customHeight="1" x14ac:dyDescent="0.2">
      <c r="A19" s="42" t="s">
        <v>38</v>
      </c>
      <c r="B19" s="43" t="s">
        <v>39</v>
      </c>
      <c r="C19" s="44">
        <v>14584570</v>
      </c>
      <c r="D19" s="45">
        <v>12755428</v>
      </c>
      <c r="E19" s="46">
        <v>15550000</v>
      </c>
    </row>
    <row r="20" spans="1:5" s="19" customFormat="1" ht="12" customHeight="1" x14ac:dyDescent="0.2">
      <c r="A20" s="20" t="s">
        <v>40</v>
      </c>
      <c r="B20" s="15" t="s">
        <v>41</v>
      </c>
      <c r="C20" s="47">
        <v>4024513</v>
      </c>
      <c r="D20" s="48">
        <v>5413842</v>
      </c>
      <c r="E20" s="49">
        <v>4000000</v>
      </c>
    </row>
    <row r="21" spans="1:5" s="19" customFormat="1" ht="12" customHeight="1" x14ac:dyDescent="0.2">
      <c r="A21" s="20" t="s">
        <v>42</v>
      </c>
      <c r="B21" s="15" t="s">
        <v>43</v>
      </c>
      <c r="C21" s="23">
        <f>+C22+C23+C24+C25+C26+C27+C28+C29+C30</f>
        <v>159425302</v>
      </c>
      <c r="D21" s="50">
        <f>+D22+D23+D24+D25+D26+D27+D28+D29</f>
        <v>159613306</v>
      </c>
      <c r="E21" s="24">
        <f>SUM(E22:E30)</f>
        <v>151663369</v>
      </c>
    </row>
    <row r="22" spans="1:5" s="19" customFormat="1" ht="12" customHeight="1" x14ac:dyDescent="0.2">
      <c r="A22" s="51" t="s">
        <v>44</v>
      </c>
      <c r="B22" s="52" t="s">
        <v>45</v>
      </c>
      <c r="C22" s="53">
        <v>64115509</v>
      </c>
      <c r="D22" s="54">
        <v>66095374</v>
      </c>
      <c r="E22" s="55">
        <v>63945541</v>
      </c>
    </row>
    <row r="23" spans="1:5" s="19" customFormat="1" ht="12" customHeight="1" x14ac:dyDescent="0.2">
      <c r="A23" s="25" t="s">
        <v>46</v>
      </c>
      <c r="B23" s="37" t="s">
        <v>47</v>
      </c>
      <c r="C23" s="27">
        <v>40754534</v>
      </c>
      <c r="D23" s="28">
        <v>43842783</v>
      </c>
      <c r="E23" s="29">
        <v>42917066</v>
      </c>
    </row>
    <row r="24" spans="1:5" s="19" customFormat="1" ht="24" customHeight="1" x14ac:dyDescent="0.2">
      <c r="A24" s="25" t="s">
        <v>48</v>
      </c>
      <c r="B24" s="37" t="s">
        <v>49</v>
      </c>
      <c r="C24" s="27">
        <v>44620572</v>
      </c>
      <c r="D24" s="28">
        <v>40210911</v>
      </c>
      <c r="E24" s="29">
        <v>42107302</v>
      </c>
    </row>
    <row r="25" spans="1:5" s="19" customFormat="1" ht="12" customHeight="1" x14ac:dyDescent="0.2">
      <c r="A25" s="56" t="s">
        <v>50</v>
      </c>
      <c r="B25" s="37" t="s">
        <v>51</v>
      </c>
      <c r="C25" s="57">
        <v>3213069</v>
      </c>
      <c r="D25" s="45">
        <v>3398638</v>
      </c>
      <c r="E25" s="58">
        <v>2693460</v>
      </c>
    </row>
    <row r="26" spans="1:5" s="19" customFormat="1" ht="12" customHeight="1" x14ac:dyDescent="0.2">
      <c r="A26" s="56" t="s">
        <v>52</v>
      </c>
      <c r="B26" s="37" t="s">
        <v>53</v>
      </c>
      <c r="C26" s="57">
        <v>6449349</v>
      </c>
      <c r="D26" s="45">
        <v>5124000</v>
      </c>
      <c r="E26" s="58"/>
    </row>
    <row r="27" spans="1:5" s="19" customFormat="1" ht="12" customHeight="1" x14ac:dyDescent="0.2">
      <c r="A27" s="25" t="s">
        <v>54</v>
      </c>
      <c r="B27" s="37" t="s">
        <v>55</v>
      </c>
      <c r="C27" s="27"/>
      <c r="D27" s="28">
        <v>941600</v>
      </c>
      <c r="E27" s="29"/>
    </row>
    <row r="28" spans="1:5" s="19" customFormat="1" ht="12" customHeight="1" x14ac:dyDescent="0.2">
      <c r="A28" s="25" t="s">
        <v>56</v>
      </c>
      <c r="B28" s="59" t="s">
        <v>57</v>
      </c>
      <c r="C28" s="28"/>
      <c r="D28" s="28"/>
      <c r="E28" s="29"/>
    </row>
    <row r="29" spans="1:5" s="19" customFormat="1" ht="12" customHeight="1" x14ac:dyDescent="0.2">
      <c r="A29" s="60" t="s">
        <v>58</v>
      </c>
      <c r="B29" s="37" t="s">
        <v>59</v>
      </c>
      <c r="C29" s="61">
        <v>272269</v>
      </c>
      <c r="D29" s="28"/>
      <c r="E29" s="29"/>
    </row>
    <row r="30" spans="1:5" s="19" customFormat="1" ht="12" customHeight="1" x14ac:dyDescent="0.2">
      <c r="A30" s="62" t="s">
        <v>60</v>
      </c>
      <c r="B30" s="39" t="s">
        <v>61</v>
      </c>
      <c r="C30" s="63"/>
      <c r="D30" s="63"/>
      <c r="E30" s="41"/>
    </row>
    <row r="31" spans="1:5" s="19" customFormat="1" ht="12" customHeight="1" x14ac:dyDescent="0.2">
      <c r="A31" s="64" t="s">
        <v>62</v>
      </c>
      <c r="B31" s="15" t="s">
        <v>63</v>
      </c>
      <c r="C31" s="23">
        <f>+C32+C40</f>
        <v>116240113</v>
      </c>
      <c r="D31" s="23">
        <f>+D32+D40</f>
        <v>282967187</v>
      </c>
      <c r="E31" s="24">
        <f>+E32+E40</f>
        <v>679480000</v>
      </c>
    </row>
    <row r="32" spans="1:5" s="19" customFormat="1" ht="12" customHeight="1" x14ac:dyDescent="0.2">
      <c r="A32" s="65" t="s">
        <v>64</v>
      </c>
      <c r="B32" s="66" t="s">
        <v>65</v>
      </c>
      <c r="C32" s="67">
        <f>SUM(C33:C39)</f>
        <v>44220922</v>
      </c>
      <c r="D32" s="67">
        <f>SUM(D33:D39)</f>
        <v>46686745</v>
      </c>
      <c r="E32" s="68">
        <f>SUM(E33:E39)</f>
        <v>40817000</v>
      </c>
    </row>
    <row r="33" spans="1:5" s="19" customFormat="1" ht="12" customHeight="1" x14ac:dyDescent="0.2">
      <c r="A33" s="60" t="s">
        <v>66</v>
      </c>
      <c r="B33" s="69" t="s">
        <v>67</v>
      </c>
      <c r="C33" s="28">
        <v>6655800</v>
      </c>
      <c r="D33" s="28">
        <v>8332400</v>
      </c>
      <c r="E33" s="29">
        <v>8322000</v>
      </c>
    </row>
    <row r="34" spans="1:5" s="19" customFormat="1" ht="12" customHeight="1" x14ac:dyDescent="0.2">
      <c r="A34" s="60" t="s">
        <v>68</v>
      </c>
      <c r="B34" s="69" t="s">
        <v>69</v>
      </c>
      <c r="C34" s="28">
        <v>9453653</v>
      </c>
      <c r="D34" s="28">
        <v>7860376</v>
      </c>
      <c r="E34" s="29">
        <v>13425000</v>
      </c>
    </row>
    <row r="35" spans="1:5" s="19" customFormat="1" ht="12" customHeight="1" x14ac:dyDescent="0.2">
      <c r="A35" s="60"/>
      <c r="B35" s="69" t="s">
        <v>70</v>
      </c>
      <c r="C35" s="28">
        <v>23860314</v>
      </c>
      <c r="D35" s="28">
        <v>19987422</v>
      </c>
      <c r="E35" s="29">
        <v>16000000</v>
      </c>
    </row>
    <row r="36" spans="1:5" s="19" customFormat="1" ht="12" customHeight="1" x14ac:dyDescent="0.2">
      <c r="A36" s="60" t="s">
        <v>71</v>
      </c>
      <c r="B36" s="69" t="s">
        <v>219</v>
      </c>
      <c r="C36" s="28"/>
      <c r="D36" s="28">
        <v>10506547</v>
      </c>
      <c r="E36" s="29"/>
    </row>
    <row r="37" spans="1:5" s="19" customFormat="1" ht="12" customHeight="1" x14ac:dyDescent="0.2">
      <c r="A37" s="60" t="s">
        <v>72</v>
      </c>
      <c r="B37" s="69" t="s">
        <v>73</v>
      </c>
      <c r="C37" s="28">
        <v>769500</v>
      </c>
      <c r="D37" s="28"/>
      <c r="E37" s="29">
        <v>770000</v>
      </c>
    </row>
    <row r="38" spans="1:5" s="19" customFormat="1" ht="12" customHeight="1" x14ac:dyDescent="0.2">
      <c r="A38" s="60"/>
      <c r="B38" s="69" t="s">
        <v>74</v>
      </c>
      <c r="C38" s="28">
        <v>3481655</v>
      </c>
      <c r="D38" s="28"/>
      <c r="E38" s="29">
        <v>2300000</v>
      </c>
    </row>
    <row r="39" spans="1:5" s="19" customFormat="1" ht="12" customHeight="1" x14ac:dyDescent="0.2">
      <c r="A39" s="60" t="s">
        <v>75</v>
      </c>
      <c r="B39" s="69" t="s">
        <v>76</v>
      </c>
      <c r="C39" s="28"/>
      <c r="D39" s="28"/>
      <c r="E39" s="29"/>
    </row>
    <row r="40" spans="1:5" s="19" customFormat="1" ht="12" customHeight="1" x14ac:dyDescent="0.2">
      <c r="A40" s="60" t="s">
        <v>77</v>
      </c>
      <c r="B40" s="70" t="s">
        <v>78</v>
      </c>
      <c r="C40" s="71">
        <f>+C41+C42+C43+C44+C45</f>
        <v>72019191</v>
      </c>
      <c r="D40" s="71">
        <f>+D41+D42+D43+D44+D45</f>
        <v>236280442</v>
      </c>
      <c r="E40" s="72">
        <f>+E41+E42+E43+E44+E45</f>
        <v>638663000</v>
      </c>
    </row>
    <row r="41" spans="1:5" s="19" customFormat="1" ht="12" customHeight="1" x14ac:dyDescent="0.2">
      <c r="A41" s="60" t="s">
        <v>79</v>
      </c>
      <c r="B41" s="69" t="s">
        <v>80</v>
      </c>
      <c r="C41" s="28">
        <v>494193</v>
      </c>
      <c r="D41" s="28"/>
      <c r="E41" s="29"/>
    </row>
    <row r="42" spans="1:5" s="19" customFormat="1" ht="12" customHeight="1" x14ac:dyDescent="0.2">
      <c r="A42" s="60" t="s">
        <v>81</v>
      </c>
      <c r="B42" s="69" t="s">
        <v>82</v>
      </c>
      <c r="C42" s="28"/>
      <c r="D42" s="28"/>
      <c r="E42" s="29"/>
    </row>
    <row r="43" spans="1:5" s="19" customFormat="1" ht="12" customHeight="1" x14ac:dyDescent="0.2">
      <c r="A43" s="60" t="s">
        <v>83</v>
      </c>
      <c r="B43" s="69" t="s">
        <v>84</v>
      </c>
      <c r="C43" s="28">
        <v>21525000</v>
      </c>
      <c r="D43" s="28">
        <v>14929161</v>
      </c>
      <c r="E43" s="29">
        <v>636163000</v>
      </c>
    </row>
    <row r="44" spans="1:5" s="19" customFormat="1" ht="12" customHeight="1" x14ac:dyDescent="0.2">
      <c r="A44" s="60" t="s">
        <v>85</v>
      </c>
      <c r="B44" s="73" t="s">
        <v>86</v>
      </c>
      <c r="C44" s="28"/>
      <c r="D44" s="28"/>
      <c r="E44" s="29"/>
    </row>
    <row r="45" spans="1:5" s="19" customFormat="1" ht="12" customHeight="1" x14ac:dyDescent="0.2">
      <c r="A45" s="74" t="s">
        <v>87</v>
      </c>
      <c r="B45" s="75" t="s">
        <v>88</v>
      </c>
      <c r="C45" s="45">
        <v>49999998</v>
      </c>
      <c r="D45" s="45">
        <v>221351281</v>
      </c>
      <c r="E45" s="58">
        <v>2500000</v>
      </c>
    </row>
    <row r="46" spans="1:5" s="19" customFormat="1" ht="12" customHeight="1" x14ac:dyDescent="0.2">
      <c r="A46" s="20" t="s">
        <v>89</v>
      </c>
      <c r="B46" s="76" t="s">
        <v>90</v>
      </c>
      <c r="C46" s="23">
        <f>+C47+C48</f>
        <v>3895597</v>
      </c>
      <c r="D46" s="23">
        <f>+D47+D48</f>
        <v>8087962</v>
      </c>
      <c r="E46" s="24">
        <f>+E47+E48</f>
        <v>4000000</v>
      </c>
    </row>
    <row r="47" spans="1:5" s="19" customFormat="1" ht="12" customHeight="1" x14ac:dyDescent="0.2">
      <c r="A47" s="51" t="s">
        <v>91</v>
      </c>
      <c r="B47" s="30" t="s">
        <v>92</v>
      </c>
      <c r="C47" s="54">
        <v>1493196</v>
      </c>
      <c r="D47" s="54">
        <v>2819281</v>
      </c>
      <c r="E47" s="55"/>
    </row>
    <row r="48" spans="1:5" s="19" customFormat="1" ht="12" customHeight="1" x14ac:dyDescent="0.2">
      <c r="A48" s="38" t="s">
        <v>93</v>
      </c>
      <c r="B48" s="77" t="s">
        <v>94</v>
      </c>
      <c r="C48" s="63">
        <v>2402401</v>
      </c>
      <c r="D48" s="63">
        <v>5268681</v>
      </c>
      <c r="E48" s="41">
        <v>4000000</v>
      </c>
    </row>
    <row r="49" spans="1:7" s="19" customFormat="1" ht="12" customHeight="1" x14ac:dyDescent="0.2">
      <c r="A49" s="20" t="s">
        <v>95</v>
      </c>
      <c r="B49" s="76" t="s">
        <v>96</v>
      </c>
      <c r="C49" s="23">
        <f>+C50+C51+C52</f>
        <v>500000</v>
      </c>
      <c r="D49" s="23">
        <f>+D50+D51+D52</f>
        <v>47548032</v>
      </c>
      <c r="E49" s="24">
        <f>+E50+E51+E52</f>
        <v>84060200</v>
      </c>
    </row>
    <row r="50" spans="1:7" s="19" customFormat="1" ht="12" customHeight="1" x14ac:dyDescent="0.2">
      <c r="A50" s="51" t="s">
        <v>97</v>
      </c>
      <c r="B50" s="30" t="s">
        <v>98</v>
      </c>
      <c r="C50" s="54">
        <v>500000</v>
      </c>
      <c r="D50" s="54">
        <v>47548032</v>
      </c>
      <c r="E50" s="55">
        <v>84060200</v>
      </c>
    </row>
    <row r="51" spans="1:7" s="19" customFormat="1" ht="12" customHeight="1" x14ac:dyDescent="0.2">
      <c r="A51" s="25" t="s">
        <v>99</v>
      </c>
      <c r="B51" s="69" t="s">
        <v>100</v>
      </c>
      <c r="C51" s="28"/>
      <c r="D51" s="28"/>
      <c r="E51" s="29"/>
    </row>
    <row r="52" spans="1:7" s="19" customFormat="1" ht="12" customHeight="1" x14ac:dyDescent="0.2">
      <c r="A52" s="38" t="s">
        <v>101</v>
      </c>
      <c r="B52" s="77" t="s">
        <v>102</v>
      </c>
      <c r="C52" s="63"/>
      <c r="D52" s="63"/>
      <c r="E52" s="41">
        <v>0</v>
      </c>
    </row>
    <row r="53" spans="1:7" s="19" customFormat="1" ht="12" customHeight="1" x14ac:dyDescent="0.2">
      <c r="A53" s="20" t="s">
        <v>103</v>
      </c>
      <c r="B53" s="78" t="s">
        <v>104</v>
      </c>
      <c r="C53" s="79">
        <v>12000000</v>
      </c>
      <c r="D53" s="79">
        <v>127645000</v>
      </c>
      <c r="E53" s="80"/>
    </row>
    <row r="54" spans="1:7" s="19" customFormat="1" ht="12" customHeight="1" x14ac:dyDescent="0.2">
      <c r="A54" s="20" t="s">
        <v>105</v>
      </c>
      <c r="B54" s="81" t="s">
        <v>106</v>
      </c>
      <c r="C54" s="82">
        <f>+C6+C11+C20+C21+C31+C46+C49+C53</f>
        <v>376599476</v>
      </c>
      <c r="D54" s="82">
        <f>+D6+D11+D20+D21+D31+D46+D49+D53</f>
        <v>737227572</v>
      </c>
      <c r="E54" s="83">
        <f>+E6+E11+E20+E21+E31+E46+E49+E53</f>
        <v>1011478569</v>
      </c>
    </row>
    <row r="55" spans="1:7" s="19" customFormat="1" ht="17.25" customHeight="1" x14ac:dyDescent="0.25">
      <c r="A55" s="84" t="s">
        <v>107</v>
      </c>
      <c r="B55" s="21" t="s">
        <v>108</v>
      </c>
      <c r="C55" s="23">
        <f>+C56+C62</f>
        <v>92835788</v>
      </c>
      <c r="D55" s="23">
        <f>+D56+D62</f>
        <v>46649588</v>
      </c>
      <c r="E55" s="24">
        <f>+E56+E62</f>
        <v>40872631</v>
      </c>
      <c r="G55" s="85"/>
    </row>
    <row r="56" spans="1:7" s="19" customFormat="1" ht="12" customHeight="1" x14ac:dyDescent="0.2">
      <c r="A56" s="86" t="s">
        <v>109</v>
      </c>
      <c r="B56" s="66" t="s">
        <v>110</v>
      </c>
      <c r="C56" s="67">
        <f>+C57+C58+C59+C60+C61</f>
        <v>92835788</v>
      </c>
      <c r="D56" s="67">
        <f>+D57+D58+D59+D60+D61</f>
        <v>46649588</v>
      </c>
      <c r="E56" s="68">
        <f>+E57+E58+E59+E60+E61</f>
        <v>40872631</v>
      </c>
    </row>
    <row r="57" spans="1:7" s="19" customFormat="1" ht="12" customHeight="1" x14ac:dyDescent="0.2">
      <c r="A57" s="87" t="s">
        <v>111</v>
      </c>
      <c r="B57" s="69" t="s">
        <v>112</v>
      </c>
      <c r="C57" s="28">
        <v>87357887</v>
      </c>
      <c r="D57" s="28">
        <v>40363294</v>
      </c>
      <c r="E57" s="29">
        <v>40872631</v>
      </c>
    </row>
    <row r="58" spans="1:7" s="19" customFormat="1" ht="12" customHeight="1" x14ac:dyDescent="0.2">
      <c r="A58" s="87" t="s">
        <v>113</v>
      </c>
      <c r="B58" s="69" t="s">
        <v>114</v>
      </c>
      <c r="C58" s="28"/>
      <c r="D58" s="28"/>
      <c r="E58" s="29"/>
    </row>
    <row r="59" spans="1:7" s="19" customFormat="1" ht="12" customHeight="1" x14ac:dyDescent="0.2">
      <c r="A59" s="87" t="s">
        <v>115</v>
      </c>
      <c r="B59" s="69" t="s">
        <v>116</v>
      </c>
      <c r="C59" s="28"/>
      <c r="D59" s="28"/>
      <c r="E59" s="29"/>
    </row>
    <row r="60" spans="1:7" s="19" customFormat="1" ht="12" customHeight="1" x14ac:dyDescent="0.2">
      <c r="A60" s="87" t="s">
        <v>117</v>
      </c>
      <c r="B60" s="69" t="s">
        <v>118</v>
      </c>
      <c r="C60" s="28"/>
      <c r="D60" s="28"/>
      <c r="E60" s="29"/>
    </row>
    <row r="61" spans="1:7" s="19" customFormat="1" ht="12" customHeight="1" x14ac:dyDescent="0.2">
      <c r="A61" s="87" t="s">
        <v>119</v>
      </c>
      <c r="B61" s="69" t="s">
        <v>120</v>
      </c>
      <c r="C61" s="28">
        <v>5477901</v>
      </c>
      <c r="D61" s="28">
        <v>6286294</v>
      </c>
      <c r="E61" s="29"/>
    </row>
    <row r="62" spans="1:7" s="19" customFormat="1" ht="12" customHeight="1" x14ac:dyDescent="0.2">
      <c r="A62" s="88" t="s">
        <v>121</v>
      </c>
      <c r="B62" s="70" t="s">
        <v>122</v>
      </c>
      <c r="C62" s="71"/>
      <c r="D62" s="71">
        <f>+D63+D64+D65+D66+D67</f>
        <v>0</v>
      </c>
      <c r="E62" s="72">
        <f>+E63+E64+E65+E66+E67</f>
        <v>0</v>
      </c>
    </row>
    <row r="63" spans="1:7" s="19" customFormat="1" ht="12" customHeight="1" x14ac:dyDescent="0.2">
      <c r="A63" s="87" t="s">
        <v>123</v>
      </c>
      <c r="B63" s="69" t="s">
        <v>124</v>
      </c>
      <c r="C63" s="28"/>
      <c r="D63" s="28"/>
      <c r="E63" s="29"/>
    </row>
    <row r="64" spans="1:7" s="19" customFormat="1" ht="12" customHeight="1" x14ac:dyDescent="0.2">
      <c r="A64" s="87" t="s">
        <v>125</v>
      </c>
      <c r="B64" s="69" t="s">
        <v>126</v>
      </c>
      <c r="C64" s="28"/>
      <c r="D64" s="28"/>
      <c r="E64" s="29"/>
    </row>
    <row r="65" spans="1:6" s="19" customFormat="1" ht="12" customHeight="1" x14ac:dyDescent="0.2">
      <c r="A65" s="87" t="s">
        <v>127</v>
      </c>
      <c r="B65" s="69" t="s">
        <v>128</v>
      </c>
      <c r="C65" s="28"/>
      <c r="D65" s="28"/>
      <c r="E65" s="29"/>
    </row>
    <row r="66" spans="1:6" s="19" customFormat="1" ht="12" customHeight="1" x14ac:dyDescent="0.2">
      <c r="A66" s="87" t="s">
        <v>129</v>
      </c>
      <c r="B66" s="69" t="s">
        <v>130</v>
      </c>
      <c r="C66" s="28"/>
      <c r="D66" s="28"/>
      <c r="E66" s="29"/>
    </row>
    <row r="67" spans="1:6" s="19" customFormat="1" ht="12" customHeight="1" x14ac:dyDescent="0.2">
      <c r="A67" s="89" t="s">
        <v>131</v>
      </c>
      <c r="B67" s="77" t="s">
        <v>132</v>
      </c>
      <c r="C67" s="90"/>
      <c r="D67" s="90"/>
      <c r="E67" s="91"/>
    </row>
    <row r="68" spans="1:6" s="19" customFormat="1" ht="20.25" customHeight="1" x14ac:dyDescent="0.2">
      <c r="A68" s="92" t="s">
        <v>133</v>
      </c>
      <c r="B68" s="93" t="s">
        <v>134</v>
      </c>
      <c r="C68" s="23">
        <f>+C54+C55</f>
        <v>469435264</v>
      </c>
      <c r="D68" s="23">
        <f>+D54+D55</f>
        <v>783877160</v>
      </c>
      <c r="E68" s="24">
        <f>+E54+E55</f>
        <v>1052351200</v>
      </c>
    </row>
    <row r="69" spans="1:6" s="19" customFormat="1" ht="12" customHeight="1" x14ac:dyDescent="0.2">
      <c r="A69" s="94" t="s">
        <v>135</v>
      </c>
      <c r="B69" s="95" t="s">
        <v>136</v>
      </c>
      <c r="C69" s="96"/>
      <c r="D69" s="96"/>
      <c r="E69" s="97"/>
    </row>
    <row r="70" spans="1:6" s="19" customFormat="1" ht="12" customHeight="1" x14ac:dyDescent="0.2">
      <c r="A70" s="92" t="s">
        <v>137</v>
      </c>
      <c r="B70" s="93" t="s">
        <v>138</v>
      </c>
      <c r="C70" s="98">
        <f>+C68+C69</f>
        <v>469435264</v>
      </c>
      <c r="D70" s="98">
        <f>+D68+D69</f>
        <v>783877160</v>
      </c>
      <c r="E70" s="99">
        <f>+E68+E69</f>
        <v>1052351200</v>
      </c>
    </row>
    <row r="71" spans="1:6" s="19" customFormat="1" ht="12" customHeight="1" x14ac:dyDescent="0.2">
      <c r="A71" s="100"/>
      <c r="B71" s="101"/>
      <c r="C71" s="102"/>
      <c r="D71" s="103"/>
      <c r="E71" s="104"/>
    </row>
    <row r="72" spans="1:6" s="19" customFormat="1" ht="12" customHeight="1" x14ac:dyDescent="0.2">
      <c r="A72" s="105"/>
      <c r="B72" s="106"/>
      <c r="C72" s="107"/>
      <c r="D72" s="108"/>
      <c r="E72" s="109"/>
    </row>
    <row r="73" spans="1:6" s="19" customFormat="1" ht="12" customHeight="1" x14ac:dyDescent="0.2">
      <c r="A73" s="105"/>
      <c r="B73" s="106"/>
      <c r="C73" s="107"/>
      <c r="D73" s="108"/>
      <c r="E73" s="109"/>
    </row>
    <row r="74" spans="1:6" s="19" customFormat="1" ht="12" customHeight="1" x14ac:dyDescent="0.2">
      <c r="A74" s="105"/>
      <c r="B74" s="106"/>
      <c r="C74" s="107"/>
      <c r="D74" s="108"/>
      <c r="E74" s="109"/>
    </row>
    <row r="75" spans="1:6" s="19" customFormat="1" ht="12" customHeight="1" x14ac:dyDescent="0.2">
      <c r="A75" s="105"/>
      <c r="B75" s="106"/>
      <c r="C75" s="107"/>
      <c r="D75" s="108"/>
      <c r="E75" s="109"/>
    </row>
    <row r="76" spans="1:6" s="19" customFormat="1" ht="12" customHeight="1" x14ac:dyDescent="0.2">
      <c r="A76" s="105"/>
      <c r="B76" s="106"/>
      <c r="C76" s="107"/>
      <c r="D76" s="108"/>
      <c r="E76" s="109"/>
    </row>
    <row r="77" spans="1:6" s="19" customFormat="1" ht="12" customHeight="1" x14ac:dyDescent="0.2">
      <c r="A77" s="154" t="s">
        <v>139</v>
      </c>
      <c r="B77" s="154"/>
      <c r="C77" s="154"/>
      <c r="D77" s="154"/>
      <c r="E77" s="154"/>
    </row>
    <row r="78" spans="1:6" s="19" customFormat="1" ht="12" customHeight="1" x14ac:dyDescent="0.2">
      <c r="A78" s="156" t="s">
        <v>140</v>
      </c>
      <c r="B78" s="156"/>
      <c r="C78" s="2"/>
      <c r="D78" s="4"/>
      <c r="E78" s="5" t="s">
        <v>2</v>
      </c>
    </row>
    <row r="79" spans="1:6" s="19" customFormat="1" ht="24" customHeight="1" x14ac:dyDescent="0.2">
      <c r="A79" s="6" t="s">
        <v>141</v>
      </c>
      <c r="B79" s="7" t="s">
        <v>142</v>
      </c>
      <c r="C79" s="7" t="s">
        <v>216</v>
      </c>
      <c r="D79" s="7" t="s">
        <v>217</v>
      </c>
      <c r="E79" s="110" t="s">
        <v>218</v>
      </c>
      <c r="F79" s="111"/>
    </row>
    <row r="80" spans="1:6" s="19" customFormat="1" ht="12" customHeight="1" x14ac:dyDescent="0.2">
      <c r="A80" s="10" t="s">
        <v>5</v>
      </c>
      <c r="B80" s="11" t="s">
        <v>143</v>
      </c>
      <c r="C80" s="11" t="s">
        <v>7</v>
      </c>
      <c r="D80" s="11" t="s">
        <v>8</v>
      </c>
      <c r="E80" s="12" t="s">
        <v>9</v>
      </c>
      <c r="F80" s="111"/>
    </row>
    <row r="81" spans="1:6" s="19" customFormat="1" ht="15" customHeight="1" x14ac:dyDescent="0.2">
      <c r="A81" s="14" t="s">
        <v>10</v>
      </c>
      <c r="B81" s="112" t="s">
        <v>144</v>
      </c>
      <c r="C81" s="17">
        <f>+C82+C83+C84+C85+C86</f>
        <v>271858185</v>
      </c>
      <c r="D81" s="17">
        <f>+D82+D83+D84+D85+D86</f>
        <v>221769452</v>
      </c>
      <c r="E81" s="18">
        <f>+E82+E83+E84+E85+E86</f>
        <v>295349299</v>
      </c>
      <c r="F81" s="111"/>
    </row>
    <row r="82" spans="1:6" s="19" customFormat="1" ht="12.95" customHeight="1" x14ac:dyDescent="0.2">
      <c r="A82" s="32" t="s">
        <v>145</v>
      </c>
      <c r="B82" s="33" t="s">
        <v>146</v>
      </c>
      <c r="C82" s="35">
        <v>145804804</v>
      </c>
      <c r="D82" s="35">
        <v>95004958</v>
      </c>
      <c r="E82" s="36">
        <v>157703500</v>
      </c>
    </row>
    <row r="83" spans="1:6" ht="16.5" customHeight="1" x14ac:dyDescent="0.25">
      <c r="A83" s="25" t="s">
        <v>147</v>
      </c>
      <c r="B83" s="37" t="s">
        <v>148</v>
      </c>
      <c r="C83" s="28">
        <v>27242205</v>
      </c>
      <c r="D83" s="28">
        <v>15921655</v>
      </c>
      <c r="E83" s="29">
        <v>30793000</v>
      </c>
    </row>
    <row r="84" spans="1:6" ht="15.75" customHeight="1" x14ac:dyDescent="0.25">
      <c r="A84" s="25" t="s">
        <v>149</v>
      </c>
      <c r="B84" s="37" t="s">
        <v>150</v>
      </c>
      <c r="C84" s="45">
        <v>84291864</v>
      </c>
      <c r="D84" s="45">
        <v>94126256</v>
      </c>
      <c r="E84" s="58">
        <v>91070599</v>
      </c>
    </row>
    <row r="85" spans="1:6" s="13" customFormat="1" ht="12" customHeight="1" x14ac:dyDescent="0.2">
      <c r="A85" s="25" t="s">
        <v>151</v>
      </c>
      <c r="B85" s="113" t="s">
        <v>152</v>
      </c>
      <c r="C85" s="57"/>
      <c r="D85" s="57"/>
      <c r="E85" s="58"/>
    </row>
    <row r="86" spans="1:6" ht="12" customHeight="1" x14ac:dyDescent="0.25">
      <c r="A86" s="25" t="s">
        <v>153</v>
      </c>
      <c r="B86" s="114" t="s">
        <v>154</v>
      </c>
      <c r="C86" s="45">
        <f>SUM(C88:C93)</f>
        <v>14519312</v>
      </c>
      <c r="D86" s="45">
        <f>SUM(D88:D93)</f>
        <v>16716583</v>
      </c>
      <c r="E86" s="58">
        <f>SUM(E88:E93)</f>
        <v>15782200</v>
      </c>
    </row>
    <row r="87" spans="1:6" ht="12" customHeight="1" x14ac:dyDescent="0.25">
      <c r="A87" s="25" t="s">
        <v>155</v>
      </c>
      <c r="B87" s="37" t="s">
        <v>156</v>
      </c>
      <c r="C87" s="57"/>
      <c r="D87" s="57"/>
      <c r="E87" s="58"/>
    </row>
    <row r="88" spans="1:6" ht="12" customHeight="1" x14ac:dyDescent="0.25">
      <c r="A88" s="25" t="s">
        <v>157</v>
      </c>
      <c r="B88" s="115" t="s">
        <v>158</v>
      </c>
      <c r="C88" s="45">
        <v>2081400</v>
      </c>
      <c r="D88" s="45">
        <v>788622</v>
      </c>
      <c r="E88" s="58">
        <v>2170000</v>
      </c>
    </row>
    <row r="89" spans="1:6" ht="12" customHeight="1" x14ac:dyDescent="0.25">
      <c r="A89" s="25" t="s">
        <v>159</v>
      </c>
      <c r="B89" s="115" t="s">
        <v>160</v>
      </c>
      <c r="C89" s="45">
        <v>2674382</v>
      </c>
      <c r="D89" s="45">
        <v>5080363</v>
      </c>
      <c r="E89" s="58">
        <v>4847200</v>
      </c>
    </row>
    <row r="90" spans="1:6" ht="12" customHeight="1" x14ac:dyDescent="0.25">
      <c r="A90" s="25" t="s">
        <v>161</v>
      </c>
      <c r="B90" s="116" t="s">
        <v>162</v>
      </c>
      <c r="C90" s="45">
        <v>9729320</v>
      </c>
      <c r="D90" s="45">
        <v>10497312</v>
      </c>
      <c r="E90" s="58">
        <v>8765000</v>
      </c>
    </row>
    <row r="91" spans="1:6" ht="12" customHeight="1" x14ac:dyDescent="0.25">
      <c r="A91" s="38" t="s">
        <v>163</v>
      </c>
      <c r="B91" s="117" t="s">
        <v>164</v>
      </c>
      <c r="C91" s="45">
        <v>34210</v>
      </c>
      <c r="D91" s="45">
        <v>350286</v>
      </c>
      <c r="E91" s="118"/>
    </row>
    <row r="92" spans="1:6" ht="12" customHeight="1" x14ac:dyDescent="0.25">
      <c r="A92" s="25" t="s">
        <v>165</v>
      </c>
      <c r="B92" s="117" t="s">
        <v>166</v>
      </c>
      <c r="C92" s="57"/>
      <c r="D92" s="57"/>
      <c r="E92" s="118"/>
    </row>
    <row r="93" spans="1:6" ht="12" customHeight="1" x14ac:dyDescent="0.25">
      <c r="A93" s="119" t="s">
        <v>167</v>
      </c>
      <c r="B93" s="120" t="s">
        <v>168</v>
      </c>
      <c r="C93" s="121"/>
      <c r="D93" s="121"/>
      <c r="E93" s="122"/>
    </row>
    <row r="94" spans="1:6" ht="12" customHeight="1" x14ac:dyDescent="0.25">
      <c r="A94" s="20" t="s">
        <v>12</v>
      </c>
      <c r="B94" s="123" t="s">
        <v>169</v>
      </c>
      <c r="C94" s="22">
        <f>+C95+C96+C97</f>
        <v>151649350</v>
      </c>
      <c r="D94" s="23">
        <f>+D95+D96+D97</f>
        <v>241026313</v>
      </c>
      <c r="E94" s="124">
        <f>SUM(E95:E97)</f>
        <v>739207000</v>
      </c>
    </row>
    <row r="95" spans="1:6" ht="12" customHeight="1" x14ac:dyDescent="0.25">
      <c r="A95" s="51" t="s">
        <v>14</v>
      </c>
      <c r="B95" s="37" t="s">
        <v>170</v>
      </c>
      <c r="C95" s="53">
        <v>151649350</v>
      </c>
      <c r="D95" s="54">
        <v>241026313</v>
      </c>
      <c r="E95" s="125">
        <v>739207000</v>
      </c>
    </row>
    <row r="96" spans="1:6" ht="12" customHeight="1" x14ac:dyDescent="0.25">
      <c r="A96" s="51" t="s">
        <v>16</v>
      </c>
      <c r="B96" s="59" t="s">
        <v>171</v>
      </c>
      <c r="C96" s="27"/>
      <c r="D96" s="28"/>
      <c r="E96" s="126"/>
    </row>
    <row r="97" spans="1:5" ht="12" customHeight="1" x14ac:dyDescent="0.25">
      <c r="A97" s="51" t="s">
        <v>18</v>
      </c>
      <c r="B97" s="69" t="s">
        <v>172</v>
      </c>
      <c r="C97" s="28">
        <f>SUM(C98:C104)</f>
        <v>0</v>
      </c>
      <c r="D97" s="28">
        <f>SUM(D98:D104)</f>
        <v>0</v>
      </c>
      <c r="E97" s="126">
        <f>SUM(E98:E104)</f>
        <v>0</v>
      </c>
    </row>
    <row r="98" spans="1:5" ht="12" customHeight="1" x14ac:dyDescent="0.25">
      <c r="A98" s="51" t="s">
        <v>20</v>
      </c>
      <c r="B98" s="69" t="s">
        <v>173</v>
      </c>
      <c r="C98" s="27"/>
      <c r="D98" s="28"/>
      <c r="E98" s="126"/>
    </row>
    <row r="99" spans="1:5" ht="12" customHeight="1" x14ac:dyDescent="0.25">
      <c r="A99" s="51" t="s">
        <v>174</v>
      </c>
      <c r="B99" s="69" t="s">
        <v>175</v>
      </c>
      <c r="C99" s="27"/>
      <c r="D99" s="28"/>
      <c r="E99" s="126"/>
    </row>
    <row r="100" spans="1:5" ht="12" customHeight="1" x14ac:dyDescent="0.25">
      <c r="A100" s="51" t="s">
        <v>176</v>
      </c>
      <c r="B100" s="69" t="s">
        <v>177</v>
      </c>
      <c r="C100" s="27"/>
      <c r="D100" s="27"/>
      <c r="E100" s="126"/>
    </row>
    <row r="101" spans="1:5" ht="12" customHeight="1" x14ac:dyDescent="0.25">
      <c r="A101" s="51" t="s">
        <v>178</v>
      </c>
      <c r="B101" s="127" t="s">
        <v>179</v>
      </c>
      <c r="C101" s="27"/>
      <c r="D101" s="27"/>
      <c r="E101" s="126"/>
    </row>
    <row r="102" spans="1:5" ht="12" customHeight="1" x14ac:dyDescent="0.25">
      <c r="A102" s="51" t="s">
        <v>180</v>
      </c>
      <c r="B102" s="127" t="s">
        <v>181</v>
      </c>
      <c r="C102" s="27"/>
      <c r="D102" s="27"/>
      <c r="E102" s="126"/>
    </row>
    <row r="103" spans="1:5" ht="18" customHeight="1" x14ac:dyDescent="0.25">
      <c r="A103" s="51" t="s">
        <v>182</v>
      </c>
      <c r="B103" s="127" t="s">
        <v>183</v>
      </c>
      <c r="C103" s="27"/>
      <c r="D103" s="27"/>
      <c r="E103" s="126"/>
    </row>
    <row r="104" spans="1:5" ht="31.5" customHeight="1" x14ac:dyDescent="0.25">
      <c r="A104" s="38" t="s">
        <v>184</v>
      </c>
      <c r="B104" s="128" t="s">
        <v>185</v>
      </c>
      <c r="C104" s="57"/>
      <c r="D104" s="57"/>
      <c r="E104" s="118"/>
    </row>
    <row r="105" spans="1:5" ht="12" customHeight="1" x14ac:dyDescent="0.25">
      <c r="A105" s="20" t="s">
        <v>22</v>
      </c>
      <c r="B105" s="15" t="s">
        <v>186</v>
      </c>
      <c r="C105" s="22">
        <f>+C106+C107</f>
        <v>0</v>
      </c>
      <c r="D105" s="22">
        <f>+D106+D107</f>
        <v>0</v>
      </c>
      <c r="E105" s="124">
        <f>+E106+E107</f>
        <v>5850000</v>
      </c>
    </row>
    <row r="106" spans="1:5" ht="12" customHeight="1" x14ac:dyDescent="0.25">
      <c r="A106" s="51" t="s">
        <v>24</v>
      </c>
      <c r="B106" s="52" t="s">
        <v>187</v>
      </c>
      <c r="C106" s="53"/>
      <c r="D106" s="53"/>
      <c r="E106" s="125">
        <v>5850000</v>
      </c>
    </row>
    <row r="107" spans="1:5" ht="12" customHeight="1" x14ac:dyDescent="0.25">
      <c r="A107" s="56" t="s">
        <v>26</v>
      </c>
      <c r="B107" s="59" t="s">
        <v>188</v>
      </c>
      <c r="C107" s="57"/>
      <c r="D107" s="57"/>
      <c r="E107" s="118"/>
    </row>
    <row r="108" spans="1:5" ht="12" customHeight="1" x14ac:dyDescent="0.25">
      <c r="A108" s="84" t="s">
        <v>189</v>
      </c>
      <c r="B108" s="21" t="s">
        <v>190</v>
      </c>
      <c r="C108" s="129"/>
      <c r="D108" s="129"/>
      <c r="E108" s="130">
        <v>4000000</v>
      </c>
    </row>
    <row r="109" spans="1:5" ht="12" customHeight="1" x14ac:dyDescent="0.25">
      <c r="A109" s="131" t="s">
        <v>42</v>
      </c>
      <c r="B109" s="132" t="s">
        <v>191</v>
      </c>
      <c r="C109" s="17">
        <f>+C81+C94+C105+C108</f>
        <v>423507535</v>
      </c>
      <c r="D109" s="17">
        <f>+D81+D94+D105+D108</f>
        <v>462795765</v>
      </c>
      <c r="E109" s="17">
        <f>+E81+E94+E105+E108</f>
        <v>1044406299</v>
      </c>
    </row>
    <row r="110" spans="1:5" ht="12" customHeight="1" x14ac:dyDescent="0.25">
      <c r="A110" s="84" t="s">
        <v>62</v>
      </c>
      <c r="B110" s="21" t="s">
        <v>192</v>
      </c>
      <c r="C110" s="23">
        <f>+C111+C119</f>
        <v>5564435</v>
      </c>
      <c r="D110" s="23">
        <f>+D111+D119</f>
        <v>104122901</v>
      </c>
      <c r="E110" s="124">
        <f>+E111+E119</f>
        <v>5477901</v>
      </c>
    </row>
    <row r="111" spans="1:5" ht="12" customHeight="1" x14ac:dyDescent="0.25">
      <c r="A111" s="133" t="s">
        <v>64</v>
      </c>
      <c r="B111" s="134" t="s">
        <v>193</v>
      </c>
      <c r="C111" s="22">
        <f>+C112+C113+C114+C115+C116+C117+C118</f>
        <v>5564435</v>
      </c>
      <c r="D111" s="23">
        <f>+D112+D113+D114+D115+D116+D117+D118</f>
        <v>5477901</v>
      </c>
      <c r="E111" s="124">
        <f>+E112+E113+E114+E115+E116+E117+E118</f>
        <v>5477901</v>
      </c>
    </row>
    <row r="112" spans="1:5" ht="12" customHeight="1" x14ac:dyDescent="0.25">
      <c r="A112" s="135" t="s">
        <v>66</v>
      </c>
      <c r="B112" s="30" t="s">
        <v>194</v>
      </c>
      <c r="C112" s="136"/>
      <c r="D112" s="136"/>
      <c r="E112" s="137"/>
    </row>
    <row r="113" spans="1:5" ht="12" customHeight="1" x14ac:dyDescent="0.25">
      <c r="A113" s="138" t="s">
        <v>68</v>
      </c>
      <c r="B113" s="69" t="s">
        <v>195</v>
      </c>
      <c r="C113" s="139"/>
      <c r="D113" s="139"/>
      <c r="E113" s="140"/>
    </row>
    <row r="114" spans="1:5" ht="12" customHeight="1" x14ac:dyDescent="0.25">
      <c r="A114" s="138" t="s">
        <v>71</v>
      </c>
      <c r="B114" s="69" t="s">
        <v>196</v>
      </c>
      <c r="C114" s="139"/>
      <c r="D114" s="139"/>
      <c r="E114" s="140"/>
    </row>
    <row r="115" spans="1:5" ht="12" customHeight="1" x14ac:dyDescent="0.25">
      <c r="A115" s="138" t="s">
        <v>72</v>
      </c>
      <c r="B115" s="69" t="s">
        <v>197</v>
      </c>
      <c r="C115" s="139"/>
      <c r="D115" s="139"/>
      <c r="E115" s="140"/>
    </row>
    <row r="116" spans="1:5" ht="12" customHeight="1" x14ac:dyDescent="0.25">
      <c r="A116" s="138" t="s">
        <v>75</v>
      </c>
      <c r="B116" s="69" t="s">
        <v>198</v>
      </c>
      <c r="C116" s="139"/>
      <c r="D116" s="139"/>
      <c r="E116" s="140"/>
    </row>
    <row r="117" spans="1:5" ht="12" customHeight="1" x14ac:dyDescent="0.25">
      <c r="A117" s="138" t="s">
        <v>199</v>
      </c>
      <c r="B117" s="69" t="s">
        <v>200</v>
      </c>
      <c r="C117" s="139"/>
      <c r="D117" s="139"/>
      <c r="E117" s="140"/>
    </row>
    <row r="118" spans="1:5" ht="12" customHeight="1" x14ac:dyDescent="0.25">
      <c r="A118" s="141" t="s">
        <v>201</v>
      </c>
      <c r="B118" s="142" t="s">
        <v>202</v>
      </c>
      <c r="C118" s="125">
        <v>5564435</v>
      </c>
      <c r="D118" s="125">
        <v>5477901</v>
      </c>
      <c r="E118" s="125">
        <v>5477901</v>
      </c>
    </row>
    <row r="119" spans="1:5" ht="12" customHeight="1" x14ac:dyDescent="0.25">
      <c r="A119" s="133" t="s">
        <v>77</v>
      </c>
      <c r="B119" s="134" t="s">
        <v>203</v>
      </c>
      <c r="C119" s="22">
        <f>+C120+C121+C122+C123+C124+C125+C126+C127</f>
        <v>0</v>
      </c>
      <c r="D119" s="23">
        <f>+D120+D121+D122+D123+D124+D125+D126+D127</f>
        <v>98645000</v>
      </c>
      <c r="E119" s="124">
        <f>+E120+E121+E122+E123+E124+E125+E126+E127</f>
        <v>0</v>
      </c>
    </row>
    <row r="120" spans="1:5" ht="12" customHeight="1" x14ac:dyDescent="0.25">
      <c r="A120" s="135" t="s">
        <v>79</v>
      </c>
      <c r="B120" s="30" t="s">
        <v>194</v>
      </c>
      <c r="C120" s="136"/>
      <c r="D120" s="136"/>
      <c r="E120" s="137"/>
    </row>
    <row r="121" spans="1:5" ht="12" customHeight="1" x14ac:dyDescent="0.25">
      <c r="A121" s="138" t="s">
        <v>81</v>
      </c>
      <c r="B121" s="69" t="s">
        <v>204</v>
      </c>
      <c r="C121" s="125"/>
      <c r="D121" s="153">
        <v>94645000</v>
      </c>
      <c r="E121" s="140"/>
    </row>
    <row r="122" spans="1:5" ht="12" customHeight="1" x14ac:dyDescent="0.25">
      <c r="A122" s="138" t="s">
        <v>83</v>
      </c>
      <c r="B122" s="69" t="s">
        <v>196</v>
      </c>
      <c r="C122" s="125"/>
      <c r="D122" s="153"/>
      <c r="E122" s="140"/>
    </row>
    <row r="123" spans="1:5" ht="12" customHeight="1" x14ac:dyDescent="0.25">
      <c r="A123" s="138" t="s">
        <v>85</v>
      </c>
      <c r="B123" s="69" t="s">
        <v>197</v>
      </c>
      <c r="C123" s="125"/>
      <c r="D123" s="153"/>
      <c r="E123" s="143"/>
    </row>
    <row r="124" spans="1:5" ht="12" customHeight="1" x14ac:dyDescent="0.25">
      <c r="A124" s="138" t="s">
        <v>87</v>
      </c>
      <c r="B124" s="69" t="s">
        <v>198</v>
      </c>
      <c r="C124" s="125"/>
      <c r="D124" s="153">
        <v>4000000</v>
      </c>
      <c r="E124" s="143"/>
    </row>
    <row r="125" spans="1:5" ht="12" customHeight="1" x14ac:dyDescent="0.25">
      <c r="A125" s="138" t="s">
        <v>205</v>
      </c>
      <c r="B125" s="69" t="s">
        <v>206</v>
      </c>
      <c r="C125" s="139"/>
      <c r="D125" s="139"/>
      <c r="E125" s="140"/>
    </row>
    <row r="126" spans="1:5" ht="12" customHeight="1" x14ac:dyDescent="0.25">
      <c r="A126" s="138" t="s">
        <v>207</v>
      </c>
      <c r="B126" s="69" t="s">
        <v>208</v>
      </c>
      <c r="C126" s="139"/>
      <c r="D126" s="139"/>
      <c r="E126" s="140"/>
    </row>
    <row r="127" spans="1:5" ht="12" customHeight="1" x14ac:dyDescent="0.25">
      <c r="A127" s="141" t="s">
        <v>209</v>
      </c>
      <c r="B127" s="142" t="s">
        <v>210</v>
      </c>
      <c r="C127" s="144"/>
      <c r="D127" s="144"/>
      <c r="E127" s="145"/>
    </row>
    <row r="128" spans="1:5" ht="12" customHeight="1" x14ac:dyDescent="0.25">
      <c r="A128" s="84" t="s">
        <v>211</v>
      </c>
      <c r="B128" s="93" t="s">
        <v>212</v>
      </c>
      <c r="C128" s="146">
        <f>+C109+C110</f>
        <v>429071970</v>
      </c>
      <c r="D128" s="147">
        <f>+D109+D110</f>
        <v>566918666</v>
      </c>
      <c r="E128" s="148">
        <f>+E109+E110</f>
        <v>1049884200</v>
      </c>
    </row>
    <row r="129" spans="1:5" ht="12" customHeight="1" x14ac:dyDescent="0.25">
      <c r="A129" s="84" t="s">
        <v>95</v>
      </c>
      <c r="B129" s="93" t="s">
        <v>213</v>
      </c>
      <c r="C129" s="149"/>
      <c r="D129" s="150"/>
      <c r="E129" s="151"/>
    </row>
    <row r="130" spans="1:5" ht="12" customHeight="1" x14ac:dyDescent="0.25">
      <c r="A130" s="152" t="s">
        <v>214</v>
      </c>
      <c r="B130" s="95" t="s">
        <v>215</v>
      </c>
      <c r="C130" s="23">
        <f>+C128+C129</f>
        <v>429071970</v>
      </c>
      <c r="D130" s="22">
        <f>+D128+D129</f>
        <v>566918666</v>
      </c>
      <c r="E130" s="124">
        <f>+E128+E129</f>
        <v>1049884200</v>
      </c>
    </row>
    <row r="136" spans="1:5" ht="15" customHeight="1" x14ac:dyDescent="0.25"/>
    <row r="137" spans="1:5" ht="12.95" customHeight="1" x14ac:dyDescent="0.25"/>
    <row r="141" spans="1:5" ht="16.5" customHeight="1" x14ac:dyDescent="0.25"/>
  </sheetData>
  <sheetProtection selectLockedCells="1" selectUnlockedCells="1"/>
  <mergeCells count="4">
    <mergeCell ref="A1:E1"/>
    <mergeCell ref="A2:B2"/>
    <mergeCell ref="A77:E77"/>
    <mergeCell ref="A78:B78"/>
  </mergeCells>
  <pageMargins left="0.78740157480314965" right="0.78740157480314965" top="1.5354330708661419" bottom="0.86614173228346458" header="0.78740157480314965" footer="0.51181102362204722"/>
  <pageSetup paperSize="9" scale="71" firstPageNumber="0" orientation="portrait" horizontalDpi="300" verticalDpi="300" r:id="rId1"/>
  <headerFooter alignWithMargins="0">
    <oddHeader>&amp;C&amp;"Times New Roman CE,Félkövér"&amp;12Dég Község Önkormányzat
2018.-2019.-2020. ÉVI KÖLTSÉGVETÉSÉNEK
MÉRLEGE&amp;R&amp;11 8. melléklet 
a 3/2020. (II. 28.)
 önkormányzati rendelethez</oddHead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2019-02-20T11:51:48Z</cp:lastPrinted>
  <dcterms:created xsi:type="dcterms:W3CDTF">2020-03-15T19:46:20Z</dcterms:created>
  <dcterms:modified xsi:type="dcterms:W3CDTF">2021-05-11T12:51:31Z</dcterms:modified>
</cp:coreProperties>
</file>