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9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8" i="1"/>
  <c r="O8"/>
  <c r="O15" s="1"/>
  <c r="N9"/>
  <c r="O9"/>
  <c r="C10"/>
  <c r="O10"/>
  <c r="C11"/>
  <c r="O11"/>
  <c r="O12"/>
  <c r="O13"/>
  <c r="K14"/>
  <c r="O14"/>
  <c r="C15"/>
  <c r="D15"/>
  <c r="E15"/>
  <c r="F15"/>
  <c r="G15"/>
  <c r="H15"/>
  <c r="I15"/>
  <c r="J15"/>
  <c r="K15"/>
  <c r="L15"/>
  <c r="M15"/>
  <c r="N15"/>
  <c r="O16"/>
  <c r="C17"/>
  <c r="N17"/>
  <c r="O17" s="1"/>
  <c r="O24" s="1"/>
  <c r="O18"/>
  <c r="C19"/>
  <c r="O19"/>
  <c r="C20"/>
  <c r="O20"/>
  <c r="O21"/>
  <c r="O22"/>
  <c r="O23"/>
  <c r="C24"/>
  <c r="C25" s="1"/>
  <c r="D24"/>
  <c r="E24"/>
  <c r="E25" s="1"/>
  <c r="F24"/>
  <c r="G24"/>
  <c r="G25" s="1"/>
  <c r="H24"/>
  <c r="I24"/>
  <c r="I25" s="1"/>
  <c r="J24"/>
  <c r="K24"/>
  <c r="K25" s="1"/>
  <c r="L24"/>
  <c r="M24"/>
  <c r="M25" s="1"/>
  <c r="D25"/>
  <c r="F25"/>
  <c r="H25"/>
  <c r="J25"/>
  <c r="L25"/>
  <c r="N24" l="1"/>
  <c r="N25" s="1"/>
</calcChain>
</file>

<file path=xl/sharedStrings.xml><?xml version="1.0" encoding="utf-8"?>
<sst xmlns="http://schemas.openxmlformats.org/spreadsheetml/2006/main" count="49" uniqueCount="49">
  <si>
    <t>Egyenleg /záró pénze./</t>
  </si>
  <si>
    <t>Kiadások összesen:</t>
  </si>
  <si>
    <t>Állami megelőlegezés visszafizetése</t>
  </si>
  <si>
    <t>Tartalék felhaszn.</t>
  </si>
  <si>
    <t>Egyéb felhalm.kiad.</t>
  </si>
  <si>
    <t>Beruházások</t>
  </si>
  <si>
    <t>Felújítások</t>
  </si>
  <si>
    <t>Intézményfinansz.</t>
  </si>
  <si>
    <t>Működési kiadások</t>
  </si>
  <si>
    <t>Kiadások</t>
  </si>
  <si>
    <t>Bevételek összesen</t>
  </si>
  <si>
    <t>Költségvetési maradvány alakulása</t>
  </si>
  <si>
    <t>Felhalmozási bevételek</t>
  </si>
  <si>
    <t>Működési c. átvett pe.áht-on belólről</t>
  </si>
  <si>
    <t>Működési bevételek</t>
  </si>
  <si>
    <t>Közhatalmi bevételek</t>
  </si>
  <si>
    <t>Egyéb műk.c.tám.áht-on belülről</t>
  </si>
  <si>
    <t>Önkorm.működési támogatása</t>
  </si>
  <si>
    <t>Bevételek</t>
  </si>
  <si>
    <t>Összesen</t>
  </si>
  <si>
    <t>December</t>
  </si>
  <si>
    <t>November</t>
  </si>
  <si>
    <t xml:space="preserve">Október 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</si>
  <si>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</si>
  <si>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</si>
  <si>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</si>
  <si>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</si>
  <si>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</si>
  <si>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</si>
  <si>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</si>
  <si>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</si>
  <si>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</si>
  <si>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</si>
  <si>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</si>
  <si>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</si>
  <si>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</si>
  <si>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</si>
  <si>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</si>
  <si>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</si>
  <si>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</si>
  <si>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</si>
  <si>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</si>
  <si>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</si>
  <si>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</si>
  <si>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</si>
  <si>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</si>
  <si>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</si>
  <si>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forint</t>
  </si>
  <si>
    <t>Előirányzat felhasználási ütemterv 2020. év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</si>
</sst>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sz val="12"/>
      <color indexed="8"/>
      <name val="Times New Roman"/>
      <family val="1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1" xfId="0" applyNumberFormat="1" applyBorder="1"/>
    <xf numFmtId="0" fontId="0" fillId="0" borderId="1" xfId="0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0" xfId="0" applyNumberFormat="1"/>
    <xf numFmtId="3" fontId="0" fillId="0" borderId="0" xfId="0" applyNumberFormat="1" applyFill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1" fillId="0" borderId="0" xfId="0" applyNumberFormat="1" applyFont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mell&#233;klet%20k&#246;lts&#233;gvet&#233;si%20m&#233;rle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</sheetNames>
    <sheetDataSet>
      <sheetData sheetId="0">
        <row r="7">
          <cell r="D7">
            <v>21198180</v>
          </cell>
        </row>
        <row r="8">
          <cell r="D8">
            <v>11468427</v>
          </cell>
        </row>
        <row r="9">
          <cell r="D9">
            <v>3238412</v>
          </cell>
        </row>
        <row r="11">
          <cell r="D11">
            <v>12949838</v>
          </cell>
        </row>
        <row r="12">
          <cell r="F12">
            <v>38565827</v>
          </cell>
        </row>
        <row r="18">
          <cell r="F18">
            <v>7865132</v>
          </cell>
        </row>
        <row r="19">
          <cell r="F19">
            <v>6027921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Normal="100" zoomScaleSheetLayoutView="75" workbookViewId="0">
      <selection activeCell="B1" sqref="B1"/>
    </sheetView>
  </sheetViews>
  <sheetFormatPr defaultRowHeight="13.2"/>
  <cols>
    <col min="1" max="1" width="3.5546875" bestFit="1" customWidth="1"/>
    <col min="2" max="2" width="30.6640625" customWidth="1"/>
    <col min="3" max="3" width="10.109375" bestFit="1" customWidth="1"/>
    <col min="4" max="4" width="11.44140625" customWidth="1"/>
    <col min="5" max="5" width="11.6640625" customWidth="1"/>
    <col min="6" max="6" width="12.5546875" customWidth="1"/>
    <col min="7" max="7" width="10.6640625" customWidth="1"/>
    <col min="8" max="8" width="11" customWidth="1"/>
    <col min="9" max="9" width="11.88671875" customWidth="1"/>
    <col min="10" max="10" width="10" bestFit="1" customWidth="1"/>
    <col min="11" max="11" width="11.109375" bestFit="1" customWidth="1"/>
    <col min="12" max="12" width="13.109375" customWidth="1"/>
    <col min="13" max="13" width="13.44140625" customWidth="1"/>
    <col min="14" max="14" width="11.44140625" customWidth="1"/>
    <col min="15" max="15" width="13.6640625" customWidth="1"/>
    <col min="16" max="16" width="9.109375" hidden="1" customWidth="1"/>
    <col min="17" max="17" width="10.109375" bestFit="1" customWidth="1"/>
    <col min="18" max="18" width="9.6640625" bestFit="1" customWidth="1"/>
  </cols>
  <sheetData>
    <row r="1" spans="1:18" ht="15.6">
      <c r="B1" s="24"/>
    </row>
    <row r="2" spans="1:18">
      <c r="B2" s="23" t="s">
        <v>48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:18">
      <c r="N4" s="22" t="s">
        <v>47</v>
      </c>
      <c r="O4" s="22"/>
    </row>
    <row r="5" spans="1:18">
      <c r="A5" s="2">
        <v>1</v>
      </c>
      <c r="B5" s="21" t="s">
        <v>46</v>
      </c>
      <c r="C5" s="21" t="s">
        <v>45</v>
      </c>
      <c r="D5" s="21" t="s">
        <v>44</v>
      </c>
      <c r="E5" s="21" t="s">
        <v>43</v>
      </c>
      <c r="F5" s="21" t="s">
        <v>42</v>
      </c>
      <c r="G5" s="21" t="s">
        <v>41</v>
      </c>
      <c r="H5" s="21" t="s">
        <v>40</v>
      </c>
      <c r="I5" s="21" t="s">
        <v>39</v>
      </c>
      <c r="J5" s="21" t="s">
        <v>38</v>
      </c>
      <c r="K5" s="21" t="s">
        <v>37</v>
      </c>
      <c r="L5" s="21" t="s">
        <v>36</v>
      </c>
      <c r="M5" s="21" t="s">
        <v>35</v>
      </c>
      <c r="N5" s="21" t="s">
        <v>34</v>
      </c>
      <c r="O5" s="21" t="s">
        <v>33</v>
      </c>
    </row>
    <row r="6" spans="1:18">
      <c r="A6" s="2">
        <v>2</v>
      </c>
      <c r="B6" s="20" t="s">
        <v>32</v>
      </c>
      <c r="C6" s="20" t="s">
        <v>31</v>
      </c>
      <c r="D6" s="20" t="s">
        <v>30</v>
      </c>
      <c r="E6" s="20" t="s">
        <v>29</v>
      </c>
      <c r="F6" s="20" t="s">
        <v>28</v>
      </c>
      <c r="G6" s="20" t="s">
        <v>27</v>
      </c>
      <c r="H6" s="20" t="s">
        <v>26</v>
      </c>
      <c r="I6" s="20" t="s">
        <v>25</v>
      </c>
      <c r="J6" s="20" t="s">
        <v>24</v>
      </c>
      <c r="K6" s="20" t="s">
        <v>23</v>
      </c>
      <c r="L6" s="20" t="s">
        <v>22</v>
      </c>
      <c r="M6" s="20" t="s">
        <v>21</v>
      </c>
      <c r="N6" s="20" t="s">
        <v>20</v>
      </c>
      <c r="O6" s="20" t="s">
        <v>19</v>
      </c>
    </row>
    <row r="7" spans="1:18">
      <c r="A7" s="2">
        <v>3</v>
      </c>
      <c r="B7" s="13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</row>
    <row r="8" spans="1:18">
      <c r="A8" s="2">
        <v>5</v>
      </c>
      <c r="B8" s="8" t="s">
        <v>17</v>
      </c>
      <c r="C8" s="7">
        <f>+'[1]7'!D7/12</f>
        <v>1766515</v>
      </c>
      <c r="D8" s="7">
        <v>1766515</v>
      </c>
      <c r="E8" s="7">
        <v>1766515</v>
      </c>
      <c r="F8" s="7">
        <v>1766515</v>
      </c>
      <c r="G8" s="7">
        <v>1766515</v>
      </c>
      <c r="H8" s="7">
        <v>1766515</v>
      </c>
      <c r="I8" s="7">
        <v>1766515</v>
      </c>
      <c r="J8" s="7">
        <v>1766515</v>
      </c>
      <c r="K8" s="7">
        <v>1766515</v>
      </c>
      <c r="L8" s="7">
        <v>1766515</v>
      </c>
      <c r="M8" s="7">
        <v>1766515</v>
      </c>
      <c r="N8" s="7">
        <v>1766515</v>
      </c>
      <c r="O8" s="6">
        <f>SUM(C8:N8)</f>
        <v>21198180</v>
      </c>
      <c r="Q8" s="9"/>
    </row>
    <row r="9" spans="1:18">
      <c r="A9" s="2">
        <v>6</v>
      </c>
      <c r="B9" s="8" t="s">
        <v>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9">
        <f>+'[1]7'!D8</f>
        <v>11468427</v>
      </c>
      <c r="O9" s="6">
        <f>SUM(C9:N9)</f>
        <v>11468427</v>
      </c>
      <c r="P9" s="17"/>
    </row>
    <row r="10" spans="1:18">
      <c r="A10" s="2">
        <v>7</v>
      </c>
      <c r="B10" s="8" t="s">
        <v>15</v>
      </c>
      <c r="C10" s="7">
        <f>+'[1]7'!D11/12</f>
        <v>1079153.1666666667</v>
      </c>
      <c r="D10" s="7">
        <v>1079153</v>
      </c>
      <c r="E10" s="7">
        <v>1079153</v>
      </c>
      <c r="F10" s="7">
        <v>1079153</v>
      </c>
      <c r="G10" s="7">
        <v>1079153</v>
      </c>
      <c r="H10" s="7">
        <v>1079153</v>
      </c>
      <c r="I10" s="7">
        <v>1079153</v>
      </c>
      <c r="J10" s="7">
        <v>1079153</v>
      </c>
      <c r="K10" s="7">
        <v>1079153</v>
      </c>
      <c r="L10" s="7">
        <v>1079153</v>
      </c>
      <c r="M10" s="7">
        <v>1079153</v>
      </c>
      <c r="N10" s="7">
        <v>1079155</v>
      </c>
      <c r="O10" s="6">
        <f>SUM(C10:N10)</f>
        <v>12949838.166666668</v>
      </c>
      <c r="Q10" s="10"/>
      <c r="R10" s="9"/>
    </row>
    <row r="11" spans="1:18">
      <c r="A11" s="2">
        <v>8</v>
      </c>
      <c r="B11" s="8" t="s">
        <v>14</v>
      </c>
      <c r="C11" s="7">
        <f>+'[1]7'!D9/12</f>
        <v>269867.66666666669</v>
      </c>
      <c r="D11" s="7">
        <v>269868</v>
      </c>
      <c r="E11" s="7">
        <v>269868</v>
      </c>
      <c r="F11" s="7">
        <v>269868</v>
      </c>
      <c r="G11" s="7">
        <v>269868</v>
      </c>
      <c r="H11" s="7">
        <v>269868</v>
      </c>
      <c r="I11" s="7">
        <v>269868</v>
      </c>
      <c r="J11" s="7">
        <v>269868</v>
      </c>
      <c r="K11" s="7">
        <v>269868</v>
      </c>
      <c r="L11" s="7">
        <v>269868</v>
      </c>
      <c r="M11" s="7">
        <v>269868</v>
      </c>
      <c r="N11" s="7">
        <v>269864</v>
      </c>
      <c r="O11" s="6">
        <f>SUM(C11:N11)</f>
        <v>3238411.666666667</v>
      </c>
      <c r="Q11" s="10"/>
      <c r="R11" s="9"/>
    </row>
    <row r="12" spans="1:18">
      <c r="A12" s="2"/>
      <c r="B12" s="8" t="s">
        <v>13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6">
        <f>SUM(C12:N12)</f>
        <v>0</v>
      </c>
    </row>
    <row r="13" spans="1:18">
      <c r="A13" s="2">
        <v>9</v>
      </c>
      <c r="B13" s="8" t="s">
        <v>12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>
        <f>SUM(C13:N13)</f>
        <v>0</v>
      </c>
      <c r="P13" s="9"/>
      <c r="Q13" s="10"/>
    </row>
    <row r="14" spans="1:18">
      <c r="A14" s="2">
        <v>11</v>
      </c>
      <c r="B14" s="16" t="s">
        <v>11</v>
      </c>
      <c r="C14" s="15">
        <v>506416</v>
      </c>
      <c r="D14" s="15">
        <v>506416</v>
      </c>
      <c r="E14" s="15">
        <v>506416</v>
      </c>
      <c r="F14" s="15">
        <v>506416</v>
      </c>
      <c r="G14" s="15">
        <v>506416</v>
      </c>
      <c r="H14" s="15">
        <v>3172416</v>
      </c>
      <c r="I14" s="15">
        <v>506416</v>
      </c>
      <c r="J14" s="15">
        <v>506416</v>
      </c>
      <c r="K14" s="15">
        <f>105763+69378</f>
        <v>175141</v>
      </c>
      <c r="L14" s="15">
        <v>0</v>
      </c>
      <c r="M14" s="15">
        <v>0</v>
      </c>
      <c r="N14" s="15">
        <v>0</v>
      </c>
      <c r="O14" s="6">
        <f>SUM(C14:N14)</f>
        <v>6892469</v>
      </c>
      <c r="Q14" s="9"/>
      <c r="R14" s="9"/>
    </row>
    <row r="15" spans="1:18" s="3" customFormat="1">
      <c r="A15" s="2">
        <v>12</v>
      </c>
      <c r="B15" s="5" t="s">
        <v>10</v>
      </c>
      <c r="C15" s="4">
        <f>SUM(C8:C14)</f>
        <v>3621951.8333333335</v>
      </c>
      <c r="D15" s="14">
        <f>SUM(D8:D14)</f>
        <v>3621952</v>
      </c>
      <c r="E15" s="4">
        <f>SUM(E8:E14)</f>
        <v>3621952</v>
      </c>
      <c r="F15" s="4">
        <f>SUM(F8:F14)</f>
        <v>3621952</v>
      </c>
      <c r="G15" s="4">
        <f>SUM(G8:G14)</f>
        <v>3621952</v>
      </c>
      <c r="H15" s="4">
        <f>SUM(H8:H14)</f>
        <v>6287952</v>
      </c>
      <c r="I15" s="4">
        <f>SUM(I8:I14)</f>
        <v>3621952</v>
      </c>
      <c r="J15" s="4">
        <f>SUM(J8:J14)</f>
        <v>3621952</v>
      </c>
      <c r="K15" s="4">
        <f>SUM(K8:K14)</f>
        <v>3290677</v>
      </c>
      <c r="L15" s="4">
        <f>SUM(L8:L14)</f>
        <v>3115536</v>
      </c>
      <c r="M15" s="4">
        <f>SUM(M8:M14)</f>
        <v>3115536</v>
      </c>
      <c r="N15" s="4">
        <f>SUM(N8:N14)</f>
        <v>14583961</v>
      </c>
      <c r="O15" s="4">
        <f>SUM(O8:O14)</f>
        <v>55747325.833333336</v>
      </c>
    </row>
    <row r="16" spans="1:18">
      <c r="A16" s="2">
        <v>13</v>
      </c>
      <c r="B16" s="13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>
        <f>SUM(C16:N16)</f>
        <v>0</v>
      </c>
    </row>
    <row r="17" spans="1:18">
      <c r="A17" s="2">
        <v>14</v>
      </c>
      <c r="B17" s="8" t="s">
        <v>8</v>
      </c>
      <c r="C17" s="7">
        <f>+'[1]7'!F12/12</f>
        <v>3213818.9166666665</v>
      </c>
      <c r="D17" s="7">
        <v>3208037</v>
      </c>
      <c r="E17" s="7">
        <v>3208037</v>
      </c>
      <c r="F17" s="7">
        <v>3208037</v>
      </c>
      <c r="G17" s="7">
        <v>3208037</v>
      </c>
      <c r="H17" s="7">
        <v>3208037</v>
      </c>
      <c r="I17" s="7">
        <v>3208037</v>
      </c>
      <c r="J17" s="7">
        <v>3208037</v>
      </c>
      <c r="K17" s="7">
        <v>3208037</v>
      </c>
      <c r="L17" s="7">
        <v>3208037</v>
      </c>
      <c r="M17" s="7">
        <v>3208037</v>
      </c>
      <c r="N17" s="7">
        <f>3208042+63597</f>
        <v>3271639</v>
      </c>
      <c r="O17" s="6">
        <f>SUM(C17:N17)</f>
        <v>38565827.916666664</v>
      </c>
      <c r="Q17" s="10"/>
      <c r="R17" s="9"/>
    </row>
    <row r="18" spans="1:18">
      <c r="A18" s="2">
        <v>15</v>
      </c>
      <c r="B18" s="8" t="s">
        <v>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>
        <f>SUM(C18:N18)</f>
        <v>0</v>
      </c>
    </row>
    <row r="19" spans="1:18">
      <c r="A19" s="2">
        <v>16</v>
      </c>
      <c r="B19" s="8" t="s">
        <v>6</v>
      </c>
      <c r="C19" s="7">
        <f>+'[1]7'!F19/12</f>
        <v>502326.75</v>
      </c>
      <c r="D19" s="7">
        <v>502327</v>
      </c>
      <c r="E19" s="7">
        <v>502327</v>
      </c>
      <c r="F19" s="7">
        <v>502327</v>
      </c>
      <c r="G19" s="7">
        <v>502327</v>
      </c>
      <c r="H19" s="7">
        <v>502327</v>
      </c>
      <c r="I19" s="7">
        <v>502327</v>
      </c>
      <c r="J19" s="7">
        <v>502327</v>
      </c>
      <c r="K19" s="7">
        <v>502327</v>
      </c>
      <c r="L19" s="7">
        <v>502327</v>
      </c>
      <c r="M19" s="7">
        <v>502327</v>
      </c>
      <c r="N19" s="7">
        <v>502324</v>
      </c>
      <c r="O19" s="6">
        <f>SUM(C19:N19)</f>
        <v>6027920.75</v>
      </c>
      <c r="R19" s="9"/>
    </row>
    <row r="20" spans="1:18">
      <c r="A20" s="2">
        <v>17</v>
      </c>
      <c r="B20" s="8" t="s">
        <v>5</v>
      </c>
      <c r="C20" s="7">
        <f>+'[1]7'!F18/12</f>
        <v>655427.66666666663</v>
      </c>
      <c r="D20" s="7">
        <v>655428</v>
      </c>
      <c r="E20" s="7">
        <v>655428</v>
      </c>
      <c r="F20" s="7">
        <v>655428</v>
      </c>
      <c r="G20" s="7">
        <v>655428</v>
      </c>
      <c r="H20" s="7">
        <v>655428</v>
      </c>
      <c r="I20" s="7">
        <v>655428</v>
      </c>
      <c r="J20" s="7">
        <v>655428</v>
      </c>
      <c r="K20" s="7">
        <v>655428</v>
      </c>
      <c r="L20" s="7">
        <v>655428</v>
      </c>
      <c r="M20" s="7">
        <v>655428</v>
      </c>
      <c r="N20" s="7">
        <v>655424</v>
      </c>
      <c r="O20" s="6">
        <f>SUM(C20:N20)</f>
        <v>7865131.666666666</v>
      </c>
    </row>
    <row r="21" spans="1:18">
      <c r="A21" s="2">
        <v>18</v>
      </c>
      <c r="B21" s="8" t="s">
        <v>4</v>
      </c>
      <c r="C21" s="7"/>
      <c r="D21" s="7"/>
      <c r="E21" s="7"/>
      <c r="F21" s="7"/>
      <c r="G21" s="7"/>
      <c r="H21" s="7">
        <v>2667000</v>
      </c>
      <c r="I21" s="7"/>
      <c r="J21" s="7"/>
      <c r="K21" s="7"/>
      <c r="L21" s="7"/>
      <c r="M21" s="7"/>
      <c r="N21" s="7"/>
      <c r="O21" s="6">
        <f>SUM(C21:N21)</f>
        <v>2667000</v>
      </c>
    </row>
    <row r="22" spans="1:18">
      <c r="A22" s="2">
        <v>19</v>
      </c>
      <c r="B22" s="8" t="s">
        <v>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6">
        <f>SUM(C22:N22)</f>
        <v>0</v>
      </c>
    </row>
    <row r="23" spans="1:18">
      <c r="A23" s="2">
        <v>20</v>
      </c>
      <c r="B23" s="8" t="s">
        <v>2</v>
      </c>
      <c r="C23" s="7">
        <v>621446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f>SUM(C23:N23)</f>
        <v>621446</v>
      </c>
    </row>
    <row r="24" spans="1:18" s="3" customFormat="1">
      <c r="A24" s="2">
        <v>20</v>
      </c>
      <c r="B24" s="5" t="s">
        <v>1</v>
      </c>
      <c r="C24" s="4">
        <f>C17+C18+C19+C20+C21+C22+C23</f>
        <v>4993019.333333333</v>
      </c>
      <c r="D24" s="4">
        <f>D17+D18+D19+D20+D21+D22</f>
        <v>4365792</v>
      </c>
      <c r="E24" s="4">
        <f>E17+E18+E19+E20+E21+E22</f>
        <v>4365792</v>
      </c>
      <c r="F24" s="4">
        <f>F17+F18+F19+F20+F21+F22</f>
        <v>4365792</v>
      </c>
      <c r="G24" s="4">
        <f>G17+G18+G19+G20+G21+G22</f>
        <v>4365792</v>
      </c>
      <c r="H24" s="4">
        <f>H17+H18+H19+H20+H21+H22</f>
        <v>7032792</v>
      </c>
      <c r="I24" s="4">
        <f>I17+I18+I19+I20+I21+I22</f>
        <v>4365792</v>
      </c>
      <c r="J24" s="4">
        <f>J17+J18+J19+J20+J21+J22</f>
        <v>4365792</v>
      </c>
      <c r="K24" s="4">
        <f>K17+K18+K19+K20+K21+K22</f>
        <v>4365792</v>
      </c>
      <c r="L24" s="4">
        <f>L17+L18+L19+L20+L21+L22</f>
        <v>4365792</v>
      </c>
      <c r="M24" s="4">
        <f>M17+M18+M19+M20+M21+M22</f>
        <v>4365792</v>
      </c>
      <c r="N24" s="4">
        <f>SUM(N17:N21)</f>
        <v>4429387</v>
      </c>
      <c r="O24" s="4">
        <f>SUM(O17:O23)</f>
        <v>55747326.333333328</v>
      </c>
    </row>
    <row r="25" spans="1:18">
      <c r="A25" s="2">
        <v>21</v>
      </c>
      <c r="B25" s="2" t="s">
        <v>0</v>
      </c>
      <c r="C25" s="1">
        <f>C15-C24</f>
        <v>-1371067.4999999995</v>
      </c>
      <c r="D25" s="1">
        <f>D15-D24</f>
        <v>-743840</v>
      </c>
      <c r="E25" s="1">
        <f>E15-E24</f>
        <v>-743840</v>
      </c>
      <c r="F25" s="1">
        <f>F15-F24</f>
        <v>-743840</v>
      </c>
      <c r="G25" s="1">
        <f>G15-G24</f>
        <v>-743840</v>
      </c>
      <c r="H25" s="1">
        <f>H15-H24</f>
        <v>-744840</v>
      </c>
      <c r="I25" s="1">
        <f>I15-I24</f>
        <v>-743840</v>
      </c>
      <c r="J25" s="1">
        <f>J15-J24</f>
        <v>-743840</v>
      </c>
      <c r="K25" s="1">
        <f>K15-K24</f>
        <v>-1075115</v>
      </c>
      <c r="L25" s="1">
        <f>L15-L24</f>
        <v>-1250256</v>
      </c>
      <c r="M25" s="1">
        <f>M15-M24</f>
        <v>-1250256</v>
      </c>
      <c r="N25" s="1">
        <f>N15-N24</f>
        <v>10154574</v>
      </c>
      <c r="O25" s="1"/>
    </row>
    <row r="29" spans="1:18">
      <c r="M29">
        <v>0</v>
      </c>
    </row>
  </sheetData>
  <mergeCells count="2">
    <mergeCell ref="N4:O4"/>
    <mergeCell ref="B2:O2"/>
  </mergeCells>
  <pageMargins left="0.51181102362204722" right="0.51181102362204722" top="0.74803149606299213" bottom="0.74803149606299213" header="0.31496062992125984" footer="0.31496062992125984"/>
  <pageSetup paperSize="9" scale="74" fitToHeight="0" orientation="landscape" horizont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2021-05-31T20:04:37Z</dcterms:created>
  <dcterms:modified xsi:type="dcterms:W3CDTF">2021-05-31T20:04:54Z</dcterms:modified>
</cp:coreProperties>
</file>