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Tünde\Úrhida\Rendeletek\2020 Kv-i rendelet módosítása\"/>
    </mc:Choice>
  </mc:AlternateContent>
  <bookViews>
    <workbookView xWindow="0" yWindow="0" windowWidth="28800" windowHeight="1230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F79" i="1" l="1"/>
  <c r="F77" i="1"/>
  <c r="F76" i="1"/>
  <c r="F75" i="1"/>
  <c r="F74" i="1"/>
  <c r="F73" i="1"/>
  <c r="F72" i="1"/>
  <c r="F71" i="1"/>
  <c r="E70" i="1"/>
  <c r="D70" i="1"/>
  <c r="C70" i="1"/>
  <c r="F70" i="1" s="1"/>
  <c r="F69" i="1"/>
  <c r="F68" i="1"/>
  <c r="F67" i="1"/>
  <c r="F66" i="1"/>
  <c r="F65" i="1"/>
  <c r="F64" i="1"/>
  <c r="F63" i="1"/>
  <c r="E62" i="1"/>
  <c r="D62" i="1"/>
  <c r="C62" i="1"/>
  <c r="F61" i="1"/>
  <c r="F60" i="1"/>
  <c r="F59" i="1"/>
  <c r="E58" i="1"/>
  <c r="D58" i="1"/>
  <c r="C58" i="1"/>
  <c r="F58" i="1" s="1"/>
  <c r="F57" i="1"/>
  <c r="F56" i="1"/>
  <c r="F55" i="1"/>
  <c r="F54" i="1"/>
  <c r="F53" i="1"/>
  <c r="E52" i="1"/>
  <c r="D52" i="1"/>
  <c r="C52" i="1"/>
  <c r="F52" i="1" s="1"/>
  <c r="F51" i="1"/>
  <c r="F50" i="1"/>
  <c r="F49" i="1"/>
  <c r="F48" i="1"/>
  <c r="F47" i="1"/>
  <c r="E46" i="1"/>
  <c r="D46" i="1"/>
  <c r="D45" i="1" s="1"/>
  <c r="C46" i="1"/>
  <c r="F46" i="1" s="1"/>
  <c r="E45" i="1"/>
  <c r="F44" i="1"/>
  <c r="F43" i="1"/>
  <c r="F42" i="1"/>
  <c r="E41" i="1"/>
  <c r="D41" i="1"/>
  <c r="C41" i="1"/>
  <c r="F41" i="1" s="1"/>
  <c r="F40" i="1"/>
  <c r="F39" i="1"/>
  <c r="F38" i="1"/>
  <c r="F37" i="1"/>
  <c r="F36" i="1"/>
  <c r="F35" i="1"/>
  <c r="F34" i="1"/>
  <c r="F33" i="1"/>
  <c r="F31" i="1"/>
  <c r="E30" i="1"/>
  <c r="D30" i="1"/>
  <c r="C30" i="1"/>
  <c r="F30" i="1" s="1"/>
  <c r="F29" i="1"/>
  <c r="F28" i="1"/>
  <c r="F27" i="1"/>
  <c r="F26" i="1"/>
  <c r="F25" i="1"/>
  <c r="F24" i="1"/>
  <c r="C23" i="1"/>
  <c r="F23" i="1" s="1"/>
  <c r="E22" i="1"/>
  <c r="D22" i="1"/>
  <c r="F21" i="1"/>
  <c r="F20" i="1"/>
  <c r="F19" i="1"/>
  <c r="F18" i="1"/>
  <c r="F17" i="1"/>
  <c r="F16" i="1"/>
  <c r="F15" i="1"/>
  <c r="F14" i="1"/>
  <c r="F13" i="1"/>
  <c r="F12" i="1"/>
  <c r="F11" i="1"/>
  <c r="F10" i="1"/>
  <c r="E9" i="1"/>
  <c r="E8" i="1" s="1"/>
  <c r="E7" i="1" s="1"/>
  <c r="E78" i="1" s="1"/>
  <c r="E80" i="1" s="1"/>
  <c r="D9" i="1"/>
  <c r="D8" i="1" s="1"/>
  <c r="D7" i="1" s="1"/>
  <c r="C9" i="1"/>
  <c r="C8" i="1"/>
  <c r="D78" i="1" l="1"/>
  <c r="D80" i="1" s="1"/>
  <c r="C22" i="1"/>
  <c r="F22" i="1" s="1"/>
  <c r="F8" i="1"/>
  <c r="F7" i="1" s="1"/>
  <c r="C7" i="1"/>
  <c r="F9" i="1"/>
  <c r="F62" i="1"/>
  <c r="C45" i="1"/>
  <c r="F45" i="1" s="1"/>
  <c r="F78" i="1" s="1"/>
  <c r="F80" i="1" s="1"/>
  <c r="C78" i="1" l="1"/>
  <c r="C80" i="1" s="1"/>
</calcChain>
</file>

<file path=xl/sharedStrings.xml><?xml version="1.0" encoding="utf-8"?>
<sst xmlns="http://schemas.openxmlformats.org/spreadsheetml/2006/main" count="114" uniqueCount="95">
  <si>
    <t>Rövid lejáratú hitel felvétele</t>
  </si>
  <si>
    <t>2. melléklet az  1/2020. (II. 24.) önkormányzati rendelethez</t>
  </si>
  <si>
    <t>Úrhida Község  Önkormányzat 2020. évi költségvetésének tervezett bevételei</t>
  </si>
  <si>
    <t>adatok  forintban</t>
  </si>
  <si>
    <t>A</t>
  </si>
  <si>
    <t>B</t>
  </si>
  <si>
    <t>C</t>
  </si>
  <si>
    <t>D</t>
  </si>
  <si>
    <t>E</t>
  </si>
  <si>
    <t>Bevétel megnevezése</t>
  </si>
  <si>
    <t>Önkormányzat</t>
  </si>
  <si>
    <t>Közös Hivatal</t>
  </si>
  <si>
    <t>Tündérkert Óvoda</t>
  </si>
  <si>
    <t>Összesen</t>
  </si>
  <si>
    <t>Működési költségvetési bevételek</t>
  </si>
  <si>
    <t>I.</t>
  </si>
  <si>
    <t>Működési célú támogatások Áht.-on belülről</t>
  </si>
  <si>
    <t>1.</t>
  </si>
  <si>
    <t>Önkormányzatok működési támogatásai</t>
  </si>
  <si>
    <t>Helyi önkormányzatok működésének általános támogatása</t>
  </si>
  <si>
    <t>Települési önkormányzatok egyes köznevelési feladatainak támogatása</t>
  </si>
  <si>
    <t>Települési önkormányzatok szociális, gyermekjóléti és gyermekétk. fel. tám.</t>
  </si>
  <si>
    <t>Települési önkormányzatok kulturális feladatainak támogatása</t>
  </si>
  <si>
    <t>Működési célú központosított előirányzatok</t>
  </si>
  <si>
    <t>Helyi önkormányzatok kiegészítő támogatásai</t>
  </si>
  <si>
    <t>Elszámolásból származó bevételek</t>
  </si>
  <si>
    <t>2.</t>
  </si>
  <si>
    <t>Elvonások és befizetések bevételei</t>
  </si>
  <si>
    <t>3.</t>
  </si>
  <si>
    <t>Működési c. garancia- és kezességváll.-ból származó megtérülés Áht.b.</t>
  </si>
  <si>
    <t>4.</t>
  </si>
  <si>
    <t>Működési c. visszatérítendő tám., kölcsönök visszatérülése Áht.belülről</t>
  </si>
  <si>
    <t>5.</t>
  </si>
  <si>
    <t>Működési c. visszatérítendő tám., kölcsönök igénybevétele Áht.belülről</t>
  </si>
  <si>
    <t>6.</t>
  </si>
  <si>
    <t>Egyéb működési célú támogatások bevételei áht.-on belülről(OEP+Közmunka)</t>
  </si>
  <si>
    <t>II.</t>
  </si>
  <si>
    <t>Közhatalmi bevételek</t>
  </si>
  <si>
    <t>Adók</t>
  </si>
  <si>
    <t>Illetékek</t>
  </si>
  <si>
    <t>Pótlék</t>
  </si>
  <si>
    <t>Hozzájárulások</t>
  </si>
  <si>
    <t>Bírságok</t>
  </si>
  <si>
    <t>Talajterhelési díj</t>
  </si>
  <si>
    <t>Más fizetési kötelezettségek</t>
  </si>
  <si>
    <t>III.</t>
  </si>
  <si>
    <t>Működési bevételek</t>
  </si>
  <si>
    <t>Áru- és készletértékesítés ellenértéke</t>
  </si>
  <si>
    <t>Szolgáltatások ellenértéke</t>
  </si>
  <si>
    <t>Közvetített szolgáltatások ellenértéke</t>
  </si>
  <si>
    <t>Tulajdonosi bevételek (koncessziós díj, vagyonkezelői díj)</t>
  </si>
  <si>
    <t>Ellátási díjak</t>
  </si>
  <si>
    <t>Kiszámlázott általános forgalmi adó</t>
  </si>
  <si>
    <t>Általános forgalmi adó visszatérítése</t>
  </si>
  <si>
    <t>Kamatbevételek</t>
  </si>
  <si>
    <t>Egyéb pénzügyi műveletek bevételei</t>
  </si>
  <si>
    <t>Egyéb működési bevételek</t>
  </si>
  <si>
    <t xml:space="preserve">IV. </t>
  </si>
  <si>
    <t>Működési célú átvett pénzeszközök</t>
  </si>
  <si>
    <t>Működési c. garancia- és kezességváll.-ból szárm. megtérülések Áht.-on kivülről</t>
  </si>
  <si>
    <t>Működési c. visszatérítendő tám, kölcsönök visszatérülése Áht.-on kivülről</t>
  </si>
  <si>
    <t>Egyéb működési célú átvett pénzeszközök</t>
  </si>
  <si>
    <t>FELHALMOZÁSI KÖLTSÉGVETÉSI BEVÉTELEK</t>
  </si>
  <si>
    <t>V.</t>
  </si>
  <si>
    <t>Felhalmozási célú támogatások Áht.-on belülről</t>
  </si>
  <si>
    <t>Felhalmozási célú önkormányzati támogatások</t>
  </si>
  <si>
    <t>Felh.c. garancia- és kezességvállalásból szárm. megtérülések Áht.-on belülről</t>
  </si>
  <si>
    <t>Felh.c.visszatérítendő tám.kölcsönök igénybevétele Áht.-on belülről</t>
  </si>
  <si>
    <t>Felh.c.visszatérítendő tám.kölcsönök visszatérülése Áht.-on belülről</t>
  </si>
  <si>
    <t xml:space="preserve">Egyéb felhalmozási célú tám. bevételei Áht.-on belülről </t>
  </si>
  <si>
    <t>VI.</t>
  </si>
  <si>
    <t>Felhalmozási bevételek</t>
  </si>
  <si>
    <t>Immateriális javak értékesítése</t>
  </si>
  <si>
    <t>Ingatlanok értékesítése (önkorm.lakótelek eladás)</t>
  </si>
  <si>
    <t>Egyéb tárgyi eszközök értékesítése</t>
  </si>
  <si>
    <t>Részesedések értékesítése</t>
  </si>
  <si>
    <t>Részesedések megszűnéséhez kapcsolódó bevételek</t>
  </si>
  <si>
    <t>VII.</t>
  </si>
  <si>
    <t>Felhalmozási célú átvett pénzeszközök</t>
  </si>
  <si>
    <t>Felhalm. c. garancia- és kezességváll.-ból szárm. megtérülések Áht.-on kivülről</t>
  </si>
  <si>
    <t>Felhalm. c. visszatérítendő tám, kölcsönök visszatérülése Áht.-on kivülről</t>
  </si>
  <si>
    <t>Egyéb felhalmozási célú átvett pénzeszközök</t>
  </si>
  <si>
    <t>MŰKÖDÉSI FINANSZÍROZÁSI BEVÉTELEK</t>
  </si>
  <si>
    <t>Befektetési v. forgatási c. hitelviszonyt megtest.értékpapír kibocs.,ért.,beváltása</t>
  </si>
  <si>
    <t>Hosszú lejáratú hitel felvétele</t>
  </si>
  <si>
    <t>Kölcsön felvétele</t>
  </si>
  <si>
    <t>E. évi költségvetési maradvány, vállalkozási maradvány igénybevétele</t>
  </si>
  <si>
    <t>Költségvetési maradvány, vállalkozási maradvány</t>
  </si>
  <si>
    <t>7.</t>
  </si>
  <si>
    <t>Irányító szervi támogatásként folyósított támogatás fizetési szlán történő jóváírása</t>
  </si>
  <si>
    <t>FELHALMOZÁSI FINANSZÍROZÁSI BEVÉTELEK</t>
  </si>
  <si>
    <t>Szabad pénzeszközök betétként való elhelyezése</t>
  </si>
  <si>
    <t>BEVÉTELEK ÖSSZESEN</t>
  </si>
  <si>
    <t>Irányító szervi támogatás miatti korrekció</t>
  </si>
  <si>
    <t>BEVÉTELEK MINDÖSSZESEN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</si>
</sst>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b/>
      <sz val="12"/>
      <name val="Arial CE"/>
      <charset val="238"/>
    </font>
    <font>
      <sz val="10"/>
      <name val="Times New Roman"/>
      <family val="1"/>
      <charset val="238"/>
    </font>
    <font>
      <sz val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Font="1" applyBorder="1"/>
    <xf numFmtId="0" fontId="1" fillId="0" borderId="0" xfId="0" applyFont="1" applyAlignment="1">
      <alignment horizontal="left"/>
    </xf>
    <xf numFmtId="49" fontId="0" fillId="0" borderId="0" xfId="0" applyNumberFormat="1"/>
    <xf numFmtId="49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Fill="1" applyBorder="1"/>
    <xf numFmtId="49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/>
    <xf numFmtId="3" fontId="4" fillId="2" borderId="1" xfId="0" applyNumberFormat="1" applyFont="1" applyFill="1" applyBorder="1"/>
    <xf numFmtId="49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3" fontId="4" fillId="0" borderId="1" xfId="0" applyNumberFormat="1" applyFont="1" applyBorder="1"/>
    <xf numFmtId="3" fontId="5" fillId="0" borderId="1" xfId="0" applyNumberFormat="1" applyFont="1" applyBorder="1"/>
    <xf numFmtId="3" fontId="0" fillId="0" borderId="1" xfId="0" applyNumberFormat="1" applyBorder="1"/>
    <xf numFmtId="3" fontId="6" fillId="0" borderId="1" xfId="0" applyNumberFormat="1" applyFont="1" applyBorder="1"/>
    <xf numFmtId="0" fontId="4" fillId="0" borderId="1" xfId="0" applyFont="1" applyFill="1" applyBorder="1"/>
    <xf numFmtId="3" fontId="0" fillId="0" borderId="1" xfId="0" applyNumberFormat="1" applyFont="1" applyBorder="1"/>
    <xf numFmtId="0" fontId="0" fillId="0" borderId="1" xfId="0" applyFont="1" applyFill="1" applyBorder="1"/>
    <xf numFmtId="3" fontId="7" fillId="0" borderId="1" xfId="0" applyNumberFormat="1" applyFont="1" applyBorder="1"/>
    <xf numFmtId="0" fontId="0" fillId="0" borderId="3" xfId="0" applyFont="1" applyFill="1" applyBorder="1"/>
    <xf numFmtId="3" fontId="8" fillId="0" borderId="1" xfId="0" applyNumberFormat="1" applyFont="1" applyBorder="1"/>
    <xf numFmtId="3" fontId="9" fillId="0" borderId="1" xfId="0" applyNumberFormat="1" applyFont="1" applyBorder="1"/>
    <xf numFmtId="49" fontId="4" fillId="3" borderId="1" xfId="0" applyNumberFormat="1" applyFont="1" applyFill="1" applyBorder="1" applyAlignment="1">
      <alignment horizontal="right"/>
    </xf>
    <xf numFmtId="0" fontId="0" fillId="3" borderId="1" xfId="0" applyFont="1" applyFill="1" applyBorder="1"/>
    <xf numFmtId="3" fontId="0" fillId="3" borderId="1" xfId="0" applyNumberFormat="1" applyFont="1" applyFill="1" applyBorder="1"/>
    <xf numFmtId="3" fontId="7" fillId="3" borderId="1" xfId="0" applyNumberFormat="1" applyFont="1" applyFill="1" applyBorder="1"/>
    <xf numFmtId="49" fontId="0" fillId="0" borderId="1" xfId="0" applyNumberFormat="1" applyFont="1" applyBorder="1" applyAlignment="1">
      <alignment horizontal="right"/>
    </xf>
    <xf numFmtId="0" fontId="9" fillId="0" borderId="1" xfId="0" applyFont="1" applyBorder="1"/>
    <xf numFmtId="0" fontId="7" fillId="0" borderId="1" xfId="0" applyFont="1" applyBorder="1"/>
    <xf numFmtId="49" fontId="4" fillId="4" borderId="1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3" fontId="4" fillId="4" borderId="1" xfId="0" applyNumberFormat="1" applyFont="1" applyFill="1" applyBorder="1"/>
    <xf numFmtId="0" fontId="0" fillId="0" borderId="1" xfId="0" applyFont="1" applyBorder="1" applyAlignment="1">
      <alignment horizontal="left"/>
    </xf>
    <xf numFmtId="49" fontId="4" fillId="5" borderId="1" xfId="0" applyNumberFormat="1" applyFont="1" applyFill="1" applyBorder="1" applyAlignment="1">
      <alignment horizontal="right"/>
    </xf>
    <xf numFmtId="0" fontId="4" fillId="5" borderId="1" xfId="0" applyFont="1" applyFill="1" applyBorder="1" applyAlignment="1">
      <alignment horizontal="center"/>
    </xf>
    <xf numFmtId="3" fontId="4" fillId="5" borderId="1" xfId="0" applyNumberFormat="1" applyFont="1" applyFill="1" applyBorder="1"/>
    <xf numFmtId="0" fontId="2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0"/>
  <sheetViews>
    <sheetView tabSelected="1" workbookViewId="0">
      <selection activeCell="B1" sqref="B1"/>
    </sheetView>
  </sheetViews>
  <sheetFormatPr defaultRowHeight="15" x14ac:dyDescent="0.25"/>
  <cols>
    <col min="1" max="1" width="5" customWidth="1"/>
    <col min="2" max="2" width="68.7109375" customWidth="1"/>
    <col min="3" max="3" width="13.7109375" customWidth="1"/>
    <col min="4" max="4" width="13" customWidth="1"/>
    <col min="5" max="5" width="12.7109375" customWidth="1"/>
    <col min="6" max="6" width="13.28515625" customWidth="1"/>
  </cols>
  <sheetData>
    <row r="2" spans="1:6" ht="15.75" x14ac:dyDescent="0.25">
      <c r="B2" s="2" t="s">
        <v>1</v>
      </c>
    </row>
    <row r="3" spans="1:6" ht="15.75" x14ac:dyDescent="0.25">
      <c r="A3" s="41" t="s">
        <v>2</v>
      </c>
      <c r="B3" s="41"/>
      <c r="C3" s="41"/>
      <c r="D3" s="41"/>
      <c r="E3" s="41"/>
      <c r="F3" s="41"/>
    </row>
    <row r="4" spans="1:6" x14ac:dyDescent="0.25">
      <c r="A4" s="3"/>
      <c r="D4" s="42" t="s">
        <v>3</v>
      </c>
      <c r="E4" s="42"/>
      <c r="F4" s="42"/>
    </row>
    <row r="5" spans="1:6" x14ac:dyDescent="0.25">
      <c r="A5" s="4"/>
      <c r="B5" s="5" t="s">
        <v>4</v>
      </c>
      <c r="C5" s="6" t="s">
        <v>5</v>
      </c>
      <c r="D5" s="6" t="s">
        <v>6</v>
      </c>
      <c r="E5" s="7" t="s">
        <v>7</v>
      </c>
      <c r="F5" s="5" t="s">
        <v>8</v>
      </c>
    </row>
    <row r="6" spans="1:6" x14ac:dyDescent="0.25">
      <c r="A6" s="8"/>
      <c r="B6" s="9" t="s">
        <v>9</v>
      </c>
      <c r="C6" s="9" t="s">
        <v>10</v>
      </c>
      <c r="D6" s="9" t="s">
        <v>11</v>
      </c>
      <c r="E6" s="9" t="s">
        <v>12</v>
      </c>
      <c r="F6" s="10" t="s">
        <v>13</v>
      </c>
    </row>
    <row r="7" spans="1:6" x14ac:dyDescent="0.25">
      <c r="A7" s="11"/>
      <c r="B7" s="12" t="s">
        <v>14</v>
      </c>
      <c r="C7" s="13">
        <f>+C8+C22+C30</f>
        <v>291132467</v>
      </c>
      <c r="D7" s="13">
        <f>D8+D22+D30+D41</f>
        <v>0</v>
      </c>
      <c r="E7" s="13">
        <f>E8+E22+E30+E41</f>
        <v>14401000</v>
      </c>
      <c r="F7" s="13">
        <f>F8+F22+F30+F41</f>
        <v>305533467</v>
      </c>
    </row>
    <row r="8" spans="1:6" x14ac:dyDescent="0.25">
      <c r="A8" s="14" t="s">
        <v>15</v>
      </c>
      <c r="B8" s="15" t="s">
        <v>16</v>
      </c>
      <c r="C8" s="16">
        <f>C9+C17+C18+C19+C20+C21</f>
        <v>206783762</v>
      </c>
      <c r="D8" s="16">
        <f>D9+D17+D18+D19+D20+D21</f>
        <v>0</v>
      </c>
      <c r="E8" s="16">
        <f>E9+E17+E18+E19+E20+E21</f>
        <v>0</v>
      </c>
      <c r="F8" s="13">
        <f t="shared" ref="F8:F31" si="0">SUM(C8:E8)</f>
        <v>206783762</v>
      </c>
    </row>
    <row r="9" spans="1:6" x14ac:dyDescent="0.25">
      <c r="A9" s="14" t="s">
        <v>17</v>
      </c>
      <c r="B9" s="15" t="s">
        <v>18</v>
      </c>
      <c r="C9" s="16">
        <f>C10+C11+C12+C13+C14+C15+C16</f>
        <v>200483762</v>
      </c>
      <c r="D9" s="16">
        <f>D10+D11+D12+D13+D14+D15</f>
        <v>0</v>
      </c>
      <c r="E9" s="16">
        <f>E10+E11+E12+E13+E14+E15</f>
        <v>0</v>
      </c>
      <c r="F9" s="13">
        <f t="shared" si="0"/>
        <v>200483762</v>
      </c>
    </row>
    <row r="10" spans="1:6" x14ac:dyDescent="0.25">
      <c r="A10" s="14"/>
      <c r="B10" s="1" t="s">
        <v>19</v>
      </c>
      <c r="C10" s="17">
        <v>110264019</v>
      </c>
      <c r="D10" s="18"/>
      <c r="E10" s="18"/>
      <c r="F10" s="13">
        <f t="shared" si="0"/>
        <v>110264019</v>
      </c>
    </row>
    <row r="11" spans="1:6" x14ac:dyDescent="0.25">
      <c r="A11" s="14"/>
      <c r="B11" s="1" t="s">
        <v>20</v>
      </c>
      <c r="C11" s="17">
        <v>76391226</v>
      </c>
      <c r="D11" s="18"/>
      <c r="E11" s="18"/>
      <c r="F11" s="13">
        <f t="shared" si="0"/>
        <v>76391226</v>
      </c>
    </row>
    <row r="12" spans="1:6" x14ac:dyDescent="0.25">
      <c r="A12" s="14"/>
      <c r="B12" s="1" t="s">
        <v>21</v>
      </c>
      <c r="C12" s="17">
        <v>7286000</v>
      </c>
      <c r="D12" s="18"/>
      <c r="E12" s="18"/>
      <c r="F12" s="13">
        <f t="shared" si="0"/>
        <v>7286000</v>
      </c>
    </row>
    <row r="13" spans="1:6" x14ac:dyDescent="0.25">
      <c r="A13" s="14"/>
      <c r="B13" s="1" t="s">
        <v>22</v>
      </c>
      <c r="C13" s="17">
        <v>3519000</v>
      </c>
      <c r="D13" s="18"/>
      <c r="E13" s="18"/>
      <c r="F13" s="13">
        <f t="shared" si="0"/>
        <v>3519000</v>
      </c>
    </row>
    <row r="14" spans="1:6" x14ac:dyDescent="0.25">
      <c r="A14" s="14"/>
      <c r="B14" s="1" t="s">
        <v>23</v>
      </c>
      <c r="C14" s="19"/>
      <c r="D14" s="19"/>
      <c r="E14" s="19"/>
      <c r="F14" s="13">
        <f t="shared" si="0"/>
        <v>0</v>
      </c>
    </row>
    <row r="15" spans="1:6" x14ac:dyDescent="0.25">
      <c r="A15" s="14"/>
      <c r="B15" s="1" t="s">
        <v>24</v>
      </c>
      <c r="C15" s="17">
        <v>1123950</v>
      </c>
      <c r="D15" s="16"/>
      <c r="E15" s="16"/>
      <c r="F15" s="13">
        <f t="shared" si="0"/>
        <v>1123950</v>
      </c>
    </row>
    <row r="16" spans="1:6" x14ac:dyDescent="0.25">
      <c r="A16" s="14"/>
      <c r="B16" s="1" t="s">
        <v>25</v>
      </c>
      <c r="C16" s="17">
        <v>1899567</v>
      </c>
      <c r="D16" s="16"/>
      <c r="E16" s="16"/>
      <c r="F16" s="13">
        <f t="shared" si="0"/>
        <v>1899567</v>
      </c>
    </row>
    <row r="17" spans="1:6" x14ac:dyDescent="0.25">
      <c r="A17" s="14" t="s">
        <v>26</v>
      </c>
      <c r="B17" s="20" t="s">
        <v>27</v>
      </c>
      <c r="C17" s="16"/>
      <c r="D17" s="16"/>
      <c r="E17" s="16"/>
      <c r="F17" s="13">
        <f t="shared" si="0"/>
        <v>0</v>
      </c>
    </row>
    <row r="18" spans="1:6" x14ac:dyDescent="0.25">
      <c r="A18" s="14" t="s">
        <v>28</v>
      </c>
      <c r="B18" s="20" t="s">
        <v>29</v>
      </c>
      <c r="C18" s="17"/>
      <c r="D18" s="21"/>
      <c r="E18" s="21"/>
      <c r="F18" s="13">
        <f t="shared" si="0"/>
        <v>0</v>
      </c>
    </row>
    <row r="19" spans="1:6" x14ac:dyDescent="0.25">
      <c r="A19" s="14" t="s">
        <v>30</v>
      </c>
      <c r="B19" s="20" t="s">
        <v>31</v>
      </c>
      <c r="C19" s="17"/>
      <c r="D19" s="21"/>
      <c r="E19" s="21"/>
      <c r="F19" s="13">
        <f t="shared" si="0"/>
        <v>0</v>
      </c>
    </row>
    <row r="20" spans="1:6" x14ac:dyDescent="0.25">
      <c r="A20" s="14" t="s">
        <v>32</v>
      </c>
      <c r="B20" s="20" t="s">
        <v>33</v>
      </c>
      <c r="C20" s="17"/>
      <c r="D20" s="21"/>
      <c r="E20" s="21"/>
      <c r="F20" s="13">
        <f t="shared" si="0"/>
        <v>0</v>
      </c>
    </row>
    <row r="21" spans="1:6" x14ac:dyDescent="0.25">
      <c r="A21" s="14" t="s">
        <v>34</v>
      </c>
      <c r="B21" s="20" t="s">
        <v>35</v>
      </c>
      <c r="C21" s="16">
        <v>6300000</v>
      </c>
      <c r="D21" s="16"/>
      <c r="E21" s="16"/>
      <c r="F21" s="13">
        <f t="shared" si="0"/>
        <v>6300000</v>
      </c>
    </row>
    <row r="22" spans="1:6" x14ac:dyDescent="0.25">
      <c r="A22" s="14" t="s">
        <v>36</v>
      </c>
      <c r="B22" s="20" t="s">
        <v>37</v>
      </c>
      <c r="C22" s="16">
        <f>C23+C24+C25+C26+C27+C28+C29</f>
        <v>69381705</v>
      </c>
      <c r="D22" s="16">
        <f>D23+D24+D25+D26+D27+D28+D29</f>
        <v>0</v>
      </c>
      <c r="E22" s="16">
        <f>E23+E24+E25+E26+E27+E28+E29</f>
        <v>0</v>
      </c>
      <c r="F22" s="13">
        <f t="shared" si="0"/>
        <v>69381705</v>
      </c>
    </row>
    <row r="23" spans="1:6" x14ac:dyDescent="0.25">
      <c r="A23" s="14"/>
      <c r="B23" s="22" t="s">
        <v>38</v>
      </c>
      <c r="C23" s="16">
        <f>69381705-C25-C27-C28</f>
        <v>68531705</v>
      </c>
      <c r="D23" s="16"/>
      <c r="E23" s="16"/>
      <c r="F23" s="13">
        <f t="shared" si="0"/>
        <v>68531705</v>
      </c>
    </row>
    <row r="24" spans="1:6" x14ac:dyDescent="0.25">
      <c r="A24" s="14"/>
      <c r="B24" s="22" t="s">
        <v>39</v>
      </c>
      <c r="C24" s="16"/>
      <c r="D24" s="16"/>
      <c r="E24" s="16"/>
      <c r="F24" s="13">
        <f t="shared" si="0"/>
        <v>0</v>
      </c>
    </row>
    <row r="25" spans="1:6" x14ac:dyDescent="0.25">
      <c r="A25" s="14"/>
      <c r="B25" s="22" t="s">
        <v>40</v>
      </c>
      <c r="C25" s="16">
        <v>200000</v>
      </c>
      <c r="D25" s="16"/>
      <c r="E25" s="16"/>
      <c r="F25" s="13">
        <f t="shared" si="0"/>
        <v>200000</v>
      </c>
    </row>
    <row r="26" spans="1:6" ht="15.75" x14ac:dyDescent="0.25">
      <c r="A26" s="14"/>
      <c r="B26" s="1" t="s">
        <v>41</v>
      </c>
      <c r="C26" s="23"/>
      <c r="D26" s="23"/>
      <c r="E26" s="23"/>
      <c r="F26" s="13">
        <f t="shared" si="0"/>
        <v>0</v>
      </c>
    </row>
    <row r="27" spans="1:6" x14ac:dyDescent="0.25">
      <c r="A27" s="14"/>
      <c r="B27" s="1" t="s">
        <v>42</v>
      </c>
      <c r="C27" s="18">
        <v>50000</v>
      </c>
      <c r="D27" s="18"/>
      <c r="E27" s="18"/>
      <c r="F27" s="13">
        <f t="shared" si="0"/>
        <v>50000</v>
      </c>
    </row>
    <row r="28" spans="1:6" x14ac:dyDescent="0.25">
      <c r="A28" s="14"/>
      <c r="B28" s="1" t="s">
        <v>43</v>
      </c>
      <c r="C28" s="18">
        <v>600000</v>
      </c>
      <c r="D28" s="18"/>
      <c r="E28" s="18"/>
      <c r="F28" s="13">
        <f t="shared" si="0"/>
        <v>600000</v>
      </c>
    </row>
    <row r="29" spans="1:6" x14ac:dyDescent="0.25">
      <c r="A29" s="14"/>
      <c r="B29" s="1" t="s">
        <v>44</v>
      </c>
      <c r="C29" s="18"/>
      <c r="D29" s="21"/>
      <c r="E29" s="21"/>
      <c r="F29" s="13">
        <f t="shared" si="0"/>
        <v>0</v>
      </c>
    </row>
    <row r="30" spans="1:6" x14ac:dyDescent="0.25">
      <c r="A30" s="14" t="s">
        <v>45</v>
      </c>
      <c r="B30" s="20" t="s">
        <v>46</v>
      </c>
      <c r="C30" s="16">
        <f>C32+C33+C34+C36+C35+C37+C38+C39+C40</f>
        <v>14967000</v>
      </c>
      <c r="D30" s="16">
        <f>D32+D33+D34+D36+D35+D37+D38+D39+D40</f>
        <v>0</v>
      </c>
      <c r="E30" s="16">
        <f>E32+E33+E34+E36+E35+E37+E38+E39+E40</f>
        <v>14401000</v>
      </c>
      <c r="F30" s="13">
        <f t="shared" si="0"/>
        <v>29368000</v>
      </c>
    </row>
    <row r="31" spans="1:6" x14ac:dyDescent="0.25">
      <c r="A31" s="14"/>
      <c r="B31" s="22" t="s">
        <v>47</v>
      </c>
      <c r="C31" s="18"/>
      <c r="D31" s="18"/>
      <c r="E31" s="18"/>
      <c r="F31" s="13">
        <f t="shared" si="0"/>
        <v>0</v>
      </c>
    </row>
    <row r="32" spans="1:6" x14ac:dyDescent="0.25">
      <c r="A32" s="14"/>
      <c r="B32" s="24" t="s">
        <v>48</v>
      </c>
      <c r="C32" s="18"/>
      <c r="D32" s="18"/>
      <c r="E32" s="18"/>
      <c r="F32" s="13"/>
    </row>
    <row r="33" spans="1:6" x14ac:dyDescent="0.25">
      <c r="A33" s="14"/>
      <c r="B33" s="22" t="s">
        <v>49</v>
      </c>
      <c r="C33" s="18"/>
      <c r="D33" s="18"/>
      <c r="E33" s="18"/>
      <c r="F33" s="13">
        <f t="shared" ref="F33:F68" si="1">SUM(C33:E33)</f>
        <v>0</v>
      </c>
    </row>
    <row r="34" spans="1:6" x14ac:dyDescent="0.25">
      <c r="A34" s="14"/>
      <c r="B34" s="1" t="s">
        <v>50</v>
      </c>
      <c r="C34" s="21">
        <v>12000000</v>
      </c>
      <c r="D34" s="21"/>
      <c r="E34" s="21"/>
      <c r="F34" s="13">
        <f t="shared" si="1"/>
        <v>12000000</v>
      </c>
    </row>
    <row r="35" spans="1:6" x14ac:dyDescent="0.25">
      <c r="A35" s="14"/>
      <c r="B35" s="1" t="s">
        <v>51</v>
      </c>
      <c r="C35" s="18"/>
      <c r="D35" s="18"/>
      <c r="E35" s="18">
        <v>11340000</v>
      </c>
      <c r="F35" s="13">
        <f t="shared" si="1"/>
        <v>11340000</v>
      </c>
    </row>
    <row r="36" spans="1:6" x14ac:dyDescent="0.25">
      <c r="A36" s="14"/>
      <c r="B36" s="1" t="s">
        <v>52</v>
      </c>
      <c r="C36" s="18">
        <v>2754000</v>
      </c>
      <c r="D36" s="18"/>
      <c r="E36" s="18">
        <v>3061000</v>
      </c>
      <c r="F36" s="13">
        <f t="shared" si="1"/>
        <v>5815000</v>
      </c>
    </row>
    <row r="37" spans="1:6" x14ac:dyDescent="0.25">
      <c r="A37" s="14"/>
      <c r="B37" s="1" t="s">
        <v>53</v>
      </c>
      <c r="C37" s="18"/>
      <c r="D37" s="18"/>
      <c r="E37" s="18"/>
      <c r="F37" s="13">
        <f t="shared" si="1"/>
        <v>0</v>
      </c>
    </row>
    <row r="38" spans="1:6" x14ac:dyDescent="0.25">
      <c r="A38" s="14"/>
      <c r="B38" s="1" t="s">
        <v>54</v>
      </c>
      <c r="C38" s="18">
        <v>13000</v>
      </c>
      <c r="D38" s="18"/>
      <c r="E38" s="18"/>
      <c r="F38" s="13">
        <f t="shared" si="1"/>
        <v>13000</v>
      </c>
    </row>
    <row r="39" spans="1:6" x14ac:dyDescent="0.25">
      <c r="A39" s="14"/>
      <c r="B39" s="1" t="s">
        <v>55</v>
      </c>
      <c r="C39" s="18"/>
      <c r="D39" s="18"/>
      <c r="E39" s="18"/>
      <c r="F39" s="13">
        <f t="shared" si="1"/>
        <v>0</v>
      </c>
    </row>
    <row r="40" spans="1:6" x14ac:dyDescent="0.25">
      <c r="A40" s="14"/>
      <c r="B40" s="1" t="s">
        <v>56</v>
      </c>
      <c r="C40" s="18">
        <v>200000</v>
      </c>
      <c r="D40" s="18"/>
      <c r="E40" s="18"/>
      <c r="F40" s="13">
        <f t="shared" si="1"/>
        <v>200000</v>
      </c>
    </row>
    <row r="41" spans="1:6" x14ac:dyDescent="0.25">
      <c r="A41" s="14" t="s">
        <v>57</v>
      </c>
      <c r="B41" s="15" t="s">
        <v>58</v>
      </c>
      <c r="C41" s="16">
        <f>C42+C44+C43</f>
        <v>0</v>
      </c>
      <c r="D41" s="16">
        <f>D42+D44+D43</f>
        <v>0</v>
      </c>
      <c r="E41" s="16">
        <f>E42+E44+E43</f>
        <v>0</v>
      </c>
      <c r="F41" s="13">
        <f t="shared" si="1"/>
        <v>0</v>
      </c>
    </row>
    <row r="42" spans="1:6" x14ac:dyDescent="0.25">
      <c r="A42" s="14"/>
      <c r="B42" s="22" t="s">
        <v>59</v>
      </c>
      <c r="C42" s="18"/>
      <c r="D42" s="18"/>
      <c r="E42" s="18"/>
      <c r="F42" s="13">
        <f t="shared" si="1"/>
        <v>0</v>
      </c>
    </row>
    <row r="43" spans="1:6" x14ac:dyDescent="0.25">
      <c r="A43" s="14"/>
      <c r="B43" s="1" t="s">
        <v>60</v>
      </c>
      <c r="C43" s="18"/>
      <c r="D43" s="18"/>
      <c r="E43" s="18"/>
      <c r="F43" s="13">
        <f t="shared" si="1"/>
        <v>0</v>
      </c>
    </row>
    <row r="44" spans="1:6" x14ac:dyDescent="0.25">
      <c r="A44" s="14"/>
      <c r="B44" s="1" t="s">
        <v>61</v>
      </c>
      <c r="C44" s="18"/>
      <c r="D44" s="18"/>
      <c r="E44" s="18"/>
      <c r="F44" s="13">
        <f t="shared" si="1"/>
        <v>0</v>
      </c>
    </row>
    <row r="45" spans="1:6" x14ac:dyDescent="0.25">
      <c r="A45" s="11"/>
      <c r="B45" s="12" t="s">
        <v>62</v>
      </c>
      <c r="C45" s="13">
        <f>C46+C52+C58</f>
        <v>0</v>
      </c>
      <c r="D45" s="13">
        <f>D46+D52+D58</f>
        <v>0</v>
      </c>
      <c r="E45" s="13">
        <f>E46+E52+E58</f>
        <v>0</v>
      </c>
      <c r="F45" s="13">
        <f t="shared" si="1"/>
        <v>0</v>
      </c>
    </row>
    <row r="46" spans="1:6" x14ac:dyDescent="0.25">
      <c r="A46" s="14" t="s">
        <v>63</v>
      </c>
      <c r="B46" s="15" t="s">
        <v>64</v>
      </c>
      <c r="C46" s="16">
        <f>C47+C48+C49+C50+C51</f>
        <v>0</v>
      </c>
      <c r="D46" s="16">
        <f>D47+D48+D49+D50+D51</f>
        <v>0</v>
      </c>
      <c r="E46" s="16">
        <f>E47+E48+E49+E50+E51</f>
        <v>0</v>
      </c>
      <c r="F46" s="13">
        <f t="shared" si="1"/>
        <v>0</v>
      </c>
    </row>
    <row r="47" spans="1:6" ht="15.75" x14ac:dyDescent="0.25">
      <c r="A47" s="14"/>
      <c r="B47" s="1" t="s">
        <v>65</v>
      </c>
      <c r="C47" s="23"/>
      <c r="D47" s="23"/>
      <c r="E47" s="23"/>
      <c r="F47" s="13">
        <f t="shared" si="1"/>
        <v>0</v>
      </c>
    </row>
    <row r="48" spans="1:6" x14ac:dyDescent="0.25">
      <c r="A48" s="14"/>
      <c r="B48" s="1" t="s">
        <v>66</v>
      </c>
      <c r="C48" s="18"/>
      <c r="D48" s="18"/>
      <c r="E48" s="18"/>
      <c r="F48" s="13">
        <f t="shared" si="1"/>
        <v>0</v>
      </c>
    </row>
    <row r="49" spans="1:6" x14ac:dyDescent="0.25">
      <c r="A49" s="14"/>
      <c r="B49" s="1" t="s">
        <v>67</v>
      </c>
      <c r="C49" s="18"/>
      <c r="D49" s="18"/>
      <c r="E49" s="18"/>
      <c r="F49" s="13">
        <f t="shared" si="1"/>
        <v>0</v>
      </c>
    </row>
    <row r="50" spans="1:6" x14ac:dyDescent="0.25">
      <c r="A50" s="14"/>
      <c r="B50" s="1" t="s">
        <v>68</v>
      </c>
      <c r="C50" s="18"/>
      <c r="D50" s="16"/>
      <c r="E50" s="16"/>
      <c r="F50" s="13">
        <f t="shared" si="1"/>
        <v>0</v>
      </c>
    </row>
    <row r="51" spans="1:6" x14ac:dyDescent="0.25">
      <c r="A51" s="14"/>
      <c r="B51" s="1" t="s">
        <v>69</v>
      </c>
      <c r="C51" s="18"/>
      <c r="D51" s="16"/>
      <c r="E51" s="16"/>
      <c r="F51" s="13">
        <f t="shared" si="1"/>
        <v>0</v>
      </c>
    </row>
    <row r="52" spans="1:6" x14ac:dyDescent="0.25">
      <c r="A52" s="14" t="s">
        <v>70</v>
      </c>
      <c r="B52" s="15" t="s">
        <v>71</v>
      </c>
      <c r="C52" s="16">
        <f>C53+C54+C55+C56+C57</f>
        <v>0</v>
      </c>
      <c r="D52" s="16">
        <f>D53+D54+D55+D56+D57</f>
        <v>0</v>
      </c>
      <c r="E52" s="16">
        <f>E53+E54+E55+E56+E57</f>
        <v>0</v>
      </c>
      <c r="F52" s="13">
        <f t="shared" si="1"/>
        <v>0</v>
      </c>
    </row>
    <row r="53" spans="1:6" ht="15.75" x14ac:dyDescent="0.25">
      <c r="A53" s="14"/>
      <c r="B53" s="1" t="s">
        <v>72</v>
      </c>
      <c r="C53" s="25"/>
      <c r="D53" s="26"/>
      <c r="E53" s="26"/>
      <c r="F53" s="13">
        <f t="shared" si="1"/>
        <v>0</v>
      </c>
    </row>
    <row r="54" spans="1:6" ht="15.75" x14ac:dyDescent="0.25">
      <c r="A54" s="27"/>
      <c r="B54" s="28" t="s">
        <v>73</v>
      </c>
      <c r="C54" s="29"/>
      <c r="D54" s="30"/>
      <c r="E54" s="30"/>
      <c r="F54" s="13">
        <f t="shared" si="1"/>
        <v>0</v>
      </c>
    </row>
    <row r="55" spans="1:6" x14ac:dyDescent="0.25">
      <c r="A55" s="31"/>
      <c r="B55" s="1" t="s">
        <v>74</v>
      </c>
      <c r="C55" s="21"/>
      <c r="D55" s="21"/>
      <c r="E55" s="21"/>
      <c r="F55" s="13">
        <f t="shared" si="1"/>
        <v>0</v>
      </c>
    </row>
    <row r="56" spans="1:6" ht="15.75" x14ac:dyDescent="0.25">
      <c r="A56" s="31"/>
      <c r="B56" s="22" t="s">
        <v>75</v>
      </c>
      <c r="C56" s="32"/>
      <c r="D56" s="26"/>
      <c r="E56" s="26"/>
      <c r="F56" s="13">
        <f t="shared" si="1"/>
        <v>0</v>
      </c>
    </row>
    <row r="57" spans="1:6" x14ac:dyDescent="0.25">
      <c r="A57" s="14"/>
      <c r="B57" s="22" t="s">
        <v>76</v>
      </c>
      <c r="C57" s="1"/>
      <c r="D57" s="21"/>
      <c r="E57" s="21"/>
      <c r="F57" s="13">
        <f t="shared" si="1"/>
        <v>0</v>
      </c>
    </row>
    <row r="58" spans="1:6" x14ac:dyDescent="0.25">
      <c r="A58" s="14" t="s">
        <v>77</v>
      </c>
      <c r="B58" s="20" t="s">
        <v>78</v>
      </c>
      <c r="C58" s="16">
        <f>C59+C60+C61</f>
        <v>0</v>
      </c>
      <c r="D58" s="16">
        <f>D59+D60+D61</f>
        <v>0</v>
      </c>
      <c r="E58" s="16">
        <f>E59+E60+E61</f>
        <v>0</v>
      </c>
      <c r="F58" s="13">
        <f t="shared" si="1"/>
        <v>0</v>
      </c>
    </row>
    <row r="59" spans="1:6" ht="15.75" x14ac:dyDescent="0.25">
      <c r="A59" s="14"/>
      <c r="B59" s="22" t="s">
        <v>79</v>
      </c>
      <c r="C59" s="15"/>
      <c r="D59" s="23"/>
      <c r="E59" s="23"/>
      <c r="F59" s="13">
        <f t="shared" si="1"/>
        <v>0</v>
      </c>
    </row>
    <row r="60" spans="1:6" x14ac:dyDescent="0.25">
      <c r="A60" s="14"/>
      <c r="B60" s="1" t="s">
        <v>80</v>
      </c>
      <c r="C60" s="18"/>
      <c r="D60" s="18"/>
      <c r="E60" s="18"/>
      <c r="F60" s="13">
        <f t="shared" si="1"/>
        <v>0</v>
      </c>
    </row>
    <row r="61" spans="1:6" x14ac:dyDescent="0.25">
      <c r="A61" s="14"/>
      <c r="B61" s="1" t="s">
        <v>81</v>
      </c>
      <c r="C61" s="18"/>
      <c r="D61" s="18"/>
      <c r="E61" s="18"/>
      <c r="F61" s="13">
        <f t="shared" si="1"/>
        <v>0</v>
      </c>
    </row>
    <row r="62" spans="1:6" x14ac:dyDescent="0.25">
      <c r="A62" s="11"/>
      <c r="B62" s="12" t="s">
        <v>82</v>
      </c>
      <c r="C62" s="13">
        <f>C63+C64+C65+C66+C67+C68+C69</f>
        <v>328955795</v>
      </c>
      <c r="D62" s="13">
        <f>D63+D64+D65+D66+D67+D68+D69</f>
        <v>101010626</v>
      </c>
      <c r="E62" s="13">
        <f>SUM(E67:E69)</f>
        <v>108130184</v>
      </c>
      <c r="F62" s="13">
        <f t="shared" si="1"/>
        <v>538096605</v>
      </c>
    </row>
    <row r="63" spans="1:6" x14ac:dyDescent="0.25">
      <c r="A63" s="14" t="s">
        <v>17</v>
      </c>
      <c r="B63" s="1" t="s">
        <v>83</v>
      </c>
      <c r="C63" s="16"/>
      <c r="D63" s="21"/>
      <c r="E63" s="21"/>
      <c r="F63" s="13">
        <f t="shared" si="1"/>
        <v>0</v>
      </c>
    </row>
    <row r="64" spans="1:6" x14ac:dyDescent="0.25">
      <c r="A64" s="14" t="s">
        <v>26</v>
      </c>
      <c r="B64" s="1" t="s">
        <v>84</v>
      </c>
      <c r="C64" s="18"/>
      <c r="D64" s="18"/>
      <c r="E64" s="18"/>
      <c r="F64" s="13">
        <f t="shared" si="1"/>
        <v>0</v>
      </c>
    </row>
    <row r="65" spans="1:6" x14ac:dyDescent="0.25">
      <c r="A65" s="14" t="s">
        <v>28</v>
      </c>
      <c r="B65" s="1" t="s">
        <v>0</v>
      </c>
      <c r="C65" s="18"/>
      <c r="D65" s="18"/>
      <c r="E65" s="18"/>
      <c r="F65" s="13">
        <f t="shared" si="1"/>
        <v>0</v>
      </c>
    </row>
    <row r="66" spans="1:6" ht="15.75" x14ac:dyDescent="0.25">
      <c r="A66" s="14" t="s">
        <v>30</v>
      </c>
      <c r="B66" s="1" t="s">
        <v>85</v>
      </c>
      <c r="C66" s="23"/>
      <c r="D66" s="23"/>
      <c r="E66" s="23"/>
      <c r="F66" s="13">
        <f t="shared" si="1"/>
        <v>0</v>
      </c>
    </row>
    <row r="67" spans="1:6" x14ac:dyDescent="0.25">
      <c r="A67" s="27" t="s">
        <v>32</v>
      </c>
      <c r="B67" s="1" t="s">
        <v>86</v>
      </c>
      <c r="C67" s="18">
        <v>328955795</v>
      </c>
      <c r="D67" s="18">
        <v>1720626</v>
      </c>
      <c r="E67" s="18">
        <v>586184</v>
      </c>
      <c r="F67" s="13">
        <f t="shared" si="1"/>
        <v>331262605</v>
      </c>
    </row>
    <row r="68" spans="1:6" x14ac:dyDescent="0.25">
      <c r="A68" s="14" t="s">
        <v>34</v>
      </c>
      <c r="B68" s="1" t="s">
        <v>87</v>
      </c>
      <c r="C68" s="18"/>
      <c r="D68" s="18"/>
      <c r="E68" s="18"/>
      <c r="F68" s="13">
        <f t="shared" si="1"/>
        <v>0</v>
      </c>
    </row>
    <row r="69" spans="1:6" x14ac:dyDescent="0.25">
      <c r="A69" s="14" t="s">
        <v>88</v>
      </c>
      <c r="B69" s="1" t="s">
        <v>89</v>
      </c>
      <c r="C69" s="18"/>
      <c r="D69" s="18">
        <v>99290000</v>
      </c>
      <c r="E69" s="18">
        <v>107544000</v>
      </c>
      <c r="F69" s="13">
        <f>SUM(D69:E69)</f>
        <v>206834000</v>
      </c>
    </row>
    <row r="70" spans="1:6" x14ac:dyDescent="0.25">
      <c r="A70" s="11"/>
      <c r="B70" s="12" t="s">
        <v>90</v>
      </c>
      <c r="C70" s="13">
        <f>C71+C72+C73+C74+C75+C76+C77</f>
        <v>0</v>
      </c>
      <c r="D70" s="13">
        <f>D71+D72+D73+D74+D75+D76+D77</f>
        <v>0</v>
      </c>
      <c r="E70" s="13">
        <f>E71+E72+E73+E74+E75+E76+E77</f>
        <v>0</v>
      </c>
      <c r="F70" s="13">
        <f t="shared" ref="F70:F77" si="2">SUM(C70:E70)</f>
        <v>0</v>
      </c>
    </row>
    <row r="71" spans="1:6" x14ac:dyDescent="0.25">
      <c r="A71" s="14" t="s">
        <v>17</v>
      </c>
      <c r="B71" s="1" t="s">
        <v>83</v>
      </c>
      <c r="C71" s="1"/>
      <c r="D71" s="1"/>
      <c r="E71" s="1"/>
      <c r="F71" s="13">
        <f t="shared" si="2"/>
        <v>0</v>
      </c>
    </row>
    <row r="72" spans="1:6" x14ac:dyDescent="0.25">
      <c r="A72" s="14" t="s">
        <v>26</v>
      </c>
      <c r="B72" s="1" t="s">
        <v>84</v>
      </c>
      <c r="C72" s="1"/>
      <c r="D72" s="1"/>
      <c r="E72" s="1"/>
      <c r="F72" s="13">
        <f t="shared" si="2"/>
        <v>0</v>
      </c>
    </row>
    <row r="73" spans="1:6" x14ac:dyDescent="0.25">
      <c r="A73" s="14" t="s">
        <v>28</v>
      </c>
      <c r="B73" s="1" t="s">
        <v>0</v>
      </c>
      <c r="C73" s="1"/>
      <c r="D73" s="1"/>
      <c r="E73" s="1"/>
      <c r="F73" s="13">
        <f t="shared" si="2"/>
        <v>0</v>
      </c>
    </row>
    <row r="74" spans="1:6" x14ac:dyDescent="0.25">
      <c r="A74" s="14" t="s">
        <v>30</v>
      </c>
      <c r="B74" s="1" t="s">
        <v>85</v>
      </c>
      <c r="C74" s="1"/>
      <c r="D74" s="1"/>
      <c r="E74" s="1"/>
      <c r="F74" s="13">
        <f t="shared" si="2"/>
        <v>0</v>
      </c>
    </row>
    <row r="75" spans="1:6" ht="15.75" x14ac:dyDescent="0.25">
      <c r="A75" s="14" t="s">
        <v>32</v>
      </c>
      <c r="B75" s="28" t="s">
        <v>91</v>
      </c>
      <c r="C75" s="23"/>
      <c r="D75" s="23"/>
      <c r="E75" s="23"/>
      <c r="F75" s="13">
        <f t="shared" si="2"/>
        <v>0</v>
      </c>
    </row>
    <row r="76" spans="1:6" x14ac:dyDescent="0.25">
      <c r="A76" s="14" t="s">
        <v>34</v>
      </c>
      <c r="B76" s="1" t="s">
        <v>87</v>
      </c>
      <c r="C76" s="1"/>
      <c r="D76" s="1"/>
      <c r="E76" s="1"/>
      <c r="F76" s="13">
        <f t="shared" si="2"/>
        <v>0</v>
      </c>
    </row>
    <row r="77" spans="1:6" ht="15.75" x14ac:dyDescent="0.25">
      <c r="A77" s="14" t="s">
        <v>88</v>
      </c>
      <c r="B77" s="1" t="s">
        <v>89</v>
      </c>
      <c r="C77" s="33"/>
      <c r="D77" s="23"/>
      <c r="E77" s="21"/>
      <c r="F77" s="13">
        <f t="shared" si="2"/>
        <v>0</v>
      </c>
    </row>
    <row r="78" spans="1:6" x14ac:dyDescent="0.25">
      <c r="A78" s="34"/>
      <c r="B78" s="35" t="s">
        <v>92</v>
      </c>
      <c r="C78" s="36">
        <f>C7+C45+C62+C70</f>
        <v>620088262</v>
      </c>
      <c r="D78" s="36">
        <f>D7+D45+D62+D70</f>
        <v>101010626</v>
      </c>
      <c r="E78" s="36">
        <f>+E62+E7</f>
        <v>122531184</v>
      </c>
      <c r="F78" s="36">
        <f>F7+F45+F62+F70</f>
        <v>843630072</v>
      </c>
    </row>
    <row r="79" spans="1:6" x14ac:dyDescent="0.25">
      <c r="A79" s="31"/>
      <c r="B79" s="37" t="s">
        <v>93</v>
      </c>
      <c r="C79" s="21"/>
      <c r="D79" s="21">
        <v>-99290000</v>
      </c>
      <c r="E79" s="21">
        <v>-107544000</v>
      </c>
      <c r="F79" s="13">
        <f>SUM(D79:E79)</f>
        <v>-206834000</v>
      </c>
    </row>
    <row r="80" spans="1:6" x14ac:dyDescent="0.25">
      <c r="A80" s="38"/>
      <c r="B80" s="39" t="s">
        <v>94</v>
      </c>
      <c r="C80" s="40">
        <f>SUM(C78:C79)</f>
        <v>620088262</v>
      </c>
      <c r="D80" s="40">
        <f>SUM(D78:D79)</f>
        <v>1720626</v>
      </c>
      <c r="E80" s="40">
        <f>SUM(E78:E79)</f>
        <v>14987184</v>
      </c>
      <c r="F80" s="13">
        <f>+F78+F79</f>
        <v>636796072</v>
      </c>
    </row>
  </sheetData>
  <mergeCells count="2">
    <mergeCell ref="A3:F3"/>
    <mergeCell ref="D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asususer8157@outlook.hu</dc:creator>
  <cp:lastModifiedBy>Windows-felhasználó</cp:lastModifiedBy>
  <dcterms:created xsi:type="dcterms:W3CDTF">2020-11-29T16:58:36Z</dcterms:created>
  <dcterms:modified xsi:type="dcterms:W3CDTF">2021-05-21T07:44:54Z</dcterms:modified>
</cp:coreProperties>
</file>