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Khkút Önkormányzat\2021\1. 2021. 02. 11. PM\Költségvetés\"/>
    </mc:Choice>
  </mc:AlternateContent>
  <xr:revisionPtr revIDLastSave="0" documentId="13_ncr:1_{972FE6B8-E1D8-4A23-A63A-3319F00FFB60}" xr6:coauthVersionLast="46" xr6:coauthVersionMax="46" xr10:uidLastSave="{00000000-0000-0000-0000-000000000000}"/>
  <bookViews>
    <workbookView xWindow="-120" yWindow="-120" windowWidth="29040" windowHeight="15840" tabRatio="813" activeTab="3" xr2:uid="{00000000-000D-0000-FFFF-FFFF00000000}"/>
  </bookViews>
  <sheets>
    <sheet name="1.sz.mell. Működési mérleg" sheetId="1" r:id="rId1"/>
    <sheet name="2.sz.mell. Felhalm. mérleg" sheetId="2" r:id="rId2"/>
    <sheet name="3.sz.mell. Kiem. előirányz." sheetId="3" r:id="rId3"/>
    <sheet name="4.sz.mell. Köt. és önk. váll. " sheetId="4" r:id="rId4"/>
  </sheets>
  <definedNames>
    <definedName name="_xlnm.Print_Area" localSheetId="0">'1.sz.mell. Működési mérleg'!$A$1:$E$26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E139" i="4" l="1"/>
  <c r="D139" i="4"/>
  <c r="C139" i="4"/>
  <c r="E134" i="4"/>
  <c r="D134" i="4"/>
  <c r="C134" i="4"/>
  <c r="E129" i="4"/>
  <c r="D129" i="4"/>
  <c r="C129" i="4"/>
  <c r="E125" i="4"/>
  <c r="D125" i="4"/>
  <c r="C125" i="4"/>
  <c r="E121" i="4"/>
  <c r="D121" i="4"/>
  <c r="C121" i="4"/>
  <c r="E107" i="4"/>
  <c r="D107" i="4"/>
  <c r="C107" i="4"/>
  <c r="E91" i="4"/>
  <c r="D91" i="4"/>
  <c r="C91" i="4"/>
  <c r="E78" i="4"/>
  <c r="D78" i="4"/>
  <c r="C78" i="4"/>
  <c r="E74" i="4"/>
  <c r="D74" i="4"/>
  <c r="C74" i="4"/>
  <c r="E71" i="4"/>
  <c r="D71" i="4"/>
  <c r="C71" i="4"/>
  <c r="E66" i="4"/>
  <c r="D66" i="4"/>
  <c r="C66" i="4"/>
  <c r="E62" i="4"/>
  <c r="D62" i="4"/>
  <c r="C62" i="4"/>
  <c r="E56" i="4"/>
  <c r="D56" i="4"/>
  <c r="C56" i="4"/>
  <c r="E51" i="4"/>
  <c r="D51" i="4"/>
  <c r="C51" i="4"/>
  <c r="E45" i="4"/>
  <c r="D45" i="4"/>
  <c r="C45" i="4"/>
  <c r="E34" i="4"/>
  <c r="D34" i="4"/>
  <c r="C34" i="4"/>
  <c r="C27" i="4"/>
  <c r="E27" i="4"/>
  <c r="D27" i="4"/>
  <c r="E20" i="4"/>
  <c r="D20" i="4"/>
  <c r="C20" i="4"/>
  <c r="E13" i="4"/>
  <c r="D13" i="4"/>
  <c r="C13" i="4"/>
  <c r="E6" i="4"/>
  <c r="D6" i="4"/>
  <c r="C6" i="4"/>
  <c r="D61" i="4" l="1"/>
  <c r="E84" i="4"/>
  <c r="E124" i="4"/>
  <c r="E145" i="4" s="1"/>
  <c r="D144" i="4"/>
  <c r="D124" i="4"/>
  <c r="E61" i="4"/>
  <c r="E144" i="4"/>
  <c r="C144" i="4"/>
  <c r="D84" i="4"/>
  <c r="C124" i="4"/>
  <c r="C84" i="4"/>
  <c r="C61" i="4"/>
  <c r="E153" i="4"/>
  <c r="C133" i="3"/>
  <c r="C143" i="3" s="1"/>
  <c r="C120" i="3"/>
  <c r="C106" i="3"/>
  <c r="C90" i="3"/>
  <c r="C70" i="3"/>
  <c r="C83" i="3" s="1"/>
  <c r="C33" i="3"/>
  <c r="C27" i="3"/>
  <c r="C26" i="3" s="1"/>
  <c r="C12" i="3"/>
  <c r="C5" i="3"/>
  <c r="E26" i="2"/>
  <c r="C26" i="2"/>
  <c r="E13" i="2"/>
  <c r="E27" i="2" s="1"/>
  <c r="C13" i="2"/>
  <c r="E23" i="1"/>
  <c r="C20" i="1"/>
  <c r="C23" i="1" s="1"/>
  <c r="E14" i="1"/>
  <c r="C14" i="1"/>
  <c r="E152" i="4" l="1"/>
  <c r="C153" i="4"/>
  <c r="D145" i="4"/>
  <c r="C145" i="4"/>
  <c r="C152" i="3"/>
  <c r="D153" i="4"/>
  <c r="D152" i="4"/>
  <c r="C60" i="3"/>
  <c r="C84" i="3" s="1"/>
  <c r="E85" i="4"/>
  <c r="D85" i="4"/>
  <c r="C123" i="3"/>
  <c r="C144" i="3" s="1"/>
  <c r="C27" i="2"/>
  <c r="E24" i="1"/>
  <c r="C85" i="4"/>
  <c r="C152" i="4"/>
  <c r="C24" i="1"/>
  <c r="C151" i="3" l="1"/>
</calcChain>
</file>

<file path=xl/sharedStrings.xml><?xml version="1.0" encoding="utf-8"?>
<sst xmlns="http://schemas.openxmlformats.org/spreadsheetml/2006/main" count="732" uniqueCount="336">
  <si>
    <t>I. Működési célú bevételek és kiadások mérlege</t>
  </si>
  <si>
    <t>Keszőhidegkút Község Önkormányzata</t>
  </si>
  <si>
    <t xml:space="preserve"> 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</si>
  <si>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</si>
  <si>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</si>
  <si>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</si>
  <si>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</si>
  <si>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</si>
  <si>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</si>
  <si>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</si>
  <si>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</si>
  <si>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</si>
  <si>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</si>
  <si>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</si>
  <si>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</si>
  <si>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</si>
  <si>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</si>
  <si>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</si>
  <si>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</si>
  <si>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</si>
  <si>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</si>
  <si>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</si>
  <si>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</si>
  <si>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</si>
  <si>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Tartalékok+ pályázati önrész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</si>
  <si>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</si>
  <si>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</si>
  <si>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</si>
  <si>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</si>
  <si>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</si>
  <si>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</si>
  <si>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</si>
  <si>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</si>
  <si>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</si>
  <si>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</si>
  <si>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</si>
  <si>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</si>
  <si>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</si>
  <si>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</si>
  <si>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</si>
  <si>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</si>
  <si>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</si>
  <si>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</si>
  <si>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 xml:space="preserve">   Egyéb belső finanszírozási bevételek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</si>
  <si>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</si>
  <si>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</si>
  <si>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</si>
  <si>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</si>
  <si>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</si>
  <si>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</si>
  <si>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ÁHB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</si>
  <si>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</si>
  <si>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</si>
  <si>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</si>
  <si>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</si>
  <si>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</si>
  <si>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(9.+...+14.)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</si>
  <si>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</si>
  <si>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</si>
  <si>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</si>
  <si>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</si>
  <si>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</si>
  <si>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</si>
  <si>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</si>
  <si>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</si>
  <si>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</si>
  <si>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 xml:space="preserve">II. Felhalmozási célú bevételek és kiadások mérlege
</t>
  </si>
  <si>
    <t>Forintban!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</si>
  <si>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</si>
  <si>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</si>
  <si>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</si>
  <si>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</si>
  <si>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</si>
  <si>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</si>
  <si>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</si>
  <si>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</si>
  <si>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</si>
  <si>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</si>
  <si>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</si>
  <si>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Tartalékok</t>
  </si>
  <si>
    <t>Költségvetési bevételek összesen: (1.+3.+4.+6.)</t>
  </si>
  <si>
    <t>Költségvetési kiadások összesen: (1.+3.+5.+6.)</t>
  </si>
  <si>
    <t>Hiány belső finanszírozás bevételei ( 9.+…+13.)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</si>
  <si>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</si>
  <si>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</si>
  <si>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</si>
  <si>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</si>
  <si>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</si>
  <si>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</si>
  <si>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</si>
  <si>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(15.+…+19.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</si>
  <si>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</si>
  <si>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</si>
  <si>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</si>
  <si>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</si>
  <si>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</si>
  <si>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</si>
  <si>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</si>
  <si>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(8.+14.)</t>
  </si>
  <si>
    <t>Felhalmozási célú finanszírozási kiadások összesen (8.+…+19.)</t>
  </si>
  <si>
    <t>21.</t>
  </si>
  <si>
    <t>BEVÉTEL ÖSSZESEN (7.+20.)</t>
  </si>
  <si>
    <t>KIADÁSOK ÖSSZESEN (7.+20.)</t>
  </si>
  <si>
    <t>22.</t>
  </si>
  <si>
    <t>23.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</si>
  <si>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</si>
  <si>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</si>
  <si>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</si>
  <si>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</si>
  <si>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</si>
  <si>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</si>
  <si>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</si>
  <si>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</si>
  <si>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</si>
  <si>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</si>
  <si>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</si>
  <si>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</si>
  <si>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</si>
  <si>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</si>
  <si>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</si>
  <si>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</si>
  <si>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</si>
  <si>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</si>
  <si>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</si>
  <si>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</si>
  <si>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</si>
  <si>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</si>
  <si>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</si>
  <si>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</si>
  <si>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</si>
  <si>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</si>
  <si>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</si>
  <si>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</si>
  <si>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</si>
  <si>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</si>
  <si>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</si>
  <si>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</si>
  <si>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</si>
  <si>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</si>
  <si>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</si>
  <si>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</si>
  <si>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</si>
  <si>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</si>
  <si>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</si>
  <si>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</si>
  <si>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</si>
  <si>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</si>
  <si>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</si>
  <si>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</si>
  <si>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</si>
  <si>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</si>
  <si>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</si>
  <si>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</si>
  <si>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</si>
  <si>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</si>
  <si>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</si>
  <si>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</si>
  <si>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</si>
  <si>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</si>
  <si>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</si>
  <si>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</si>
  <si>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</si>
  <si>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</si>
  <si>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</si>
  <si>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</si>
  <si>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</si>
  <si>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</si>
  <si>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</si>
  <si>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</si>
  <si>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</si>
  <si>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</si>
  <si>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</si>
  <si>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</si>
  <si>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</si>
  <si>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</si>
  <si>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</si>
  <si>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</si>
  <si>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</si>
  <si>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</si>
  <si>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</si>
  <si>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</si>
  <si>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</si>
  <si>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</si>
  <si>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</si>
  <si>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</si>
  <si>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</si>
  <si>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</si>
  <si>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</si>
  <si>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</si>
  <si>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</si>
  <si>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</si>
  <si>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</si>
  <si>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</si>
  <si>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</si>
  <si>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</si>
  <si>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</si>
  <si>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</si>
  <si>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</si>
  <si>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</si>
  <si>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</si>
  <si>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</si>
  <si>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</si>
  <si>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</si>
  <si>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</si>
  <si>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</si>
  <si>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</si>
  <si>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</si>
  <si>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</si>
  <si>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</si>
  <si>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</si>
  <si>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(1.+…+8.)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</si>
  <si>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</si>
  <si>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</si>
  <si>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</si>
  <si>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</si>
  <si>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</si>
  <si>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</si>
  <si>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</si>
  <si>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</si>
  <si>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</si>
  <si>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</si>
  <si>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</si>
  <si>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</si>
  <si>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</si>
  <si>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</si>
  <si>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</si>
  <si>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</si>
  <si>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</si>
  <si>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</si>
  <si>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</si>
  <si>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</si>
  <si>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</si>
  <si>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</si>
  <si>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</si>
  <si>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</si>
  <si>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</si>
  <si>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</si>
  <si>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</si>
  <si>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</si>
  <si>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</si>
  <si>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</si>
  <si>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</si>
  <si>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</si>
  <si>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</si>
  <si>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</si>
  <si>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</si>
  <si>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</si>
  <si>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</si>
  <si>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</si>
  <si>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</si>
  <si>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</si>
  <si>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</si>
  <si>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</si>
  <si>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</si>
  <si>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</si>
  <si>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</si>
  <si>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</si>
  <si>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</si>
  <si>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</si>
  <si>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</si>
  <si>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</si>
  <si>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</si>
  <si>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</si>
  <si>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</si>
  <si>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</si>
  <si>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</si>
  <si>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</si>
  <si>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</si>
  <si>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</si>
  <si>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</si>
  <si>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</si>
  <si>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</si>
  <si>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</si>
  <si>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</si>
  <si>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</si>
  <si>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</si>
  <si>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</si>
  <si>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</si>
  <si>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</si>
  <si>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</si>
  <si>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</si>
  <si>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</si>
  <si>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</si>
  <si>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</si>
  <si>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</si>
  <si>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</si>
  <si>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</si>
  <si>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</si>
  <si>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</si>
  <si>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</si>
  <si>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</si>
  <si>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</si>
  <si>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</si>
  <si>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</si>
  <si>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</si>
  <si>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</si>
  <si>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</si>
  <si>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</si>
  <si>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</si>
  <si>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</si>
  <si>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</si>
  <si>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</si>
  <si>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</si>
  <si>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</si>
  <si>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</si>
  <si>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</si>
  <si>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</si>
  <si>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</si>
  <si>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</si>
  <si>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</si>
  <si>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</si>
  <si>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</si>
  <si>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</si>
  <si>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</si>
  <si>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</si>
  <si>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</si>
  <si>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</si>
  <si>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</si>
  <si>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</si>
  <si>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</si>
  <si>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</si>
  <si>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</si>
  <si>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Kötelező feladatok bevétele, kiadása</t>
  </si>
  <si>
    <t>Önként vállalt feladatok bevétele, kiadása</t>
  </si>
  <si>
    <t>Államigazgatási feladatok bevétele, kiadása</t>
  </si>
  <si>
    <t>Sorszám</t>
  </si>
  <si>
    <t>Előirányzat-csoport, kiemelt előirányzat megnevezése</t>
  </si>
  <si>
    <t>Rövid lejáratú  hitelek, kölcsönök felvétele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</si>
  <si>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</si>
  <si>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</si>
  <si>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</si>
  <si>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 xml:space="preserve">Pénzeszközök betétként elhelyezése </t>
  </si>
  <si>
    <t>Feladat meg-nevezése</t>
  </si>
  <si>
    <t>2021. évi előirányzat</t>
  </si>
  <si>
    <t xml:space="preserve"> 1. sz. melléklet</t>
  </si>
  <si>
    <t xml:space="preserve"> 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</si>
</sst>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03">
    <xf numFmtId="0" fontId="0" fillId="0" borderId="0" xfId="0"/>
    <xf numFmtId="164" fontId="2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textRotation="180" wrapText="1"/>
    </xf>
    <xf numFmtId="0" fontId="2" fillId="0" borderId="9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4" fontId="3" fillId="0" borderId="10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164" fontId="7" fillId="0" borderId="0" xfId="0" quotePrefix="1" applyNumberFormat="1" applyFont="1" applyAlignment="1">
      <alignment horizontal="right" vertical="center" wrapText="1" indent="1"/>
    </xf>
    <xf numFmtId="49" fontId="13" fillId="0" borderId="0" xfId="1" applyNumberFormat="1" applyAlignment="1">
      <alignment horizontal="center" vertical="center"/>
    </xf>
    <xf numFmtId="0" fontId="13" fillId="0" borderId="0" xfId="1"/>
    <xf numFmtId="0" fontId="13" fillId="0" borderId="0" xfId="1" applyAlignment="1">
      <alignment horizontal="right" vertical="center" indent="1"/>
    </xf>
    <xf numFmtId="0" fontId="3" fillId="0" borderId="3" xfId="1" applyFon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8" fillId="0" borderId="0" xfId="1" applyFont="1"/>
    <xf numFmtId="49" fontId="19" fillId="0" borderId="0" xfId="1" applyNumberFormat="1" applyFont="1" applyAlignment="1">
      <alignment horizontal="left" vertical="center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horizontal="center" vertical="center" wrapText="1"/>
    </xf>
    <xf numFmtId="0" fontId="20" fillId="0" borderId="9" xfId="0" applyFont="1" applyBorder="1" applyAlignment="1">
      <alignment horizontal="right" vertical="center"/>
    </xf>
    <xf numFmtId="0" fontId="19" fillId="0" borderId="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164" fontId="19" fillId="0" borderId="3" xfId="1" applyNumberFormat="1" applyFont="1" applyBorder="1" applyAlignment="1">
      <alignment horizontal="right" vertical="center" wrapText="1"/>
    </xf>
    <xf numFmtId="164" fontId="18" fillId="0" borderId="4" xfId="1" applyNumberFormat="1" applyFont="1" applyBorder="1" applyAlignment="1" applyProtection="1">
      <alignment horizontal="right" vertical="center" wrapText="1"/>
      <protection locked="0"/>
    </xf>
    <xf numFmtId="164" fontId="18" fillId="0" borderId="5" xfId="1" applyNumberFormat="1" applyFont="1" applyBorder="1" applyAlignment="1" applyProtection="1">
      <alignment horizontal="right" vertical="center" wrapText="1"/>
      <protection locked="0"/>
    </xf>
    <xf numFmtId="164" fontId="18" fillId="0" borderId="11" xfId="1" applyNumberFormat="1" applyFont="1" applyBorder="1" applyAlignment="1" applyProtection="1">
      <alignment horizontal="right" vertical="center" wrapText="1"/>
      <protection locked="0"/>
    </xf>
    <xf numFmtId="164" fontId="18" fillId="0" borderId="4" xfId="1" applyNumberFormat="1" applyFont="1" applyBorder="1" applyAlignment="1">
      <alignment horizontal="right" vertical="center" wrapText="1"/>
    </xf>
    <xf numFmtId="164" fontId="18" fillId="0" borderId="2" xfId="1" applyNumberFormat="1" applyFont="1" applyBorder="1" applyAlignment="1" applyProtection="1">
      <alignment horizontal="right" vertical="center" wrapText="1"/>
      <protection locked="0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1" applyNumberFormat="1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64" fontId="19" fillId="0" borderId="1" xfId="1" applyNumberFormat="1" applyFont="1" applyBorder="1" applyAlignment="1">
      <alignment horizontal="right" vertical="center" wrapText="1"/>
    </xf>
    <xf numFmtId="164" fontId="18" fillId="0" borderId="7" xfId="1" applyNumberFormat="1" applyFont="1" applyBorder="1" applyAlignment="1" applyProtection="1">
      <alignment horizontal="right" vertical="center" wrapText="1"/>
      <protection locked="0"/>
    </xf>
    <xf numFmtId="164" fontId="18" fillId="0" borderId="8" xfId="1" applyNumberFormat="1" applyFont="1" applyBorder="1" applyAlignment="1" applyProtection="1">
      <alignment horizontal="right" vertical="center" wrapText="1"/>
      <protection locked="0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3" xfId="0" quotePrefix="1" applyNumberFormat="1" applyFont="1" applyBorder="1" applyAlignment="1">
      <alignment horizontal="right" vertical="center" wrapText="1"/>
    </xf>
    <xf numFmtId="164" fontId="19" fillId="0" borderId="0" xfId="0" quotePrefix="1" applyNumberFormat="1" applyFont="1" applyAlignment="1">
      <alignment horizontal="right" vertical="center" wrapText="1"/>
    </xf>
    <xf numFmtId="0" fontId="19" fillId="0" borderId="3" xfId="1" applyFont="1" applyBorder="1" applyAlignment="1">
      <alignment horizontal="right"/>
    </xf>
    <xf numFmtId="49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9" fillId="0" borderId="3" xfId="0" applyNumberFormat="1" applyFont="1" applyBorder="1" applyAlignment="1">
      <alignment horizontal="centerContinuous" vertical="center" wrapText="1"/>
    </xf>
    <xf numFmtId="164" fontId="10" fillId="0" borderId="4" xfId="0" applyNumberFormat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left" vertical="center" wrapText="1" indent="1"/>
    </xf>
    <xf numFmtId="164" fontId="10" fillId="0" borderId="5" xfId="0" applyNumberFormat="1" applyFont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164" fontId="8" fillId="0" borderId="6" xfId="0" applyNumberFormat="1" applyFont="1" applyBorder="1" applyAlignment="1">
      <alignment horizontal="left" vertical="center" wrapText="1" indent="1"/>
    </xf>
    <xf numFmtId="164" fontId="10" fillId="0" borderId="6" xfId="0" applyNumberFormat="1" applyFont="1" applyBorder="1" applyAlignment="1">
      <alignment horizontal="right" vertical="center" wrapText="1" indent="1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5" xfId="0" applyNumberFormat="1" applyFont="1" applyBorder="1" applyAlignment="1">
      <alignment horizontal="left" vertical="center" wrapText="1" indent="1"/>
    </xf>
    <xf numFmtId="164" fontId="8" fillId="0" borderId="5" xfId="0" applyNumberFormat="1" applyFont="1" applyBorder="1" applyAlignment="1">
      <alignment horizontal="right" vertical="center" wrapText="1" indent="1"/>
    </xf>
    <xf numFmtId="164" fontId="11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5" xfId="0" applyNumberFormat="1" applyFont="1" applyBorder="1" applyAlignment="1" applyProtection="1">
      <alignment horizontal="left" vertical="center" wrapText="1" indent="1"/>
      <protection locked="0"/>
    </xf>
    <xf numFmtId="164" fontId="4" fillId="0" borderId="3" xfId="0" applyNumberFormat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left" vertical="center" wrapText="1" indent="2"/>
    </xf>
    <xf numFmtId="164" fontId="5" fillId="0" borderId="6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 applyProtection="1">
      <alignment horizontal="left" vertical="center" wrapText="1" indent="1"/>
      <protection locked="0"/>
    </xf>
    <xf numFmtId="164" fontId="5" fillId="0" borderId="4" xfId="0" applyNumberFormat="1" applyFont="1" applyBorder="1" applyAlignment="1">
      <alignment horizontal="left" vertical="center" wrapText="1" indent="2"/>
    </xf>
    <xf numFmtId="164" fontId="5" fillId="0" borderId="11" xfId="0" applyNumberFormat="1" applyFont="1" applyBorder="1" applyAlignment="1">
      <alignment horizontal="left" vertical="center" wrapText="1" indent="2"/>
    </xf>
    <xf numFmtId="0" fontId="21" fillId="0" borderId="0" xfId="0" applyFont="1"/>
    <xf numFmtId="164" fontId="21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centerContinuous" vertical="center" wrapText="1"/>
    </xf>
    <xf numFmtId="164" fontId="21" fillId="0" borderId="0" xfId="0" applyNumberFormat="1" applyFont="1" applyAlignment="1">
      <alignment horizontal="centerContinuous" vertical="center"/>
    </xf>
    <xf numFmtId="164" fontId="21" fillId="0" borderId="4" xfId="0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 indent="1"/>
    </xf>
    <xf numFmtId="164" fontId="1" fillId="0" borderId="3" xfId="1" applyNumberFormat="1" applyFont="1" applyBorder="1" applyAlignment="1">
      <alignment horizontal="right" vertical="center" wrapText="1"/>
    </xf>
    <xf numFmtId="49" fontId="15" fillId="0" borderId="4" xfId="1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/>
      <protection locked="0"/>
    </xf>
    <xf numFmtId="49" fontId="15" fillId="0" borderId="5" xfId="1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/>
      <protection locked="0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164" fontId="15" fillId="0" borderId="11" xfId="1" applyNumberFormat="1" applyFont="1" applyBorder="1" applyAlignment="1" applyProtection="1">
      <alignment horizontal="right" vertical="center" wrapText="1"/>
      <protection locked="0"/>
    </xf>
    <xf numFmtId="164" fontId="3" fillId="0" borderId="3" xfId="1" applyNumberFormat="1" applyFont="1" applyBorder="1" applyAlignment="1">
      <alignment horizontal="right" vertical="center" wrapText="1"/>
    </xf>
    <xf numFmtId="164" fontId="15" fillId="0" borderId="4" xfId="1" applyNumberFormat="1" applyFont="1" applyBorder="1" applyAlignment="1">
      <alignment horizontal="right" vertical="center" wrapText="1"/>
    </xf>
    <xf numFmtId="164" fontId="13" fillId="0" borderId="5" xfId="1" applyNumberFormat="1" applyBorder="1" applyAlignment="1" applyProtection="1">
      <alignment horizontal="right" vertical="center" wrapText="1"/>
      <protection locked="0"/>
    </xf>
    <xf numFmtId="164" fontId="13" fillId="0" borderId="11" xfId="1" applyNumberFormat="1" applyBorder="1" applyAlignment="1" applyProtection="1">
      <alignment horizontal="right" vertical="center" wrapText="1"/>
      <protection locked="0"/>
    </xf>
    <xf numFmtId="164" fontId="13" fillId="0" borderId="4" xfId="1" applyNumberFormat="1" applyBorder="1" applyAlignment="1" applyProtection="1">
      <alignment horizontal="right" vertical="center" wrapText="1"/>
      <protection locked="0"/>
    </xf>
    <xf numFmtId="49" fontId="7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164" fontId="17" fillId="0" borderId="3" xfId="1" applyNumberFormat="1" applyFont="1" applyBorder="1" applyAlignment="1">
      <alignment horizontal="right" vertical="center" wrapText="1" indent="1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horizontal="right" vertical="center" wrapText="1" indent="1"/>
    </xf>
    <xf numFmtId="49" fontId="15" fillId="0" borderId="7" xfId="1" applyNumberFormat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left" vertical="center" wrapText="1" indent="1"/>
    </xf>
    <xf numFmtId="164" fontId="15" fillId="0" borderId="7" xfId="1" applyNumberFormat="1" applyFont="1" applyBorder="1" applyAlignment="1" applyProtection="1">
      <alignment horizontal="right" vertical="center" wrapText="1" indent="1"/>
      <protection locked="0"/>
    </xf>
    <xf numFmtId="0" fontId="15" fillId="0" borderId="5" xfId="1" applyFont="1" applyBorder="1" applyAlignment="1">
      <alignment horizontal="left" vertical="center" wrapText="1" indent="1"/>
    </xf>
    <xf numFmtId="164" fontId="15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Border="1" applyAlignment="1" applyProtection="1">
      <alignment horizontal="right" vertical="center" wrapText="1" indent="1"/>
      <protection locked="0"/>
    </xf>
    <xf numFmtId="0" fontId="15" fillId="0" borderId="6" xfId="1" applyFont="1" applyBorder="1" applyAlignment="1">
      <alignment horizontal="left" vertical="center" wrapText="1" indent="1"/>
    </xf>
    <xf numFmtId="0" fontId="15" fillId="0" borderId="5" xfId="1" applyFont="1" applyBorder="1" applyAlignment="1">
      <alignment horizontal="left" indent="6"/>
    </xf>
    <xf numFmtId="0" fontId="15" fillId="0" borderId="5" xfId="1" applyFont="1" applyBorder="1" applyAlignment="1">
      <alignment horizontal="left" vertical="center" wrapText="1" indent="6"/>
    </xf>
    <xf numFmtId="49" fontId="15" fillId="0" borderId="6" xfId="1" applyNumberFormat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left" vertical="center" wrapText="1" indent="6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6"/>
    </xf>
    <xf numFmtId="164" fontId="15" fillId="0" borderId="8" xfId="1" applyNumberFormat="1" applyFont="1" applyBorder="1" applyAlignment="1" applyProtection="1">
      <alignment horizontal="right" vertical="center" wrapText="1" indent="1"/>
      <protection locked="0"/>
    </xf>
    <xf numFmtId="0" fontId="1" fillId="0" borderId="3" xfId="1" applyFont="1" applyBorder="1" applyAlignment="1">
      <alignment vertical="center" wrapText="1"/>
    </xf>
    <xf numFmtId="164" fontId="1" fillId="0" borderId="3" xfId="1" applyNumberFormat="1" applyFont="1" applyBorder="1" applyAlignment="1">
      <alignment horizontal="right" vertical="center" wrapText="1" indent="1"/>
    </xf>
    <xf numFmtId="164" fontId="15" fillId="0" borderId="4" xfId="1" applyNumberFormat="1" applyFont="1" applyBorder="1" applyAlignment="1" applyProtection="1">
      <alignment horizontal="right" vertical="center" wrapText="1" indent="1"/>
      <protection locked="0"/>
    </xf>
    <xf numFmtId="0" fontId="15" fillId="0" borderId="11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6"/>
    </xf>
    <xf numFmtId="0" fontId="3" fillId="0" borderId="3" xfId="1" applyFont="1" applyBorder="1" applyAlignment="1">
      <alignment horizontal="left" vertical="center" wrapText="1" indent="1"/>
    </xf>
    <xf numFmtId="0" fontId="15" fillId="0" borderId="4" xfId="1" applyFont="1" applyBorder="1" applyAlignment="1">
      <alignment horizontal="left" vertical="center" wrapText="1" indent="1"/>
    </xf>
    <xf numFmtId="164" fontId="3" fillId="0" borderId="3" xfId="1" applyNumberFormat="1" applyFont="1" applyBorder="1" applyAlignment="1">
      <alignment horizontal="right" vertical="center" wrapText="1" indent="1"/>
    </xf>
    <xf numFmtId="164" fontId="7" fillId="0" borderId="3" xfId="0" applyNumberFormat="1" applyFont="1" applyBorder="1" applyAlignment="1">
      <alignment horizontal="right" vertical="center" wrapText="1" indent="1"/>
    </xf>
    <xf numFmtId="164" fontId="7" fillId="0" borderId="3" xfId="0" quotePrefix="1" applyNumberFormat="1" applyFont="1" applyBorder="1" applyAlignment="1">
      <alignment horizontal="righ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49" fontId="19" fillId="0" borderId="1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 indent="1"/>
    </xf>
    <xf numFmtId="49" fontId="18" fillId="0" borderId="4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 indent="1"/>
    </xf>
    <xf numFmtId="49" fontId="18" fillId="0" borderId="5" xfId="1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 indent="1"/>
    </xf>
    <xf numFmtId="49" fontId="18" fillId="0" borderId="11" xfId="1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9" fillId="0" borderId="3" xfId="0" applyFont="1" applyBorder="1" applyAlignment="1">
      <alignment horizontal="left" vertical="center" wrapText="1" indent="1"/>
    </xf>
    <xf numFmtId="49" fontId="18" fillId="0" borderId="2" xfId="1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 indent="1"/>
    </xf>
    <xf numFmtId="49" fontId="19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 wrapText="1"/>
    </xf>
    <xf numFmtId="49" fontId="18" fillId="0" borderId="7" xfId="1" applyNumberFormat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vertical="center" wrapText="1" indent="1"/>
    </xf>
    <xf numFmtId="0" fontId="18" fillId="0" borderId="6" xfId="1" applyFont="1" applyBorder="1" applyAlignment="1">
      <alignment horizontal="left" vertical="center" wrapText="1" indent="1"/>
    </xf>
    <xf numFmtId="0" fontId="18" fillId="0" borderId="5" xfId="1" applyFont="1" applyBorder="1" applyAlignment="1">
      <alignment horizontal="left" indent="6"/>
    </xf>
    <xf numFmtId="0" fontId="18" fillId="0" borderId="5" xfId="1" applyFont="1" applyBorder="1" applyAlignment="1">
      <alignment horizontal="left" vertical="center" wrapText="1" indent="6"/>
    </xf>
    <xf numFmtId="49" fontId="18" fillId="0" borderId="6" xfId="1" applyNumberFormat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left" vertical="center" wrapText="1" indent="6"/>
    </xf>
    <xf numFmtId="49" fontId="18" fillId="0" borderId="8" xfId="1" applyNumberFormat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left" vertical="center" wrapText="1" indent="6"/>
    </xf>
    <xf numFmtId="0" fontId="19" fillId="0" borderId="3" xfId="1" applyFont="1" applyBorder="1" applyAlignment="1">
      <alignment vertical="center" wrapText="1"/>
    </xf>
    <xf numFmtId="0" fontId="18" fillId="0" borderId="11" xfId="1" applyFont="1" applyBorder="1" applyAlignment="1">
      <alignment horizontal="left" vertical="center" wrapText="1" indent="1"/>
    </xf>
    <xf numFmtId="0" fontId="18" fillId="0" borderId="4" xfId="1" applyFont="1" applyBorder="1" applyAlignment="1">
      <alignment horizontal="left" vertical="center" wrapText="1" indent="6"/>
    </xf>
    <xf numFmtId="0" fontId="18" fillId="0" borderId="4" xfId="1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164" fontId="19" fillId="0" borderId="3" xfId="1" applyNumberFormat="1" applyFont="1" applyBorder="1" applyAlignment="1">
      <alignment horizontal="right" vertical="center" wrapText="1" inden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3" fillId="0" borderId="0" xfId="1" applyFont="1" applyAlignment="1">
      <alignment horizontal="center"/>
    </xf>
    <xf numFmtId="164" fontId="14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4" fillId="0" borderId="9" xfId="1" applyNumberFormat="1" applyFont="1" applyBorder="1" applyAlignment="1">
      <alignment horizontal="left" vertical="center"/>
    </xf>
    <xf numFmtId="164" fontId="14" fillId="0" borderId="9" xfId="1" applyNumberFormat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164" fontId="20" fillId="0" borderId="9" xfId="1" applyNumberFormat="1" applyFont="1" applyBorder="1" applyAlignment="1">
      <alignment horizontal="left" vertical="center"/>
    </xf>
    <xf numFmtId="164" fontId="19" fillId="0" borderId="0" xfId="1" applyNumberFormat="1" applyFont="1" applyAlignment="1">
      <alignment horizontal="center" vertical="center"/>
    </xf>
    <xf numFmtId="164" fontId="20" fillId="0" borderId="0" xfId="1" applyNumberFormat="1" applyFont="1" applyAlignment="1">
      <alignment horizontal="left"/>
    </xf>
    <xf numFmtId="0" fontId="19" fillId="0" borderId="3" xfId="1" applyFont="1" applyBorder="1" applyAlignment="1">
      <alignment horizontal="left"/>
    </xf>
    <xf numFmtId="0" fontId="19" fillId="0" borderId="0" xfId="1" applyFont="1" applyAlignment="1">
      <alignment horizontal="center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colors>
    <mruColors>
      <color rgb="FFAA4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F26"/>
  <sheetViews>
    <sheetView zoomScaleNormal="100" workbookViewId="0">
      <selection activeCell="D1" sqref="D1:E1"/>
    </sheetView>
  </sheetViews>
  <sheetFormatPr defaultRowHeight="15" x14ac:dyDescent="0.25"/>
  <cols>
    <col min="1" max="1" width="6.7109375" customWidth="1"/>
    <col min="2" max="2" width="49.5703125" customWidth="1"/>
    <col min="3" max="3" width="13.5703125" customWidth="1"/>
    <col min="4" max="4" width="49.42578125" customWidth="1"/>
    <col min="5" max="5" width="13.28515625" customWidth="1"/>
  </cols>
  <sheetData>
    <row r="1" spans="1:6" x14ac:dyDescent="0.25">
      <c r="D1" s="188" t="s">
        <v>334</v>
      </c>
      <c r="E1" s="188"/>
    </row>
    <row r="2" spans="1:6" ht="24" customHeight="1" x14ac:dyDescent="0.25">
      <c r="A2" s="5"/>
      <c r="B2" s="187" t="s">
        <v>0</v>
      </c>
      <c r="C2" s="187"/>
      <c r="D2" s="187"/>
      <c r="E2" s="6"/>
      <c r="F2" s="15"/>
    </row>
    <row r="3" spans="1:6" ht="27" customHeight="1" thickBot="1" x14ac:dyDescent="0.3">
      <c r="A3" s="5"/>
      <c r="B3" s="7" t="s">
        <v>1</v>
      </c>
      <c r="C3" s="8"/>
      <c r="D3" s="8"/>
      <c r="E3" s="9" t="s">
        <v>2</v>
      </c>
      <c r="F3" s="15"/>
    </row>
    <row r="4" spans="1:6" ht="15.75" thickBot="1" x14ac:dyDescent="0.3">
      <c r="A4" s="185" t="s">
        <v>3</v>
      </c>
      <c r="B4" s="57" t="s">
        <v>4</v>
      </c>
      <c r="C4" s="57"/>
      <c r="D4" s="57" t="s">
        <v>5</v>
      </c>
      <c r="E4" s="57"/>
      <c r="F4" s="15"/>
    </row>
    <row r="5" spans="1:6" ht="26.25" thickBot="1" x14ac:dyDescent="0.3">
      <c r="A5" s="186"/>
      <c r="B5" s="10" t="s">
        <v>6</v>
      </c>
      <c r="C5" s="10" t="s">
        <v>333</v>
      </c>
      <c r="D5" s="10" t="s">
        <v>6</v>
      </c>
      <c r="E5" s="10" t="s">
        <v>333</v>
      </c>
      <c r="F5" s="15"/>
    </row>
    <row r="6" spans="1:6" ht="15.75" thickBot="1" x14ac:dyDescent="0.3">
      <c r="A6" s="10">
        <v>1</v>
      </c>
      <c r="B6" s="10">
        <v>2</v>
      </c>
      <c r="C6" s="10" t="s">
        <v>7</v>
      </c>
      <c r="D6" s="10" t="s">
        <v>8</v>
      </c>
      <c r="E6" s="10" t="s">
        <v>9</v>
      </c>
      <c r="F6" s="15"/>
    </row>
    <row r="7" spans="1:6" x14ac:dyDescent="0.25">
      <c r="A7" s="11" t="s">
        <v>10</v>
      </c>
      <c r="B7" s="58" t="s">
        <v>11</v>
      </c>
      <c r="C7" s="59">
        <v>20496219</v>
      </c>
      <c r="D7" s="58" t="s">
        <v>12</v>
      </c>
      <c r="E7" s="59">
        <v>12906667</v>
      </c>
      <c r="F7" s="15"/>
    </row>
    <row r="8" spans="1:6" ht="25.5" x14ac:dyDescent="0.25">
      <c r="A8" s="12" t="s">
        <v>13</v>
      </c>
      <c r="B8" s="60" t="s">
        <v>14</v>
      </c>
      <c r="C8" s="61">
        <v>1546367</v>
      </c>
      <c r="D8" s="60" t="s">
        <v>15</v>
      </c>
      <c r="E8" s="61">
        <v>1693695</v>
      </c>
      <c r="F8" s="15"/>
    </row>
    <row r="9" spans="1:6" x14ac:dyDescent="0.25">
      <c r="A9" s="12" t="s">
        <v>7</v>
      </c>
      <c r="B9" s="60" t="s">
        <v>16</v>
      </c>
      <c r="C9" s="61"/>
      <c r="D9" s="60" t="s">
        <v>17</v>
      </c>
      <c r="E9" s="61">
        <v>12140699</v>
      </c>
      <c r="F9" s="15"/>
    </row>
    <row r="10" spans="1:6" x14ac:dyDescent="0.25">
      <c r="A10" s="12" t="s">
        <v>8</v>
      </c>
      <c r="B10" s="60" t="s">
        <v>18</v>
      </c>
      <c r="C10" s="61">
        <v>3445418</v>
      </c>
      <c r="D10" s="60" t="s">
        <v>19</v>
      </c>
      <c r="E10" s="61">
        <v>6051564</v>
      </c>
      <c r="F10" s="15"/>
    </row>
    <row r="11" spans="1:6" x14ac:dyDescent="0.25">
      <c r="A11" s="12" t="s">
        <v>9</v>
      </c>
      <c r="B11" s="62" t="s">
        <v>20</v>
      </c>
      <c r="C11" s="61"/>
      <c r="D11" s="60" t="s">
        <v>21</v>
      </c>
      <c r="E11" s="61">
        <v>600776</v>
      </c>
      <c r="F11" s="15"/>
    </row>
    <row r="12" spans="1:6" x14ac:dyDescent="0.25">
      <c r="A12" s="12" t="s">
        <v>22</v>
      </c>
      <c r="B12" s="60" t="s">
        <v>23</v>
      </c>
      <c r="C12" s="61"/>
      <c r="D12" s="63" t="s">
        <v>24</v>
      </c>
      <c r="E12" s="61">
        <v>2800760</v>
      </c>
      <c r="F12" s="15"/>
    </row>
    <row r="13" spans="1:6" ht="15.75" thickBot="1" x14ac:dyDescent="0.3">
      <c r="A13" s="12" t="s">
        <v>25</v>
      </c>
      <c r="B13" s="60" t="s">
        <v>26</v>
      </c>
      <c r="C13" s="61">
        <v>300000</v>
      </c>
      <c r="D13" s="64"/>
      <c r="E13" s="61"/>
      <c r="F13" s="15"/>
    </row>
    <row r="14" spans="1:6" ht="15.75" thickBot="1" x14ac:dyDescent="0.3">
      <c r="A14" s="10" t="s">
        <v>27</v>
      </c>
      <c r="B14" s="65" t="s">
        <v>28</v>
      </c>
      <c r="C14" s="66">
        <f>SUM(C7+C8+C10+C11+C13)</f>
        <v>25788004</v>
      </c>
      <c r="D14" s="65" t="s">
        <v>29</v>
      </c>
      <c r="E14" s="66">
        <f>SUM(E7:E13)</f>
        <v>36194161</v>
      </c>
      <c r="F14" s="15"/>
    </row>
    <row r="15" spans="1:6" x14ac:dyDescent="0.25">
      <c r="A15" s="13" t="s">
        <v>30</v>
      </c>
      <c r="B15" s="67" t="s">
        <v>31</v>
      </c>
      <c r="C15" s="68">
        <v>11226006</v>
      </c>
      <c r="D15" s="60" t="s">
        <v>32</v>
      </c>
      <c r="E15" s="69"/>
      <c r="F15" s="15"/>
    </row>
    <row r="16" spans="1:6" x14ac:dyDescent="0.25">
      <c r="A16" s="13" t="s">
        <v>33</v>
      </c>
      <c r="B16" s="60" t="s">
        <v>34</v>
      </c>
      <c r="C16" s="61">
        <v>11226006</v>
      </c>
      <c r="D16" s="60" t="s">
        <v>35</v>
      </c>
      <c r="E16" s="61"/>
      <c r="F16" s="15"/>
    </row>
    <row r="17" spans="1:6" x14ac:dyDescent="0.25">
      <c r="A17" s="13" t="s">
        <v>36</v>
      </c>
      <c r="B17" s="60" t="s">
        <v>37</v>
      </c>
      <c r="C17" s="61"/>
      <c r="D17" s="60" t="s">
        <v>38</v>
      </c>
      <c r="E17" s="61"/>
      <c r="F17" s="15"/>
    </row>
    <row r="18" spans="1:6" x14ac:dyDescent="0.25">
      <c r="A18" s="13" t="s">
        <v>39</v>
      </c>
      <c r="B18" s="60" t="s">
        <v>40</v>
      </c>
      <c r="C18" s="61"/>
      <c r="D18" s="60" t="s">
        <v>41</v>
      </c>
      <c r="E18" s="61"/>
      <c r="F18" s="15"/>
    </row>
    <row r="19" spans="1:6" x14ac:dyDescent="0.25">
      <c r="A19" s="13" t="s">
        <v>42</v>
      </c>
      <c r="B19" s="60" t="s">
        <v>43</v>
      </c>
      <c r="C19" s="61"/>
      <c r="D19" s="62" t="s">
        <v>44</v>
      </c>
      <c r="E19" s="61"/>
      <c r="F19" s="15"/>
    </row>
    <row r="20" spans="1:6" x14ac:dyDescent="0.25">
      <c r="A20" s="14" t="s">
        <v>45</v>
      </c>
      <c r="B20" s="70" t="s">
        <v>46</v>
      </c>
      <c r="C20" s="71">
        <f>SUM(C21:C22)</f>
        <v>0</v>
      </c>
      <c r="D20" s="60" t="s">
        <v>47</v>
      </c>
      <c r="E20" s="61"/>
      <c r="F20" s="15"/>
    </row>
    <row r="21" spans="1:6" x14ac:dyDescent="0.25">
      <c r="A21" s="14" t="s">
        <v>48</v>
      </c>
      <c r="B21" s="62" t="s">
        <v>49</v>
      </c>
      <c r="C21" s="69"/>
      <c r="D21" s="58" t="s">
        <v>50</v>
      </c>
      <c r="E21" s="69">
        <v>819849</v>
      </c>
      <c r="F21" s="15"/>
    </row>
    <row r="22" spans="1:6" ht="15.75" thickBot="1" x14ac:dyDescent="0.3">
      <c r="A22" s="14" t="s">
        <v>51</v>
      </c>
      <c r="B22" s="60" t="s">
        <v>52</v>
      </c>
      <c r="C22" s="61"/>
      <c r="D22" s="72" t="s">
        <v>53</v>
      </c>
      <c r="E22" s="61"/>
      <c r="F22" s="15"/>
    </row>
    <row r="23" spans="1:6" ht="26.25" thickBot="1" x14ac:dyDescent="0.3">
      <c r="A23" s="10" t="s">
        <v>54</v>
      </c>
      <c r="B23" s="65" t="s">
        <v>55</v>
      </c>
      <c r="C23" s="66">
        <f>SUM(C15,C20)</f>
        <v>11226006</v>
      </c>
      <c r="D23" s="65" t="s">
        <v>56</v>
      </c>
      <c r="E23" s="66">
        <f>SUM(E15:E22)</f>
        <v>819849</v>
      </c>
      <c r="F23" s="15"/>
    </row>
    <row r="24" spans="1:6" ht="15.75" thickBot="1" x14ac:dyDescent="0.3">
      <c r="A24" s="10" t="s">
        <v>57</v>
      </c>
      <c r="B24" s="65" t="s">
        <v>58</v>
      </c>
      <c r="C24" s="66">
        <f>SUM(C14,C23)</f>
        <v>37014010</v>
      </c>
      <c r="D24" s="65" t="s">
        <v>59</v>
      </c>
      <c r="E24" s="66">
        <f>SUM(E14,E23)</f>
        <v>37014010</v>
      </c>
      <c r="F24" s="15"/>
    </row>
    <row r="25" spans="1:6" ht="15.75" thickBot="1" x14ac:dyDescent="0.3">
      <c r="A25" s="10" t="s">
        <v>60</v>
      </c>
      <c r="B25" s="65" t="s">
        <v>61</v>
      </c>
      <c r="C25" s="66"/>
      <c r="D25" s="65" t="s">
        <v>62</v>
      </c>
      <c r="E25" s="66"/>
      <c r="F25" s="15"/>
    </row>
    <row r="26" spans="1:6" ht="15.75" thickBot="1" x14ac:dyDescent="0.3">
      <c r="A26" s="10" t="s">
        <v>63</v>
      </c>
      <c r="B26" s="65" t="s">
        <v>64</v>
      </c>
      <c r="C26" s="66"/>
      <c r="D26" s="65" t="s">
        <v>65</v>
      </c>
      <c r="E26" s="66"/>
      <c r="F26" s="15"/>
    </row>
  </sheetData>
  <mergeCells count="3">
    <mergeCell ref="A4:A5"/>
    <mergeCell ref="B2:D2"/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E29"/>
  <sheetViews>
    <sheetView zoomScaleNormal="100" workbookViewId="0">
      <selection activeCell="D1" sqref="D1:E1"/>
    </sheetView>
  </sheetViews>
  <sheetFormatPr defaultRowHeight="15" x14ac:dyDescent="0.25"/>
  <cols>
    <col min="1" max="1" width="6.7109375" customWidth="1"/>
    <col min="2" max="2" width="51.140625" customWidth="1"/>
    <col min="3" max="3" width="15.140625" customWidth="1"/>
    <col min="4" max="4" width="53.7109375" customWidth="1"/>
    <col min="5" max="5" width="12.42578125" customWidth="1"/>
    <col min="6" max="6" width="20.140625" customWidth="1"/>
  </cols>
  <sheetData>
    <row r="1" spans="1:5" x14ac:dyDescent="0.25">
      <c r="A1" s="90"/>
      <c r="B1" s="90"/>
      <c r="C1" s="90"/>
      <c r="D1" s="191" t="s">
        <v>335</v>
      </c>
      <c r="E1" s="191"/>
    </row>
    <row r="2" spans="1:5" ht="31.5" x14ac:dyDescent="0.25">
      <c r="A2" s="91"/>
      <c r="B2" s="92" t="s">
        <v>66</v>
      </c>
      <c r="C2" s="93"/>
      <c r="D2" s="93"/>
      <c r="E2" s="93"/>
    </row>
    <row r="3" spans="1:5" ht="16.5" thickBot="1" x14ac:dyDescent="0.3">
      <c r="A3" s="91"/>
      <c r="B3" s="56" t="s">
        <v>1</v>
      </c>
      <c r="C3" s="1"/>
      <c r="D3" s="91"/>
      <c r="E3" s="1" t="s">
        <v>67</v>
      </c>
    </row>
    <row r="4" spans="1:5" ht="15.75" customHeight="1" thickBot="1" x14ac:dyDescent="0.3">
      <c r="A4" s="189" t="s">
        <v>3</v>
      </c>
      <c r="B4" s="73" t="s">
        <v>4</v>
      </c>
      <c r="C4" s="73"/>
      <c r="D4" s="73" t="s">
        <v>5</v>
      </c>
      <c r="E4" s="73"/>
    </row>
    <row r="5" spans="1:5" ht="26.25" thickBot="1" x14ac:dyDescent="0.3">
      <c r="A5" s="190"/>
      <c r="B5" s="2" t="s">
        <v>6</v>
      </c>
      <c r="C5" s="2" t="s">
        <v>333</v>
      </c>
      <c r="D5" s="2" t="s">
        <v>6</v>
      </c>
      <c r="E5" s="2" t="s">
        <v>333</v>
      </c>
    </row>
    <row r="6" spans="1:5" ht="15.7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x14ac:dyDescent="0.25">
      <c r="A7" s="3" t="s">
        <v>10</v>
      </c>
      <c r="B7" s="74" t="s">
        <v>68</v>
      </c>
      <c r="C7" s="75"/>
      <c r="D7" s="74" t="s">
        <v>69</v>
      </c>
      <c r="E7" s="75">
        <v>13943349</v>
      </c>
    </row>
    <row r="8" spans="1:5" x14ac:dyDescent="0.25">
      <c r="A8" s="4" t="s">
        <v>13</v>
      </c>
      <c r="B8" s="76" t="s">
        <v>70</v>
      </c>
      <c r="C8" s="77"/>
      <c r="D8" s="76" t="s">
        <v>71</v>
      </c>
      <c r="E8" s="77"/>
    </row>
    <row r="9" spans="1:5" x14ac:dyDescent="0.25">
      <c r="A9" s="4" t="s">
        <v>7</v>
      </c>
      <c r="B9" s="76" t="s">
        <v>72</v>
      </c>
      <c r="C9" s="77"/>
      <c r="D9" s="76" t="s">
        <v>73</v>
      </c>
      <c r="E9" s="75">
        <v>1270000</v>
      </c>
    </row>
    <row r="10" spans="1:5" x14ac:dyDescent="0.25">
      <c r="A10" s="4" t="s">
        <v>8</v>
      </c>
      <c r="B10" s="76" t="s">
        <v>74</v>
      </c>
      <c r="C10" s="77"/>
      <c r="D10" s="76" t="s">
        <v>75</v>
      </c>
      <c r="E10" s="77"/>
    </row>
    <row r="11" spans="1:5" x14ac:dyDescent="0.25">
      <c r="A11" s="4" t="s">
        <v>9</v>
      </c>
      <c r="B11" s="76" t="s">
        <v>76</v>
      </c>
      <c r="C11" s="77"/>
      <c r="D11" s="76" t="s">
        <v>77</v>
      </c>
      <c r="E11" s="77"/>
    </row>
    <row r="12" spans="1:5" ht="15.75" thickBot="1" x14ac:dyDescent="0.3">
      <c r="A12" s="4" t="s">
        <v>22</v>
      </c>
      <c r="B12" s="76" t="s">
        <v>78</v>
      </c>
      <c r="C12" s="77"/>
      <c r="D12" s="78" t="s">
        <v>79</v>
      </c>
      <c r="E12" s="77"/>
    </row>
    <row r="13" spans="1:5" ht="15.75" thickBot="1" x14ac:dyDescent="0.3">
      <c r="A13" s="2" t="s">
        <v>25</v>
      </c>
      <c r="B13" s="79" t="s">
        <v>80</v>
      </c>
      <c r="C13" s="80">
        <f>SUM(C7,C9,C10,C12)</f>
        <v>0</v>
      </c>
      <c r="D13" s="79" t="s">
        <v>81</v>
      </c>
      <c r="E13" s="80">
        <f>SUM(E7,E9,E11,E12)</f>
        <v>15213349</v>
      </c>
    </row>
    <row r="14" spans="1:5" x14ac:dyDescent="0.25">
      <c r="A14" s="94" t="s">
        <v>27</v>
      </c>
      <c r="B14" s="81" t="s">
        <v>82</v>
      </c>
      <c r="C14" s="82">
        <v>15213349</v>
      </c>
      <c r="D14" s="76" t="s">
        <v>32</v>
      </c>
      <c r="E14" s="75"/>
    </row>
    <row r="15" spans="1:5" x14ac:dyDescent="0.25">
      <c r="A15" s="94" t="s">
        <v>30</v>
      </c>
      <c r="B15" s="83" t="s">
        <v>83</v>
      </c>
      <c r="C15" s="77">
        <v>15213349</v>
      </c>
      <c r="D15" s="76" t="s">
        <v>84</v>
      </c>
      <c r="E15" s="77"/>
    </row>
    <row r="16" spans="1:5" x14ac:dyDescent="0.25">
      <c r="A16" s="94" t="s">
        <v>33</v>
      </c>
      <c r="B16" s="83" t="s">
        <v>85</v>
      </c>
      <c r="C16" s="77"/>
      <c r="D16" s="76" t="s">
        <v>38</v>
      </c>
      <c r="E16" s="77"/>
    </row>
    <row r="17" spans="1:5" x14ac:dyDescent="0.25">
      <c r="A17" s="94" t="s">
        <v>36</v>
      </c>
      <c r="B17" s="83" t="s">
        <v>86</v>
      </c>
      <c r="C17" s="77"/>
      <c r="D17" s="76" t="s">
        <v>41</v>
      </c>
      <c r="E17" s="77"/>
    </row>
    <row r="18" spans="1:5" x14ac:dyDescent="0.25">
      <c r="A18" s="94" t="s">
        <v>39</v>
      </c>
      <c r="B18" s="83" t="s">
        <v>87</v>
      </c>
      <c r="C18" s="77"/>
      <c r="D18" s="84" t="s">
        <v>44</v>
      </c>
      <c r="E18" s="77"/>
    </row>
    <row r="19" spans="1:5" x14ac:dyDescent="0.25">
      <c r="A19" s="94" t="s">
        <v>42</v>
      </c>
      <c r="B19" s="83" t="s">
        <v>88</v>
      </c>
      <c r="C19" s="77"/>
      <c r="D19" s="76" t="s">
        <v>89</v>
      </c>
      <c r="E19" s="77"/>
    </row>
    <row r="20" spans="1:5" x14ac:dyDescent="0.25">
      <c r="A20" s="94" t="s">
        <v>45</v>
      </c>
      <c r="B20" s="85" t="s">
        <v>90</v>
      </c>
      <c r="C20" s="86"/>
      <c r="D20" s="74" t="s">
        <v>91</v>
      </c>
      <c r="E20" s="77"/>
    </row>
    <row r="21" spans="1:5" x14ac:dyDescent="0.25">
      <c r="A21" s="94" t="s">
        <v>48</v>
      </c>
      <c r="B21" s="83" t="s">
        <v>92</v>
      </c>
      <c r="C21" s="77"/>
      <c r="D21" s="74" t="s">
        <v>93</v>
      </c>
      <c r="E21" s="77"/>
    </row>
    <row r="22" spans="1:5" x14ac:dyDescent="0.25">
      <c r="A22" s="94" t="s">
        <v>51</v>
      </c>
      <c r="B22" s="83" t="s">
        <v>94</v>
      </c>
      <c r="C22" s="77"/>
      <c r="D22" s="87"/>
      <c r="E22" s="77"/>
    </row>
    <row r="23" spans="1:5" x14ac:dyDescent="0.25">
      <c r="A23" s="94" t="s">
        <v>54</v>
      </c>
      <c r="B23" s="83" t="s">
        <v>95</v>
      </c>
      <c r="C23" s="77"/>
      <c r="D23" s="87"/>
      <c r="E23" s="77"/>
    </row>
    <row r="24" spans="1:5" x14ac:dyDescent="0.25">
      <c r="A24" s="94" t="s">
        <v>57</v>
      </c>
      <c r="B24" s="88" t="s">
        <v>96</v>
      </c>
      <c r="C24" s="77"/>
      <c r="D24" s="78"/>
      <c r="E24" s="77"/>
    </row>
    <row r="25" spans="1:5" ht="15.75" thickBot="1" x14ac:dyDescent="0.3">
      <c r="A25" s="94" t="s">
        <v>60</v>
      </c>
      <c r="B25" s="89" t="s">
        <v>97</v>
      </c>
      <c r="C25" s="77"/>
      <c r="D25" s="87"/>
      <c r="E25" s="77"/>
    </row>
    <row r="26" spans="1:5" ht="15.75" thickBot="1" x14ac:dyDescent="0.3">
      <c r="A26" s="2" t="s">
        <v>63</v>
      </c>
      <c r="B26" s="79" t="s">
        <v>98</v>
      </c>
      <c r="C26" s="80">
        <f>SUM(C14,C20)</f>
        <v>15213349</v>
      </c>
      <c r="D26" s="79" t="s">
        <v>99</v>
      </c>
      <c r="E26" s="80">
        <f>SUM(E14:E25)</f>
        <v>0</v>
      </c>
    </row>
    <row r="27" spans="1:5" ht="15.75" thickBot="1" x14ac:dyDescent="0.3">
      <c r="A27" s="2" t="s">
        <v>100</v>
      </c>
      <c r="B27" s="79" t="s">
        <v>101</v>
      </c>
      <c r="C27" s="80">
        <f>SUM(C13,C26)</f>
        <v>15213349</v>
      </c>
      <c r="D27" s="79" t="s">
        <v>102</v>
      </c>
      <c r="E27" s="80">
        <f>SUM(E13,E26)</f>
        <v>15213349</v>
      </c>
    </row>
    <row r="28" spans="1:5" ht="15.75" thickBot="1" x14ac:dyDescent="0.3">
      <c r="A28" s="2" t="s">
        <v>103</v>
      </c>
      <c r="B28" s="79" t="s">
        <v>61</v>
      </c>
      <c r="C28" s="80"/>
      <c r="D28" s="79" t="s">
        <v>62</v>
      </c>
      <c r="E28" s="80"/>
    </row>
    <row r="29" spans="1:5" ht="15.75" thickBot="1" x14ac:dyDescent="0.3">
      <c r="A29" s="2" t="s">
        <v>104</v>
      </c>
      <c r="B29" s="79" t="s">
        <v>64</v>
      </c>
      <c r="C29" s="80"/>
      <c r="D29" s="79" t="s">
        <v>65</v>
      </c>
      <c r="E29" s="80"/>
    </row>
  </sheetData>
  <mergeCells count="2">
    <mergeCell ref="A4:A5"/>
    <mergeCell ref="D1:E1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C153"/>
  <sheetViews>
    <sheetView view="pageLayout" zoomScaleNormal="100" workbookViewId="0">
      <selection activeCell="G26" sqref="G26"/>
    </sheetView>
  </sheetViews>
  <sheetFormatPr defaultRowHeight="15" x14ac:dyDescent="0.25"/>
  <cols>
    <col min="1" max="1" width="6.140625" bestFit="1" customWidth="1"/>
    <col min="2" max="2" width="82.28515625" customWidth="1"/>
    <col min="3" max="3" width="18" customWidth="1"/>
  </cols>
  <sheetData>
    <row r="1" spans="1:3" ht="15.75" x14ac:dyDescent="0.25">
      <c r="A1" s="194" t="s">
        <v>105</v>
      </c>
      <c r="B1" s="194"/>
      <c r="C1" s="194"/>
    </row>
    <row r="2" spans="1:3" ht="15.75" thickBot="1" x14ac:dyDescent="0.3">
      <c r="A2" s="195"/>
      <c r="B2" s="195"/>
      <c r="C2" s="16" t="s">
        <v>67</v>
      </c>
    </row>
    <row r="3" spans="1:3" ht="32.25" thickBot="1" x14ac:dyDescent="0.3">
      <c r="A3" s="95" t="s">
        <v>3</v>
      </c>
      <c r="B3" s="96" t="s">
        <v>106</v>
      </c>
      <c r="C3" s="96" t="s">
        <v>333</v>
      </c>
    </row>
    <row r="4" spans="1:3" ht="16.5" thickBot="1" x14ac:dyDescent="0.3">
      <c r="A4" s="97">
        <v>1</v>
      </c>
      <c r="B4" s="98">
        <v>2</v>
      </c>
      <c r="C4" s="98">
        <v>3</v>
      </c>
    </row>
    <row r="5" spans="1:3" ht="16.5" thickBot="1" x14ac:dyDescent="0.3">
      <c r="A5" s="95" t="s">
        <v>10</v>
      </c>
      <c r="B5" s="99" t="s">
        <v>107</v>
      </c>
      <c r="C5" s="100">
        <f>SUM(C6:C11)</f>
        <v>20496219</v>
      </c>
    </row>
    <row r="6" spans="1:3" ht="15.75" x14ac:dyDescent="0.25">
      <c r="A6" s="101" t="s">
        <v>108</v>
      </c>
      <c r="B6" s="102" t="s">
        <v>109</v>
      </c>
      <c r="C6" s="103">
        <v>10055779</v>
      </c>
    </row>
    <row r="7" spans="1:3" ht="15.75" x14ac:dyDescent="0.25">
      <c r="A7" s="104" t="s">
        <v>110</v>
      </c>
      <c r="B7" s="105" t="s">
        <v>111</v>
      </c>
      <c r="C7" s="106"/>
    </row>
    <row r="8" spans="1:3" ht="15.75" x14ac:dyDescent="0.25">
      <c r="A8" s="104" t="s">
        <v>112</v>
      </c>
      <c r="B8" s="105" t="s">
        <v>113</v>
      </c>
      <c r="C8" s="106">
        <v>8170440</v>
      </c>
    </row>
    <row r="9" spans="1:3" ht="15.75" x14ac:dyDescent="0.25">
      <c r="A9" s="104" t="s">
        <v>114</v>
      </c>
      <c r="B9" s="105" t="s">
        <v>115</v>
      </c>
      <c r="C9" s="106">
        <v>2270000</v>
      </c>
    </row>
    <row r="10" spans="1:3" ht="15.75" x14ac:dyDescent="0.25">
      <c r="A10" s="104" t="s">
        <v>116</v>
      </c>
      <c r="B10" s="105" t="s">
        <v>117</v>
      </c>
      <c r="C10" s="106"/>
    </row>
    <row r="11" spans="1:3" ht="16.5" thickBot="1" x14ac:dyDescent="0.3">
      <c r="A11" s="107" t="s">
        <v>118</v>
      </c>
      <c r="B11" s="108" t="s">
        <v>119</v>
      </c>
      <c r="C11" s="106"/>
    </row>
    <row r="12" spans="1:3" ht="16.5" thickBot="1" x14ac:dyDescent="0.3">
      <c r="A12" s="95" t="s">
        <v>13</v>
      </c>
      <c r="B12" s="109" t="s">
        <v>120</v>
      </c>
      <c r="C12" s="100">
        <f>SUM(C13:C17)</f>
        <v>1546367</v>
      </c>
    </row>
    <row r="13" spans="1:3" ht="15.75" x14ac:dyDescent="0.25">
      <c r="A13" s="101" t="s">
        <v>121</v>
      </c>
      <c r="B13" s="102" t="s">
        <v>122</v>
      </c>
      <c r="C13" s="103"/>
    </row>
    <row r="14" spans="1:3" ht="15.75" x14ac:dyDescent="0.25">
      <c r="A14" s="104" t="s">
        <v>123</v>
      </c>
      <c r="B14" s="105" t="s">
        <v>124</v>
      </c>
      <c r="C14" s="106"/>
    </row>
    <row r="15" spans="1:3" ht="15.75" x14ac:dyDescent="0.25">
      <c r="A15" s="104" t="s">
        <v>125</v>
      </c>
      <c r="B15" s="105" t="s">
        <v>126</v>
      </c>
      <c r="C15" s="106"/>
    </row>
    <row r="16" spans="1:3" ht="15.75" x14ac:dyDescent="0.25">
      <c r="A16" s="104" t="s">
        <v>127</v>
      </c>
      <c r="B16" s="105" t="s">
        <v>128</v>
      </c>
      <c r="C16" s="106"/>
    </row>
    <row r="17" spans="1:3" ht="15.75" x14ac:dyDescent="0.25">
      <c r="A17" s="104" t="s">
        <v>129</v>
      </c>
      <c r="B17" s="105" t="s">
        <v>130</v>
      </c>
      <c r="C17" s="106">
        <v>1546367</v>
      </c>
    </row>
    <row r="18" spans="1:3" ht="16.5" thickBot="1" x14ac:dyDescent="0.3">
      <c r="A18" s="107" t="s">
        <v>131</v>
      </c>
      <c r="B18" s="108" t="s">
        <v>132</v>
      </c>
      <c r="C18" s="110"/>
    </row>
    <row r="19" spans="1:3" ht="16.5" thickBot="1" x14ac:dyDescent="0.3">
      <c r="A19" s="95" t="s">
        <v>7</v>
      </c>
      <c r="B19" s="99" t="s">
        <v>133</v>
      </c>
      <c r="C19" s="100">
        <f>SUM(C20:C24)</f>
        <v>0</v>
      </c>
    </row>
    <row r="20" spans="1:3" ht="15.75" x14ac:dyDescent="0.25">
      <c r="A20" s="101" t="s">
        <v>134</v>
      </c>
      <c r="B20" s="102" t="s">
        <v>135</v>
      </c>
      <c r="C20" s="103"/>
    </row>
    <row r="21" spans="1:3" ht="15.75" x14ac:dyDescent="0.25">
      <c r="A21" s="104" t="s">
        <v>136</v>
      </c>
      <c r="B21" s="105" t="s">
        <v>137</v>
      </c>
      <c r="C21" s="106"/>
    </row>
    <row r="22" spans="1:3" ht="15.75" x14ac:dyDescent="0.25">
      <c r="A22" s="104" t="s">
        <v>138</v>
      </c>
      <c r="B22" s="105" t="s">
        <v>139</v>
      </c>
      <c r="C22" s="106"/>
    </row>
    <row r="23" spans="1:3" ht="15.75" x14ac:dyDescent="0.25">
      <c r="A23" s="104" t="s">
        <v>140</v>
      </c>
      <c r="B23" s="105" t="s">
        <v>141</v>
      </c>
      <c r="C23" s="106"/>
    </row>
    <row r="24" spans="1:3" ht="15.75" x14ac:dyDescent="0.25">
      <c r="A24" s="104" t="s">
        <v>142</v>
      </c>
      <c r="B24" s="105" t="s">
        <v>143</v>
      </c>
      <c r="C24" s="106"/>
    </row>
    <row r="25" spans="1:3" ht="16.5" thickBot="1" x14ac:dyDescent="0.3">
      <c r="A25" s="107" t="s">
        <v>144</v>
      </c>
      <c r="B25" s="108" t="s">
        <v>145</v>
      </c>
      <c r="C25" s="110"/>
    </row>
    <row r="26" spans="1:3" ht="16.5" thickBot="1" x14ac:dyDescent="0.3">
      <c r="A26" s="95" t="s">
        <v>146</v>
      </c>
      <c r="B26" s="99" t="s">
        <v>147</v>
      </c>
      <c r="C26" s="111">
        <f>SUM(C27,C30,C31,C32)</f>
        <v>3445418</v>
      </c>
    </row>
    <row r="27" spans="1:3" ht="15.75" x14ac:dyDescent="0.25">
      <c r="A27" s="101" t="s">
        <v>148</v>
      </c>
      <c r="B27" s="102" t="s">
        <v>149</v>
      </c>
      <c r="C27" s="112">
        <f>SUM(C28:C29)</f>
        <v>3425418</v>
      </c>
    </row>
    <row r="28" spans="1:3" ht="15.75" x14ac:dyDescent="0.25">
      <c r="A28" s="104" t="s">
        <v>150</v>
      </c>
      <c r="B28" s="105" t="s">
        <v>151</v>
      </c>
      <c r="C28" s="106">
        <v>2175418</v>
      </c>
    </row>
    <row r="29" spans="1:3" ht="15.75" x14ac:dyDescent="0.25">
      <c r="A29" s="104" t="s">
        <v>152</v>
      </c>
      <c r="B29" s="105" t="s">
        <v>153</v>
      </c>
      <c r="C29" s="106">
        <v>1250000</v>
      </c>
    </row>
    <row r="30" spans="1:3" ht="15.75" x14ac:dyDescent="0.25">
      <c r="A30" s="104" t="s">
        <v>154</v>
      </c>
      <c r="B30" s="105" t="s">
        <v>155</v>
      </c>
      <c r="C30" s="106"/>
    </row>
    <row r="31" spans="1:3" ht="15.75" x14ac:dyDescent="0.25">
      <c r="A31" s="104" t="s">
        <v>156</v>
      </c>
      <c r="B31" s="105" t="s">
        <v>157</v>
      </c>
      <c r="C31" s="106"/>
    </row>
    <row r="32" spans="1:3" ht="16.5" thickBot="1" x14ac:dyDescent="0.3">
      <c r="A32" s="107" t="s">
        <v>158</v>
      </c>
      <c r="B32" s="108" t="s">
        <v>159</v>
      </c>
      <c r="C32" s="110">
        <v>20000</v>
      </c>
    </row>
    <row r="33" spans="1:3" ht="16.5" thickBot="1" x14ac:dyDescent="0.3">
      <c r="A33" s="95" t="s">
        <v>9</v>
      </c>
      <c r="B33" s="99" t="s">
        <v>160</v>
      </c>
      <c r="C33" s="100">
        <f>SUM(C34:C43)</f>
        <v>300000</v>
      </c>
    </row>
    <row r="34" spans="1:3" ht="15.75" x14ac:dyDescent="0.25">
      <c r="A34" s="101" t="s">
        <v>161</v>
      </c>
      <c r="B34" s="102" t="s">
        <v>162</v>
      </c>
      <c r="C34" s="103"/>
    </row>
    <row r="35" spans="1:3" ht="15.75" x14ac:dyDescent="0.25">
      <c r="A35" s="104" t="s">
        <v>163</v>
      </c>
      <c r="B35" s="105" t="s">
        <v>164</v>
      </c>
      <c r="C35" s="106">
        <v>50000</v>
      </c>
    </row>
    <row r="36" spans="1:3" ht="15.75" x14ac:dyDescent="0.25">
      <c r="A36" s="104" t="s">
        <v>165</v>
      </c>
      <c r="B36" s="105" t="s">
        <v>166</v>
      </c>
      <c r="C36" s="106"/>
    </row>
    <row r="37" spans="1:3" ht="15.75" x14ac:dyDescent="0.25">
      <c r="A37" s="104" t="s">
        <v>167</v>
      </c>
      <c r="B37" s="105" t="s">
        <v>168</v>
      </c>
      <c r="C37" s="106">
        <v>250000</v>
      </c>
    </row>
    <row r="38" spans="1:3" ht="15.75" x14ac:dyDescent="0.25">
      <c r="A38" s="104" t="s">
        <v>169</v>
      </c>
      <c r="B38" s="105" t="s">
        <v>170</v>
      </c>
      <c r="C38" s="106"/>
    </row>
    <row r="39" spans="1:3" ht="15.75" x14ac:dyDescent="0.25">
      <c r="A39" s="104" t="s">
        <v>171</v>
      </c>
      <c r="B39" s="105" t="s">
        <v>172</v>
      </c>
      <c r="C39" s="106"/>
    </row>
    <row r="40" spans="1:3" ht="15.75" x14ac:dyDescent="0.25">
      <c r="A40" s="104" t="s">
        <v>173</v>
      </c>
      <c r="B40" s="105" t="s">
        <v>174</v>
      </c>
      <c r="C40" s="106"/>
    </row>
    <row r="41" spans="1:3" ht="15.75" x14ac:dyDescent="0.25">
      <c r="A41" s="104" t="s">
        <v>175</v>
      </c>
      <c r="B41" s="105" t="s">
        <v>176</v>
      </c>
      <c r="C41" s="106"/>
    </row>
    <row r="42" spans="1:3" ht="15.75" x14ac:dyDescent="0.25">
      <c r="A42" s="104" t="s">
        <v>177</v>
      </c>
      <c r="B42" s="105" t="s">
        <v>178</v>
      </c>
      <c r="C42" s="113"/>
    </row>
    <row r="43" spans="1:3" ht="16.5" thickBot="1" x14ac:dyDescent="0.3">
      <c r="A43" s="107" t="s">
        <v>179</v>
      </c>
      <c r="B43" s="108" t="s">
        <v>26</v>
      </c>
      <c r="C43" s="114"/>
    </row>
    <row r="44" spans="1:3" ht="16.5" thickBot="1" x14ac:dyDescent="0.3">
      <c r="A44" s="95" t="s">
        <v>22</v>
      </c>
      <c r="B44" s="99" t="s">
        <v>180</v>
      </c>
      <c r="C44" s="100"/>
    </row>
    <row r="45" spans="1:3" ht="15.75" x14ac:dyDescent="0.25">
      <c r="A45" s="101" t="s">
        <v>181</v>
      </c>
      <c r="B45" s="102" t="s">
        <v>182</v>
      </c>
      <c r="C45" s="115"/>
    </row>
    <row r="46" spans="1:3" ht="15.75" x14ac:dyDescent="0.25">
      <c r="A46" s="104" t="s">
        <v>183</v>
      </c>
      <c r="B46" s="105" t="s">
        <v>184</v>
      </c>
      <c r="C46" s="113"/>
    </row>
    <row r="47" spans="1:3" ht="15.75" x14ac:dyDescent="0.25">
      <c r="A47" s="104" t="s">
        <v>185</v>
      </c>
      <c r="B47" s="105" t="s">
        <v>186</v>
      </c>
      <c r="C47" s="113"/>
    </row>
    <row r="48" spans="1:3" ht="15.75" x14ac:dyDescent="0.25">
      <c r="A48" s="104" t="s">
        <v>187</v>
      </c>
      <c r="B48" s="105" t="s">
        <v>188</v>
      </c>
      <c r="C48" s="113"/>
    </row>
    <row r="49" spans="1:3" ht="16.5" thickBot="1" x14ac:dyDescent="0.3">
      <c r="A49" s="107" t="s">
        <v>189</v>
      </c>
      <c r="B49" s="108" t="s">
        <v>190</v>
      </c>
      <c r="C49" s="114"/>
    </row>
    <row r="50" spans="1:3" ht="16.5" thickBot="1" x14ac:dyDescent="0.3">
      <c r="A50" s="95" t="s">
        <v>191</v>
      </c>
      <c r="B50" s="99" t="s">
        <v>192</v>
      </c>
      <c r="C50" s="100"/>
    </row>
    <row r="51" spans="1:3" ht="15.75" x14ac:dyDescent="0.25">
      <c r="A51" s="101" t="s">
        <v>193</v>
      </c>
      <c r="B51" s="102" t="s">
        <v>194</v>
      </c>
      <c r="C51" s="103"/>
    </row>
    <row r="52" spans="1:3" ht="16.5" customHeight="1" x14ac:dyDescent="0.25">
      <c r="A52" s="104" t="s">
        <v>195</v>
      </c>
      <c r="B52" s="105" t="s">
        <v>196</v>
      </c>
      <c r="C52" s="106"/>
    </row>
    <row r="53" spans="1:3" ht="15.75" x14ac:dyDescent="0.25">
      <c r="A53" s="104" t="s">
        <v>197</v>
      </c>
      <c r="B53" s="105" t="s">
        <v>198</v>
      </c>
      <c r="C53" s="106"/>
    </row>
    <row r="54" spans="1:3" ht="16.5" thickBot="1" x14ac:dyDescent="0.3">
      <c r="A54" s="107" t="s">
        <v>199</v>
      </c>
      <c r="B54" s="108" t="s">
        <v>200</v>
      </c>
      <c r="C54" s="110"/>
    </row>
    <row r="55" spans="1:3" ht="16.5" thickBot="1" x14ac:dyDescent="0.3">
      <c r="A55" s="95" t="s">
        <v>27</v>
      </c>
      <c r="B55" s="109" t="s">
        <v>201</v>
      </c>
      <c r="C55" s="100"/>
    </row>
    <row r="56" spans="1:3" ht="15.75" x14ac:dyDescent="0.25">
      <c r="A56" s="101" t="s">
        <v>202</v>
      </c>
      <c r="B56" s="102" t="s">
        <v>203</v>
      </c>
      <c r="C56" s="113"/>
    </row>
    <row r="57" spans="1:3" ht="15.75" x14ac:dyDescent="0.25">
      <c r="A57" s="104" t="s">
        <v>204</v>
      </c>
      <c r="B57" s="105" t="s">
        <v>205</v>
      </c>
      <c r="C57" s="113"/>
    </row>
    <row r="58" spans="1:3" ht="15.75" x14ac:dyDescent="0.25">
      <c r="A58" s="104" t="s">
        <v>206</v>
      </c>
      <c r="B58" s="105" t="s">
        <v>207</v>
      </c>
      <c r="C58" s="113"/>
    </row>
    <row r="59" spans="1:3" ht="16.5" thickBot="1" x14ac:dyDescent="0.3">
      <c r="A59" s="107" t="s">
        <v>208</v>
      </c>
      <c r="B59" s="108" t="s">
        <v>209</v>
      </c>
      <c r="C59" s="113"/>
    </row>
    <row r="60" spans="1:3" ht="16.5" thickBot="1" x14ac:dyDescent="0.3">
      <c r="A60" s="95" t="s">
        <v>30</v>
      </c>
      <c r="B60" s="99" t="s">
        <v>210</v>
      </c>
      <c r="C60" s="111">
        <f>SUM(C5,C12,C19,C26,C33)</f>
        <v>25788004</v>
      </c>
    </row>
    <row r="61" spans="1:3" ht="16.5" thickBot="1" x14ac:dyDescent="0.3">
      <c r="A61" s="116" t="s">
        <v>33</v>
      </c>
      <c r="B61" s="109" t="s">
        <v>211</v>
      </c>
      <c r="C61" s="100"/>
    </row>
    <row r="62" spans="1:3" ht="15.75" x14ac:dyDescent="0.25">
      <c r="A62" s="101" t="s">
        <v>212</v>
      </c>
      <c r="B62" s="102" t="s">
        <v>213</v>
      </c>
      <c r="C62" s="113"/>
    </row>
    <row r="63" spans="1:3" ht="15.75" x14ac:dyDescent="0.25">
      <c r="A63" s="104" t="s">
        <v>214</v>
      </c>
      <c r="B63" s="105" t="s">
        <v>215</v>
      </c>
      <c r="C63" s="113"/>
    </row>
    <row r="64" spans="1:3" ht="16.5" thickBot="1" x14ac:dyDescent="0.3">
      <c r="A64" s="107" t="s">
        <v>216</v>
      </c>
      <c r="B64" s="108" t="s">
        <v>217</v>
      </c>
      <c r="C64" s="113"/>
    </row>
    <row r="65" spans="1:3" ht="16.5" thickBot="1" x14ac:dyDescent="0.3">
      <c r="A65" s="116" t="s">
        <v>36</v>
      </c>
      <c r="B65" s="109" t="s">
        <v>218</v>
      </c>
      <c r="C65" s="100"/>
    </row>
    <row r="66" spans="1:3" ht="15.75" x14ac:dyDescent="0.25">
      <c r="A66" s="101" t="s">
        <v>219</v>
      </c>
      <c r="B66" s="102" t="s">
        <v>220</v>
      </c>
      <c r="C66" s="113"/>
    </row>
    <row r="67" spans="1:3" ht="15.75" x14ac:dyDescent="0.25">
      <c r="A67" s="104" t="s">
        <v>221</v>
      </c>
      <c r="B67" s="105" t="s">
        <v>222</v>
      </c>
      <c r="C67" s="113"/>
    </row>
    <row r="68" spans="1:3" ht="15.75" x14ac:dyDescent="0.25">
      <c r="A68" s="104" t="s">
        <v>223</v>
      </c>
      <c r="B68" s="105" t="s">
        <v>224</v>
      </c>
      <c r="C68" s="113"/>
    </row>
    <row r="69" spans="1:3" ht="16.5" thickBot="1" x14ac:dyDescent="0.3">
      <c r="A69" s="107" t="s">
        <v>225</v>
      </c>
      <c r="B69" s="108" t="s">
        <v>226</v>
      </c>
      <c r="C69" s="113"/>
    </row>
    <row r="70" spans="1:3" ht="16.5" thickBot="1" x14ac:dyDescent="0.3">
      <c r="A70" s="116" t="s">
        <v>39</v>
      </c>
      <c r="B70" s="109" t="s">
        <v>227</v>
      </c>
      <c r="C70" s="100">
        <f>SUM(C71:C72)</f>
        <v>26439355</v>
      </c>
    </row>
    <row r="71" spans="1:3" ht="15.75" x14ac:dyDescent="0.25">
      <c r="A71" s="101" t="s">
        <v>228</v>
      </c>
      <c r="B71" s="102" t="s">
        <v>229</v>
      </c>
      <c r="C71" s="113">
        <v>26439355</v>
      </c>
    </row>
    <row r="72" spans="1:3" ht="16.5" thickBot="1" x14ac:dyDescent="0.3">
      <c r="A72" s="107" t="s">
        <v>230</v>
      </c>
      <c r="B72" s="108" t="s">
        <v>231</v>
      </c>
      <c r="C72" s="113"/>
    </row>
    <row r="73" spans="1:3" ht="16.5" thickBot="1" x14ac:dyDescent="0.3">
      <c r="A73" s="116" t="s">
        <v>42</v>
      </c>
      <c r="B73" s="109" t="s">
        <v>232</v>
      </c>
      <c r="C73" s="100"/>
    </row>
    <row r="74" spans="1:3" ht="15.75" x14ac:dyDescent="0.25">
      <c r="A74" s="101" t="s">
        <v>233</v>
      </c>
      <c r="B74" s="102" t="s">
        <v>234</v>
      </c>
      <c r="C74" s="113"/>
    </row>
    <row r="75" spans="1:3" ht="15.75" x14ac:dyDescent="0.25">
      <c r="A75" s="104" t="s">
        <v>235</v>
      </c>
      <c r="B75" s="105" t="s">
        <v>236</v>
      </c>
      <c r="C75" s="113"/>
    </row>
    <row r="76" spans="1:3" ht="16.5" thickBot="1" x14ac:dyDescent="0.3">
      <c r="A76" s="107" t="s">
        <v>237</v>
      </c>
      <c r="B76" s="108" t="s">
        <v>238</v>
      </c>
      <c r="C76" s="113"/>
    </row>
    <row r="77" spans="1:3" ht="16.5" thickBot="1" x14ac:dyDescent="0.3">
      <c r="A77" s="116" t="s">
        <v>45</v>
      </c>
      <c r="B77" s="109" t="s">
        <v>239</v>
      </c>
      <c r="C77" s="100"/>
    </row>
    <row r="78" spans="1:3" ht="15.75" x14ac:dyDescent="0.25">
      <c r="A78" s="117" t="s">
        <v>240</v>
      </c>
      <c r="B78" s="102" t="s">
        <v>241</v>
      </c>
      <c r="C78" s="113"/>
    </row>
    <row r="79" spans="1:3" ht="15.75" x14ac:dyDescent="0.25">
      <c r="A79" s="118" t="s">
        <v>242</v>
      </c>
      <c r="B79" s="105" t="s">
        <v>243</v>
      </c>
      <c r="C79" s="113"/>
    </row>
    <row r="80" spans="1:3" ht="15.75" x14ac:dyDescent="0.25">
      <c r="A80" s="118" t="s">
        <v>244</v>
      </c>
      <c r="B80" s="105" t="s">
        <v>245</v>
      </c>
      <c r="C80" s="113"/>
    </row>
    <row r="81" spans="1:3" ht="16.5" thickBot="1" x14ac:dyDescent="0.3">
      <c r="A81" s="119" t="s">
        <v>246</v>
      </c>
      <c r="B81" s="108" t="s">
        <v>247</v>
      </c>
      <c r="C81" s="113"/>
    </row>
    <row r="82" spans="1:3" ht="16.5" thickBot="1" x14ac:dyDescent="0.3">
      <c r="A82" s="116" t="s">
        <v>48</v>
      </c>
      <c r="B82" s="109" t="s">
        <v>248</v>
      </c>
      <c r="C82" s="120"/>
    </row>
    <row r="83" spans="1:3" ht="16.5" thickBot="1" x14ac:dyDescent="0.3">
      <c r="A83" s="116" t="s">
        <v>51</v>
      </c>
      <c r="B83" s="109" t="s">
        <v>249</v>
      </c>
      <c r="C83" s="111">
        <f>SUM(C61,C65,C70,C73,C77,C82)</f>
        <v>26439355</v>
      </c>
    </row>
    <row r="84" spans="1:3" ht="16.5" thickBot="1" x14ac:dyDescent="0.3">
      <c r="A84" s="121" t="s">
        <v>54</v>
      </c>
      <c r="B84" s="122" t="s">
        <v>250</v>
      </c>
      <c r="C84" s="111">
        <f>SUM(C60,C83)</f>
        <v>52227359</v>
      </c>
    </row>
    <row r="85" spans="1:3" ht="15.75" x14ac:dyDescent="0.25">
      <c r="A85" s="17"/>
      <c r="B85" s="18"/>
      <c r="C85" s="19"/>
    </row>
    <row r="86" spans="1:3" ht="15.75" x14ac:dyDescent="0.25">
      <c r="A86" s="194" t="s">
        <v>251</v>
      </c>
      <c r="B86" s="194"/>
      <c r="C86" s="194"/>
    </row>
    <row r="87" spans="1:3" ht="15.75" thickBot="1" x14ac:dyDescent="0.3">
      <c r="A87" s="196"/>
      <c r="B87" s="196"/>
      <c r="C87" s="20" t="s">
        <v>67</v>
      </c>
    </row>
    <row r="88" spans="1:3" ht="32.25" thickBot="1" x14ac:dyDescent="0.3">
      <c r="A88" s="95" t="s">
        <v>3</v>
      </c>
      <c r="B88" s="96" t="s">
        <v>252</v>
      </c>
      <c r="C88" s="96" t="s">
        <v>333</v>
      </c>
    </row>
    <row r="89" spans="1:3" ht="16.5" thickBot="1" x14ac:dyDescent="0.3">
      <c r="A89" s="95">
        <v>1</v>
      </c>
      <c r="B89" s="96">
        <v>2</v>
      </c>
      <c r="C89" s="96">
        <v>3</v>
      </c>
    </row>
    <row r="90" spans="1:3" ht="16.5" thickBot="1" x14ac:dyDescent="0.3">
      <c r="A90" s="97" t="s">
        <v>10</v>
      </c>
      <c r="B90" s="127" t="s">
        <v>253</v>
      </c>
      <c r="C90" s="128">
        <f>SUM(C91:C95)</f>
        <v>33393401</v>
      </c>
    </row>
    <row r="91" spans="1:3" ht="15.75" x14ac:dyDescent="0.25">
      <c r="A91" s="129" t="s">
        <v>108</v>
      </c>
      <c r="B91" s="130" t="s">
        <v>254</v>
      </c>
      <c r="C91" s="131">
        <v>12906667</v>
      </c>
    </row>
    <row r="92" spans="1:3" ht="15.75" x14ac:dyDescent="0.25">
      <c r="A92" s="104" t="s">
        <v>110</v>
      </c>
      <c r="B92" s="132" t="s">
        <v>15</v>
      </c>
      <c r="C92" s="133">
        <v>1693695</v>
      </c>
    </row>
    <row r="93" spans="1:3" ht="15.75" x14ac:dyDescent="0.25">
      <c r="A93" s="104" t="s">
        <v>112</v>
      </c>
      <c r="B93" s="132" t="s">
        <v>255</v>
      </c>
      <c r="C93" s="134">
        <v>12140699</v>
      </c>
    </row>
    <row r="94" spans="1:3" ht="15.75" x14ac:dyDescent="0.25">
      <c r="A94" s="104" t="s">
        <v>114</v>
      </c>
      <c r="B94" s="132" t="s">
        <v>19</v>
      </c>
      <c r="C94" s="134">
        <v>6051564</v>
      </c>
    </row>
    <row r="95" spans="1:3" ht="15.75" x14ac:dyDescent="0.25">
      <c r="A95" s="104" t="s">
        <v>256</v>
      </c>
      <c r="B95" s="135" t="s">
        <v>21</v>
      </c>
      <c r="C95" s="134">
        <v>600776</v>
      </c>
    </row>
    <row r="96" spans="1:3" ht="15.75" x14ac:dyDescent="0.25">
      <c r="A96" s="104" t="s">
        <v>118</v>
      </c>
      <c r="B96" s="132" t="s">
        <v>257</v>
      </c>
      <c r="C96" s="134"/>
    </row>
    <row r="97" spans="1:3" ht="15.75" x14ac:dyDescent="0.25">
      <c r="A97" s="104" t="s">
        <v>258</v>
      </c>
      <c r="B97" s="136" t="s">
        <v>259</v>
      </c>
      <c r="C97" s="134"/>
    </row>
    <row r="98" spans="1:3" ht="15.75" x14ac:dyDescent="0.25">
      <c r="A98" s="104" t="s">
        <v>260</v>
      </c>
      <c r="B98" s="137" t="s">
        <v>261</v>
      </c>
      <c r="C98" s="134"/>
    </row>
    <row r="99" spans="1:3" ht="15.75" x14ac:dyDescent="0.25">
      <c r="A99" s="104" t="s">
        <v>262</v>
      </c>
      <c r="B99" s="137" t="s">
        <v>263</v>
      </c>
      <c r="C99" s="134"/>
    </row>
    <row r="100" spans="1:3" ht="15.75" x14ac:dyDescent="0.25">
      <c r="A100" s="104" t="s">
        <v>264</v>
      </c>
      <c r="B100" s="136" t="s">
        <v>265</v>
      </c>
      <c r="C100" s="134">
        <v>350776</v>
      </c>
    </row>
    <row r="101" spans="1:3" ht="15.75" x14ac:dyDescent="0.25">
      <c r="A101" s="104" t="s">
        <v>266</v>
      </c>
      <c r="B101" s="136" t="s">
        <v>267</v>
      </c>
      <c r="C101" s="134"/>
    </row>
    <row r="102" spans="1:3" ht="15.75" x14ac:dyDescent="0.25">
      <c r="A102" s="104" t="s">
        <v>268</v>
      </c>
      <c r="B102" s="137" t="s">
        <v>269</v>
      </c>
      <c r="C102" s="134"/>
    </row>
    <row r="103" spans="1:3" ht="15.75" x14ac:dyDescent="0.25">
      <c r="A103" s="138" t="s">
        <v>270</v>
      </c>
      <c r="B103" s="139" t="s">
        <v>271</v>
      </c>
      <c r="C103" s="134"/>
    </row>
    <row r="104" spans="1:3" ht="15.75" x14ac:dyDescent="0.25">
      <c r="A104" s="104" t="s">
        <v>272</v>
      </c>
      <c r="B104" s="139" t="s">
        <v>273</v>
      </c>
      <c r="C104" s="134"/>
    </row>
    <row r="105" spans="1:3" ht="16.5" thickBot="1" x14ac:dyDescent="0.3">
      <c r="A105" s="140" t="s">
        <v>274</v>
      </c>
      <c r="B105" s="141" t="s">
        <v>275</v>
      </c>
      <c r="C105" s="142">
        <v>250000</v>
      </c>
    </row>
    <row r="106" spans="1:3" ht="16.5" thickBot="1" x14ac:dyDescent="0.3">
      <c r="A106" s="95" t="s">
        <v>13</v>
      </c>
      <c r="B106" s="143" t="s">
        <v>276</v>
      </c>
      <c r="C106" s="144">
        <f>SUM(C107,C109)</f>
        <v>15213349</v>
      </c>
    </row>
    <row r="107" spans="1:3" ht="15.75" x14ac:dyDescent="0.25">
      <c r="A107" s="101" t="s">
        <v>121</v>
      </c>
      <c r="B107" s="132" t="s">
        <v>69</v>
      </c>
      <c r="C107" s="145">
        <v>13943349</v>
      </c>
    </row>
    <row r="108" spans="1:3" ht="15.75" x14ac:dyDescent="0.25">
      <c r="A108" s="101" t="s">
        <v>123</v>
      </c>
      <c r="B108" s="146" t="s">
        <v>277</v>
      </c>
      <c r="C108" s="145"/>
    </row>
    <row r="109" spans="1:3" ht="15.75" x14ac:dyDescent="0.25">
      <c r="A109" s="101" t="s">
        <v>125</v>
      </c>
      <c r="B109" s="146" t="s">
        <v>73</v>
      </c>
      <c r="C109" s="145">
        <v>1270000</v>
      </c>
    </row>
    <row r="110" spans="1:3" ht="15.75" x14ac:dyDescent="0.25">
      <c r="A110" s="101" t="s">
        <v>127</v>
      </c>
      <c r="B110" s="146" t="s">
        <v>278</v>
      </c>
      <c r="C110" s="145"/>
    </row>
    <row r="111" spans="1:3" ht="15.75" x14ac:dyDescent="0.25">
      <c r="A111" s="101" t="s">
        <v>129</v>
      </c>
      <c r="B111" s="108" t="s">
        <v>77</v>
      </c>
      <c r="C111" s="133"/>
    </row>
    <row r="112" spans="1:3" ht="15.75" x14ac:dyDescent="0.25">
      <c r="A112" s="101" t="s">
        <v>131</v>
      </c>
      <c r="B112" s="105" t="s">
        <v>279</v>
      </c>
      <c r="C112" s="133"/>
    </row>
    <row r="113" spans="1:3" ht="15.75" x14ac:dyDescent="0.25">
      <c r="A113" s="101" t="s">
        <v>280</v>
      </c>
      <c r="B113" s="147" t="s">
        <v>281</v>
      </c>
      <c r="C113" s="133"/>
    </row>
    <row r="114" spans="1:3" ht="15.75" x14ac:dyDescent="0.25">
      <c r="A114" s="101" t="s">
        <v>282</v>
      </c>
      <c r="B114" s="137" t="s">
        <v>263</v>
      </c>
      <c r="C114" s="133"/>
    </row>
    <row r="115" spans="1:3" ht="15.75" x14ac:dyDescent="0.25">
      <c r="A115" s="101" t="s">
        <v>283</v>
      </c>
      <c r="B115" s="137" t="s">
        <v>284</v>
      </c>
      <c r="C115" s="133"/>
    </row>
    <row r="116" spans="1:3" ht="15.75" x14ac:dyDescent="0.25">
      <c r="A116" s="101" t="s">
        <v>285</v>
      </c>
      <c r="B116" s="137" t="s">
        <v>286</v>
      </c>
      <c r="C116" s="133"/>
    </row>
    <row r="117" spans="1:3" ht="15.75" x14ac:dyDescent="0.25">
      <c r="A117" s="101" t="s">
        <v>287</v>
      </c>
      <c r="B117" s="137" t="s">
        <v>269</v>
      </c>
      <c r="C117" s="133"/>
    </row>
    <row r="118" spans="1:3" ht="15.75" x14ac:dyDescent="0.25">
      <c r="A118" s="101" t="s">
        <v>288</v>
      </c>
      <c r="B118" s="137" t="s">
        <v>289</v>
      </c>
      <c r="C118" s="133"/>
    </row>
    <row r="119" spans="1:3" ht="16.5" thickBot="1" x14ac:dyDescent="0.3">
      <c r="A119" s="138" t="s">
        <v>290</v>
      </c>
      <c r="B119" s="137" t="s">
        <v>291</v>
      </c>
      <c r="C119" s="134"/>
    </row>
    <row r="120" spans="1:3" ht="16.5" thickBot="1" x14ac:dyDescent="0.3">
      <c r="A120" s="95" t="s">
        <v>7</v>
      </c>
      <c r="B120" s="148" t="s">
        <v>292</v>
      </c>
      <c r="C120" s="144">
        <f>SUM(C121:C122)</f>
        <v>2800760</v>
      </c>
    </row>
    <row r="121" spans="1:3" ht="15.75" x14ac:dyDescent="0.25">
      <c r="A121" s="101" t="s">
        <v>134</v>
      </c>
      <c r="B121" s="149" t="s">
        <v>293</v>
      </c>
      <c r="C121" s="145">
        <v>2800760</v>
      </c>
    </row>
    <row r="122" spans="1:3" ht="16.5" thickBot="1" x14ac:dyDescent="0.3">
      <c r="A122" s="107" t="s">
        <v>136</v>
      </c>
      <c r="B122" s="146" t="s">
        <v>294</v>
      </c>
      <c r="C122" s="134"/>
    </row>
    <row r="123" spans="1:3" ht="16.5" thickBot="1" x14ac:dyDescent="0.3">
      <c r="A123" s="95" t="s">
        <v>8</v>
      </c>
      <c r="B123" s="148" t="s">
        <v>295</v>
      </c>
      <c r="C123" s="144">
        <f>SUM(C90,C106,C120)</f>
        <v>51407510</v>
      </c>
    </row>
    <row r="124" spans="1:3" ht="16.5" thickBot="1" x14ac:dyDescent="0.3">
      <c r="A124" s="95" t="s">
        <v>9</v>
      </c>
      <c r="B124" s="148" t="s">
        <v>296</v>
      </c>
      <c r="C124" s="144"/>
    </row>
    <row r="125" spans="1:3" ht="15.75" x14ac:dyDescent="0.25">
      <c r="A125" s="101" t="s">
        <v>161</v>
      </c>
      <c r="B125" s="149" t="s">
        <v>297</v>
      </c>
      <c r="C125" s="133"/>
    </row>
    <row r="126" spans="1:3" ht="15.75" x14ac:dyDescent="0.25">
      <c r="A126" s="101" t="s">
        <v>163</v>
      </c>
      <c r="B126" s="149" t="s">
        <v>298</v>
      </c>
      <c r="C126" s="133"/>
    </row>
    <row r="127" spans="1:3" ht="16.5" thickBot="1" x14ac:dyDescent="0.3">
      <c r="A127" s="138" t="s">
        <v>165</v>
      </c>
      <c r="B127" s="135" t="s">
        <v>299</v>
      </c>
      <c r="C127" s="133"/>
    </row>
    <row r="128" spans="1:3" ht="16.5" thickBot="1" x14ac:dyDescent="0.3">
      <c r="A128" s="95" t="s">
        <v>22</v>
      </c>
      <c r="B128" s="148" t="s">
        <v>300</v>
      </c>
      <c r="C128" s="144"/>
    </row>
    <row r="129" spans="1:3" ht="15.75" x14ac:dyDescent="0.25">
      <c r="A129" s="101" t="s">
        <v>181</v>
      </c>
      <c r="B129" s="149" t="s">
        <v>301</v>
      </c>
      <c r="C129" s="133"/>
    </row>
    <row r="130" spans="1:3" ht="15.75" x14ac:dyDescent="0.25">
      <c r="A130" s="101" t="s">
        <v>183</v>
      </c>
      <c r="B130" s="149" t="s">
        <v>302</v>
      </c>
      <c r="C130" s="133"/>
    </row>
    <row r="131" spans="1:3" ht="15.75" x14ac:dyDescent="0.25">
      <c r="A131" s="101" t="s">
        <v>185</v>
      </c>
      <c r="B131" s="149" t="s">
        <v>303</v>
      </c>
      <c r="C131" s="133"/>
    </row>
    <row r="132" spans="1:3" ht="16.5" thickBot="1" x14ac:dyDescent="0.3">
      <c r="A132" s="138" t="s">
        <v>187</v>
      </c>
      <c r="B132" s="135" t="s">
        <v>304</v>
      </c>
      <c r="C132" s="133"/>
    </row>
    <row r="133" spans="1:3" ht="16.5" thickBot="1" x14ac:dyDescent="0.3">
      <c r="A133" s="95" t="s">
        <v>25</v>
      </c>
      <c r="B133" s="148" t="s">
        <v>305</v>
      </c>
      <c r="C133" s="150">
        <f>SUM(C134:C137)</f>
        <v>819849</v>
      </c>
    </row>
    <row r="134" spans="1:3" ht="15.75" x14ac:dyDescent="0.25">
      <c r="A134" s="101" t="s">
        <v>193</v>
      </c>
      <c r="B134" s="149" t="s">
        <v>306</v>
      </c>
      <c r="C134" s="133"/>
    </row>
    <row r="135" spans="1:3" ht="15.75" x14ac:dyDescent="0.25">
      <c r="A135" s="101" t="s">
        <v>195</v>
      </c>
      <c r="B135" s="149" t="s">
        <v>307</v>
      </c>
      <c r="C135" s="133">
        <v>819849</v>
      </c>
    </row>
    <row r="136" spans="1:3" ht="15.75" x14ac:dyDescent="0.25">
      <c r="A136" s="101" t="s">
        <v>197</v>
      </c>
      <c r="B136" s="149" t="s">
        <v>308</v>
      </c>
      <c r="C136" s="133"/>
    </row>
    <row r="137" spans="1:3" ht="16.5" thickBot="1" x14ac:dyDescent="0.3">
      <c r="A137" s="138" t="s">
        <v>199</v>
      </c>
      <c r="B137" s="135" t="s">
        <v>309</v>
      </c>
      <c r="C137" s="133"/>
    </row>
    <row r="138" spans="1:3" ht="16.5" thickBot="1" x14ac:dyDescent="0.3">
      <c r="A138" s="95" t="s">
        <v>27</v>
      </c>
      <c r="B138" s="148" t="s">
        <v>310</v>
      </c>
      <c r="C138" s="151"/>
    </row>
    <row r="139" spans="1:3" ht="15.75" x14ac:dyDescent="0.25">
      <c r="A139" s="101" t="s">
        <v>202</v>
      </c>
      <c r="B139" s="149" t="s">
        <v>311</v>
      </c>
      <c r="C139" s="133"/>
    </row>
    <row r="140" spans="1:3" ht="15.75" x14ac:dyDescent="0.25">
      <c r="A140" s="101" t="s">
        <v>204</v>
      </c>
      <c r="B140" s="149" t="s">
        <v>312</v>
      </c>
      <c r="C140" s="133"/>
    </row>
    <row r="141" spans="1:3" ht="15.75" x14ac:dyDescent="0.25">
      <c r="A141" s="101" t="s">
        <v>206</v>
      </c>
      <c r="B141" s="149" t="s">
        <v>313</v>
      </c>
      <c r="C141" s="133"/>
    </row>
    <row r="142" spans="1:3" ht="16.5" thickBot="1" x14ac:dyDescent="0.3">
      <c r="A142" s="101" t="s">
        <v>208</v>
      </c>
      <c r="B142" s="149" t="s">
        <v>314</v>
      </c>
      <c r="C142" s="133"/>
    </row>
    <row r="143" spans="1:3" ht="16.5" thickBot="1" x14ac:dyDescent="0.3">
      <c r="A143" s="95" t="s">
        <v>30</v>
      </c>
      <c r="B143" s="148" t="s">
        <v>315</v>
      </c>
      <c r="C143" s="152">
        <f>SUM(C124,C128,C133,C138)</f>
        <v>819849</v>
      </c>
    </row>
    <row r="144" spans="1:3" ht="16.5" thickBot="1" x14ac:dyDescent="0.3">
      <c r="A144" s="121" t="s">
        <v>33</v>
      </c>
      <c r="B144" s="122" t="s">
        <v>316</v>
      </c>
      <c r="C144" s="152">
        <f>SUM(C123,C143)</f>
        <v>52227359</v>
      </c>
    </row>
    <row r="145" spans="1:3" ht="16.5" thickBot="1" x14ac:dyDescent="0.3">
      <c r="A145" s="17"/>
      <c r="B145" s="18"/>
      <c r="C145" s="21"/>
    </row>
    <row r="146" spans="1:3" ht="16.5" thickBot="1" x14ac:dyDescent="0.3">
      <c r="A146" s="197" t="s">
        <v>317</v>
      </c>
      <c r="B146" s="197"/>
      <c r="C146" s="25">
        <v>2</v>
      </c>
    </row>
    <row r="147" spans="1:3" ht="16.5" thickBot="1" x14ac:dyDescent="0.3">
      <c r="A147" s="197" t="s">
        <v>318</v>
      </c>
      <c r="B147" s="197"/>
      <c r="C147" s="25">
        <v>15</v>
      </c>
    </row>
    <row r="148" spans="1:3" ht="15.75" x14ac:dyDescent="0.25">
      <c r="A148" s="26"/>
      <c r="B148" s="27"/>
      <c r="C148" s="27"/>
    </row>
    <row r="149" spans="1:3" ht="15.75" x14ac:dyDescent="0.25">
      <c r="A149" s="192" t="s">
        <v>319</v>
      </c>
      <c r="B149" s="192"/>
      <c r="C149" s="192"/>
    </row>
    <row r="150" spans="1:3" ht="15.75" thickBot="1" x14ac:dyDescent="0.3">
      <c r="A150" s="193"/>
      <c r="B150" s="193"/>
      <c r="C150" s="123" t="s">
        <v>67</v>
      </c>
    </row>
    <row r="151" spans="1:3" ht="15.75" thickBot="1" x14ac:dyDescent="0.3">
      <c r="A151" s="124" t="s">
        <v>10</v>
      </c>
      <c r="B151" s="125" t="s">
        <v>320</v>
      </c>
      <c r="C151" s="126">
        <f>+C60-C123</f>
        <v>-25619506</v>
      </c>
    </row>
    <row r="152" spans="1:3" ht="26.25" thickBot="1" x14ac:dyDescent="0.3">
      <c r="A152" s="124" t="s">
        <v>13</v>
      </c>
      <c r="B152" s="125" t="s">
        <v>321</v>
      </c>
      <c r="C152" s="126">
        <f>+C83-C143</f>
        <v>25619506</v>
      </c>
    </row>
    <row r="153" spans="1:3" ht="15.75" x14ac:dyDescent="0.25">
      <c r="A153" s="22"/>
      <c r="B153" s="23"/>
      <c r="C153" s="24"/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1" orientation="portrait" r:id="rId1"/>
  <headerFooter>
    <oddHeader>&amp;C&amp;"Times New Roman,Félkövér"Keszőhidegkút Község Önkormányzata
2021. ÉVI KÖLTSÉGVETÉSÉNEK ÖSSZEVONT MÉRLEGE&amp;R&amp;"Times New Roman,Félkövér dőlt"3. sz. melléklet</oddHeader>
  </headerFooter>
  <rowBreaks count="2" manualBreakCount="2">
    <brk id="60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E153"/>
  <sheetViews>
    <sheetView tabSelected="1" view="pageLayout" zoomScaleNormal="100" workbookViewId="0">
      <selection activeCell="F7" sqref="F7"/>
    </sheetView>
  </sheetViews>
  <sheetFormatPr defaultRowHeight="15" x14ac:dyDescent="0.25"/>
  <cols>
    <col min="1" max="1" width="9.85546875" customWidth="1"/>
    <col min="2" max="2" width="70.5703125" customWidth="1"/>
    <col min="3" max="3" width="24.7109375" customWidth="1"/>
    <col min="4" max="4" width="27" customWidth="1"/>
    <col min="5" max="5" width="23.28515625" customWidth="1"/>
    <col min="6" max="6" width="6.7109375" customWidth="1"/>
  </cols>
  <sheetData>
    <row r="1" spans="1:5" ht="42.75" x14ac:dyDescent="0.25">
      <c r="A1" s="29" t="s">
        <v>332</v>
      </c>
      <c r="B1" s="30"/>
      <c r="C1" s="31" t="s">
        <v>322</v>
      </c>
      <c r="D1" s="31" t="s">
        <v>323</v>
      </c>
      <c r="E1" s="31" t="s">
        <v>324</v>
      </c>
    </row>
    <row r="2" spans="1:5" x14ac:dyDescent="0.25">
      <c r="A2" s="29"/>
      <c r="B2" s="31" t="s">
        <v>105</v>
      </c>
      <c r="C2" s="31"/>
      <c r="D2" s="31"/>
      <c r="E2" s="31"/>
    </row>
    <row r="3" spans="1:5" ht="15.75" thickBot="1" x14ac:dyDescent="0.3">
      <c r="A3" s="198"/>
      <c r="B3" s="198"/>
      <c r="C3" s="32"/>
      <c r="D3" s="32"/>
      <c r="E3" s="32" t="s">
        <v>67</v>
      </c>
    </row>
    <row r="4" spans="1:5" ht="15.75" thickBot="1" x14ac:dyDescent="0.3">
      <c r="A4" s="153" t="s">
        <v>325</v>
      </c>
      <c r="B4" s="33" t="s">
        <v>326</v>
      </c>
      <c r="C4" s="33" t="s">
        <v>333</v>
      </c>
      <c r="D4" s="33" t="s">
        <v>333</v>
      </c>
      <c r="E4" s="33" t="s">
        <v>333</v>
      </c>
    </row>
    <row r="5" spans="1:5" ht="15.75" thickBot="1" x14ac:dyDescent="0.3">
      <c r="A5" s="154">
        <v>1</v>
      </c>
      <c r="B5" s="34">
        <v>2</v>
      </c>
      <c r="C5" s="34">
        <v>3</v>
      </c>
      <c r="D5" s="34">
        <v>4</v>
      </c>
      <c r="E5" s="34">
        <v>5</v>
      </c>
    </row>
    <row r="6" spans="1:5" ht="15.75" thickBot="1" x14ac:dyDescent="0.3">
      <c r="A6" s="153" t="s">
        <v>10</v>
      </c>
      <c r="B6" s="155" t="s">
        <v>107</v>
      </c>
      <c r="C6" s="35">
        <f>SUM(C7:C12)</f>
        <v>15917219</v>
      </c>
      <c r="D6" s="35">
        <f>SUM(D7:D12)</f>
        <v>4579000</v>
      </c>
      <c r="E6" s="35">
        <f>SUM(E7:E12)</f>
        <v>0</v>
      </c>
    </row>
    <row r="7" spans="1:5" x14ac:dyDescent="0.25">
      <c r="A7" s="156" t="s">
        <v>108</v>
      </c>
      <c r="B7" s="157" t="s">
        <v>109</v>
      </c>
      <c r="C7" s="36">
        <v>9955779</v>
      </c>
      <c r="D7" s="36">
        <v>100000</v>
      </c>
      <c r="E7" s="36"/>
    </row>
    <row r="8" spans="1:5" x14ac:dyDescent="0.25">
      <c r="A8" s="158" t="s">
        <v>110</v>
      </c>
      <c r="B8" s="159" t="s">
        <v>111</v>
      </c>
      <c r="C8" s="37"/>
      <c r="D8" s="37"/>
      <c r="E8" s="37"/>
    </row>
    <row r="9" spans="1:5" x14ac:dyDescent="0.25">
      <c r="A9" s="158" t="s">
        <v>112</v>
      </c>
      <c r="B9" s="159" t="s">
        <v>113</v>
      </c>
      <c r="C9" s="37">
        <v>3691440</v>
      </c>
      <c r="D9" s="37">
        <v>4479000</v>
      </c>
      <c r="E9" s="37"/>
    </row>
    <row r="10" spans="1:5" x14ac:dyDescent="0.25">
      <c r="A10" s="158" t="s">
        <v>114</v>
      </c>
      <c r="B10" s="159" t="s">
        <v>115</v>
      </c>
      <c r="C10" s="37">
        <v>2270000</v>
      </c>
      <c r="D10" s="37"/>
      <c r="E10" s="37"/>
    </row>
    <row r="11" spans="1:5" x14ac:dyDescent="0.25">
      <c r="A11" s="158" t="s">
        <v>116</v>
      </c>
      <c r="B11" s="159" t="s">
        <v>117</v>
      </c>
      <c r="C11" s="37"/>
      <c r="D11" s="37"/>
      <c r="E11" s="37"/>
    </row>
    <row r="12" spans="1:5" ht="15.75" thickBot="1" x14ac:dyDescent="0.3">
      <c r="A12" s="160" t="s">
        <v>118</v>
      </c>
      <c r="B12" s="161" t="s">
        <v>119</v>
      </c>
      <c r="C12" s="37"/>
      <c r="D12" s="37"/>
      <c r="E12" s="37"/>
    </row>
    <row r="13" spans="1:5" ht="15.75" thickBot="1" x14ac:dyDescent="0.3">
      <c r="A13" s="153" t="s">
        <v>13</v>
      </c>
      <c r="B13" s="162" t="s">
        <v>120</v>
      </c>
      <c r="C13" s="35">
        <f>SUM(C14:C18)</f>
        <v>1546367</v>
      </c>
      <c r="D13" s="35">
        <f>SUM(D14:D18)</f>
        <v>0</v>
      </c>
      <c r="E13" s="35">
        <f>SUM(E14:E18)</f>
        <v>0</v>
      </c>
    </row>
    <row r="14" spans="1:5" x14ac:dyDescent="0.25">
      <c r="A14" s="156" t="s">
        <v>121</v>
      </c>
      <c r="B14" s="157" t="s">
        <v>122</v>
      </c>
      <c r="C14" s="36"/>
      <c r="D14" s="36"/>
      <c r="E14" s="36"/>
    </row>
    <row r="15" spans="1:5" x14ac:dyDescent="0.25">
      <c r="A15" s="158" t="s">
        <v>123</v>
      </c>
      <c r="B15" s="159" t="s">
        <v>124</v>
      </c>
      <c r="C15" s="37"/>
      <c r="D15" s="37"/>
      <c r="E15" s="37"/>
    </row>
    <row r="16" spans="1:5" x14ac:dyDescent="0.25">
      <c r="A16" s="158" t="s">
        <v>125</v>
      </c>
      <c r="B16" s="159" t="s">
        <v>126</v>
      </c>
      <c r="C16" s="37"/>
      <c r="D16" s="37"/>
      <c r="E16" s="37"/>
    </row>
    <row r="17" spans="1:5" x14ac:dyDescent="0.25">
      <c r="A17" s="158" t="s">
        <v>127</v>
      </c>
      <c r="B17" s="159" t="s">
        <v>128</v>
      </c>
      <c r="C17" s="37"/>
      <c r="D17" s="37"/>
      <c r="E17" s="37"/>
    </row>
    <row r="18" spans="1:5" x14ac:dyDescent="0.25">
      <c r="A18" s="158" t="s">
        <v>129</v>
      </c>
      <c r="B18" s="159" t="s">
        <v>130</v>
      </c>
      <c r="C18" s="37">
        <v>1546367</v>
      </c>
      <c r="D18" s="37"/>
      <c r="E18" s="37"/>
    </row>
    <row r="19" spans="1:5" ht="15.75" thickBot="1" x14ac:dyDescent="0.3">
      <c r="A19" s="160" t="s">
        <v>131</v>
      </c>
      <c r="B19" s="161" t="s">
        <v>132</v>
      </c>
      <c r="C19" s="38"/>
      <c r="D19" s="38"/>
      <c r="E19" s="38"/>
    </row>
    <row r="20" spans="1:5" ht="15.75" thickBot="1" x14ac:dyDescent="0.3">
      <c r="A20" s="153" t="s">
        <v>7</v>
      </c>
      <c r="B20" s="155" t="s">
        <v>133</v>
      </c>
      <c r="C20" s="35">
        <f>SUM(C21:C25)</f>
        <v>0</v>
      </c>
      <c r="D20" s="35">
        <f>SUM(D21:D25)</f>
        <v>0</v>
      </c>
      <c r="E20" s="35">
        <f>SUM(E21:E25)</f>
        <v>0</v>
      </c>
    </row>
    <row r="21" spans="1:5" x14ac:dyDescent="0.25">
      <c r="A21" s="156" t="s">
        <v>134</v>
      </c>
      <c r="B21" s="157" t="s">
        <v>135</v>
      </c>
      <c r="C21" s="36"/>
      <c r="D21" s="36"/>
      <c r="E21" s="36"/>
    </row>
    <row r="22" spans="1:5" x14ac:dyDescent="0.25">
      <c r="A22" s="158" t="s">
        <v>136</v>
      </c>
      <c r="B22" s="159" t="s">
        <v>137</v>
      </c>
      <c r="C22" s="37"/>
      <c r="D22" s="37"/>
      <c r="E22" s="37"/>
    </row>
    <row r="23" spans="1:5" x14ac:dyDescent="0.25">
      <c r="A23" s="158" t="s">
        <v>138</v>
      </c>
      <c r="B23" s="159" t="s">
        <v>139</v>
      </c>
      <c r="C23" s="37"/>
      <c r="D23" s="37"/>
      <c r="E23" s="37"/>
    </row>
    <row r="24" spans="1:5" x14ac:dyDescent="0.25">
      <c r="A24" s="158" t="s">
        <v>140</v>
      </c>
      <c r="B24" s="159" t="s">
        <v>141</v>
      </c>
      <c r="C24" s="37"/>
      <c r="D24" s="37"/>
      <c r="E24" s="37"/>
    </row>
    <row r="25" spans="1:5" x14ac:dyDescent="0.25">
      <c r="A25" s="158" t="s">
        <v>142</v>
      </c>
      <c r="B25" s="159" t="s">
        <v>143</v>
      </c>
      <c r="C25" s="37"/>
      <c r="D25" s="37"/>
      <c r="E25" s="37"/>
    </row>
    <row r="26" spans="1:5" ht="15.75" thickBot="1" x14ac:dyDescent="0.3">
      <c r="A26" s="160" t="s">
        <v>144</v>
      </c>
      <c r="B26" s="161" t="s">
        <v>145</v>
      </c>
      <c r="C26" s="38"/>
      <c r="D26" s="38"/>
      <c r="E26" s="38"/>
    </row>
    <row r="27" spans="1:5" ht="15.75" thickBot="1" x14ac:dyDescent="0.3">
      <c r="A27" s="153" t="s">
        <v>146</v>
      </c>
      <c r="B27" s="155" t="s">
        <v>147</v>
      </c>
      <c r="C27" s="35">
        <f>SUM(C28,C31,C32,C33)</f>
        <v>3445418</v>
      </c>
      <c r="D27" s="35">
        <f>SUM(D28,D31,D32,D33)</f>
        <v>0</v>
      </c>
      <c r="E27" s="35">
        <f>SUM(E28,E31,E32,E33)</f>
        <v>0</v>
      </c>
    </row>
    <row r="28" spans="1:5" x14ac:dyDescent="0.25">
      <c r="A28" s="156" t="s">
        <v>148</v>
      </c>
      <c r="B28" s="157" t="s">
        <v>149</v>
      </c>
      <c r="C28" s="39">
        <v>3425418</v>
      </c>
      <c r="D28" s="39"/>
      <c r="E28" s="39"/>
    </row>
    <row r="29" spans="1:5" x14ac:dyDescent="0.25">
      <c r="A29" s="158" t="s">
        <v>150</v>
      </c>
      <c r="B29" s="159" t="s">
        <v>151</v>
      </c>
      <c r="C29" s="37">
        <v>2175418</v>
      </c>
      <c r="D29" s="37"/>
      <c r="E29" s="37"/>
    </row>
    <row r="30" spans="1:5" x14ac:dyDescent="0.25">
      <c r="A30" s="158" t="s">
        <v>152</v>
      </c>
      <c r="B30" s="159" t="s">
        <v>153</v>
      </c>
      <c r="C30" s="37">
        <v>1250000</v>
      </c>
      <c r="D30" s="37"/>
      <c r="E30" s="37"/>
    </row>
    <row r="31" spans="1:5" x14ac:dyDescent="0.25">
      <c r="A31" s="158" t="s">
        <v>154</v>
      </c>
      <c r="B31" s="159" t="s">
        <v>155</v>
      </c>
      <c r="C31" s="37"/>
      <c r="D31" s="37"/>
      <c r="E31" s="37"/>
    </row>
    <row r="32" spans="1:5" x14ac:dyDescent="0.25">
      <c r="A32" s="158" t="s">
        <v>156</v>
      </c>
      <c r="B32" s="159" t="s">
        <v>157</v>
      </c>
      <c r="C32" s="37"/>
      <c r="D32" s="37"/>
      <c r="E32" s="37"/>
    </row>
    <row r="33" spans="1:5" ht="15.75" thickBot="1" x14ac:dyDescent="0.3">
      <c r="A33" s="160" t="s">
        <v>158</v>
      </c>
      <c r="B33" s="161" t="s">
        <v>159</v>
      </c>
      <c r="C33" s="38">
        <v>20000</v>
      </c>
      <c r="D33" s="38"/>
      <c r="E33" s="38"/>
    </row>
    <row r="34" spans="1:5" ht="15.75" thickBot="1" x14ac:dyDescent="0.3">
      <c r="A34" s="153" t="s">
        <v>9</v>
      </c>
      <c r="B34" s="155" t="s">
        <v>160</v>
      </c>
      <c r="C34" s="35">
        <f>SUM(C35:C44)</f>
        <v>300000</v>
      </c>
      <c r="D34" s="35">
        <f>SUM(D35:D44)</f>
        <v>0</v>
      </c>
      <c r="E34" s="35">
        <f>SUM(E35:E44)</f>
        <v>0</v>
      </c>
    </row>
    <row r="35" spans="1:5" x14ac:dyDescent="0.25">
      <c r="A35" s="156" t="s">
        <v>161</v>
      </c>
      <c r="B35" s="157" t="s">
        <v>162</v>
      </c>
      <c r="C35" s="36"/>
      <c r="D35" s="36"/>
      <c r="E35" s="36"/>
    </row>
    <row r="36" spans="1:5" x14ac:dyDescent="0.25">
      <c r="A36" s="158" t="s">
        <v>163</v>
      </c>
      <c r="B36" s="159" t="s">
        <v>164</v>
      </c>
      <c r="C36" s="37">
        <v>50000</v>
      </c>
      <c r="D36" s="37"/>
      <c r="E36" s="37"/>
    </row>
    <row r="37" spans="1:5" x14ac:dyDescent="0.25">
      <c r="A37" s="158" t="s">
        <v>165</v>
      </c>
      <c r="B37" s="159" t="s">
        <v>166</v>
      </c>
      <c r="C37" s="37"/>
      <c r="D37" s="37"/>
      <c r="E37" s="37"/>
    </row>
    <row r="38" spans="1:5" x14ac:dyDescent="0.25">
      <c r="A38" s="158" t="s">
        <v>167</v>
      </c>
      <c r="B38" s="159" t="s">
        <v>168</v>
      </c>
      <c r="C38" s="37">
        <v>250000</v>
      </c>
      <c r="D38" s="37"/>
      <c r="E38" s="37"/>
    </row>
    <row r="39" spans="1:5" x14ac:dyDescent="0.25">
      <c r="A39" s="158" t="s">
        <v>169</v>
      </c>
      <c r="B39" s="159" t="s">
        <v>170</v>
      </c>
      <c r="C39" s="37"/>
      <c r="D39" s="37"/>
      <c r="E39" s="37"/>
    </row>
    <row r="40" spans="1:5" x14ac:dyDescent="0.25">
      <c r="A40" s="158" t="s">
        <v>171</v>
      </c>
      <c r="B40" s="159" t="s">
        <v>172</v>
      </c>
      <c r="C40" s="37"/>
      <c r="D40" s="37"/>
      <c r="E40" s="37"/>
    </row>
    <row r="41" spans="1:5" x14ac:dyDescent="0.25">
      <c r="A41" s="158" t="s">
        <v>173</v>
      </c>
      <c r="B41" s="159" t="s">
        <v>174</v>
      </c>
      <c r="C41" s="37"/>
      <c r="D41" s="37"/>
      <c r="E41" s="37"/>
    </row>
    <row r="42" spans="1:5" x14ac:dyDescent="0.25">
      <c r="A42" s="158" t="s">
        <v>175</v>
      </c>
      <c r="B42" s="159" t="s">
        <v>176</v>
      </c>
      <c r="C42" s="37"/>
      <c r="D42" s="37"/>
      <c r="E42" s="37"/>
    </row>
    <row r="43" spans="1:5" x14ac:dyDescent="0.25">
      <c r="A43" s="158" t="s">
        <v>177</v>
      </c>
      <c r="B43" s="159" t="s">
        <v>178</v>
      </c>
      <c r="C43" s="37"/>
      <c r="D43" s="37"/>
      <c r="E43" s="37"/>
    </row>
    <row r="44" spans="1:5" ht="15.75" thickBot="1" x14ac:dyDescent="0.3">
      <c r="A44" s="160" t="s">
        <v>179</v>
      </c>
      <c r="B44" s="161" t="s">
        <v>26</v>
      </c>
      <c r="C44" s="38"/>
      <c r="D44" s="38"/>
      <c r="E44" s="38"/>
    </row>
    <row r="45" spans="1:5" ht="15.75" thickBot="1" x14ac:dyDescent="0.3">
      <c r="A45" s="153" t="s">
        <v>22</v>
      </c>
      <c r="B45" s="155" t="s">
        <v>180</v>
      </c>
      <c r="C45" s="35">
        <f>SUM(C46:C50)</f>
        <v>0</v>
      </c>
      <c r="D45" s="35">
        <f>SUM(D46:D50)</f>
        <v>0</v>
      </c>
      <c r="E45" s="35">
        <f>SUM(E46:E50)</f>
        <v>0</v>
      </c>
    </row>
    <row r="46" spans="1:5" x14ac:dyDescent="0.25">
      <c r="A46" s="156" t="s">
        <v>181</v>
      </c>
      <c r="B46" s="157" t="s">
        <v>182</v>
      </c>
      <c r="C46" s="36"/>
      <c r="D46" s="36"/>
      <c r="E46" s="36"/>
    </row>
    <row r="47" spans="1:5" x14ac:dyDescent="0.25">
      <c r="A47" s="158" t="s">
        <v>183</v>
      </c>
      <c r="B47" s="159" t="s">
        <v>184</v>
      </c>
      <c r="C47" s="37"/>
      <c r="D47" s="37"/>
      <c r="E47" s="37"/>
    </row>
    <row r="48" spans="1:5" x14ac:dyDescent="0.25">
      <c r="A48" s="158" t="s">
        <v>185</v>
      </c>
      <c r="B48" s="159" t="s">
        <v>186</v>
      </c>
      <c r="C48" s="37"/>
      <c r="D48" s="37"/>
      <c r="E48" s="37"/>
    </row>
    <row r="49" spans="1:5" x14ac:dyDescent="0.25">
      <c r="A49" s="158" t="s">
        <v>187</v>
      </c>
      <c r="B49" s="159" t="s">
        <v>188</v>
      </c>
      <c r="C49" s="37"/>
      <c r="D49" s="37"/>
      <c r="E49" s="37"/>
    </row>
    <row r="50" spans="1:5" ht="15.75" thickBot="1" x14ac:dyDescent="0.3">
      <c r="A50" s="163" t="s">
        <v>189</v>
      </c>
      <c r="B50" s="164" t="s">
        <v>190</v>
      </c>
      <c r="C50" s="40"/>
      <c r="D50" s="40"/>
      <c r="E50" s="40"/>
    </row>
    <row r="51" spans="1:5" ht="15.75" thickBot="1" x14ac:dyDescent="0.3">
      <c r="A51" s="153" t="s">
        <v>191</v>
      </c>
      <c r="B51" s="155" t="s">
        <v>192</v>
      </c>
      <c r="C51" s="35">
        <f>SUM(C52:C54)</f>
        <v>0</v>
      </c>
      <c r="D51" s="35">
        <f>SUM(D52:D54)</f>
        <v>0</v>
      </c>
      <c r="E51" s="35">
        <f>SUM(E52:E54)</f>
        <v>0</v>
      </c>
    </row>
    <row r="52" spans="1:5" x14ac:dyDescent="0.25">
      <c r="A52" s="156" t="s">
        <v>193</v>
      </c>
      <c r="B52" s="157" t="s">
        <v>194</v>
      </c>
      <c r="C52" s="36"/>
      <c r="D52" s="36"/>
      <c r="E52" s="36"/>
    </row>
    <row r="53" spans="1:5" x14ac:dyDescent="0.25">
      <c r="A53" s="158" t="s">
        <v>195</v>
      </c>
      <c r="B53" s="159" t="s">
        <v>196</v>
      </c>
      <c r="C53" s="37"/>
      <c r="D53" s="37"/>
      <c r="E53" s="37"/>
    </row>
    <row r="54" spans="1:5" x14ac:dyDescent="0.25">
      <c r="A54" s="158" t="s">
        <v>197</v>
      </c>
      <c r="B54" s="159" t="s">
        <v>198</v>
      </c>
      <c r="C54" s="37"/>
      <c r="D54" s="37"/>
      <c r="E54" s="37"/>
    </row>
    <row r="55" spans="1:5" ht="15.75" thickBot="1" x14ac:dyDescent="0.3">
      <c r="A55" s="160" t="s">
        <v>199</v>
      </c>
      <c r="B55" s="161" t="s">
        <v>200</v>
      </c>
      <c r="C55" s="38"/>
      <c r="D55" s="38"/>
      <c r="E55" s="38"/>
    </row>
    <row r="56" spans="1:5" ht="15.75" thickBot="1" x14ac:dyDescent="0.3">
      <c r="A56" s="153" t="s">
        <v>27</v>
      </c>
      <c r="B56" s="162" t="s">
        <v>201</v>
      </c>
      <c r="C56" s="35">
        <f>SUM(C57:C59)</f>
        <v>0</v>
      </c>
      <c r="D56" s="35">
        <f>SUM(D57:D59)</f>
        <v>0</v>
      </c>
      <c r="E56" s="35">
        <f>SUM(E57:E59)</f>
        <v>0</v>
      </c>
    </row>
    <row r="57" spans="1:5" x14ac:dyDescent="0.25">
      <c r="A57" s="156" t="s">
        <v>202</v>
      </c>
      <c r="B57" s="157" t="s">
        <v>203</v>
      </c>
      <c r="C57" s="37"/>
      <c r="D57" s="37"/>
      <c r="E57" s="37"/>
    </row>
    <row r="58" spans="1:5" x14ac:dyDescent="0.25">
      <c r="A58" s="158" t="s">
        <v>204</v>
      </c>
      <c r="B58" s="159" t="s">
        <v>205</v>
      </c>
      <c r="C58" s="37"/>
      <c r="D58" s="37"/>
      <c r="E58" s="37"/>
    </row>
    <row r="59" spans="1:5" x14ac:dyDescent="0.25">
      <c r="A59" s="158" t="s">
        <v>206</v>
      </c>
      <c r="B59" s="159" t="s">
        <v>207</v>
      </c>
      <c r="C59" s="37"/>
      <c r="D59" s="37"/>
      <c r="E59" s="37"/>
    </row>
    <row r="60" spans="1:5" ht="15.75" thickBot="1" x14ac:dyDescent="0.3">
      <c r="A60" s="160" t="s">
        <v>208</v>
      </c>
      <c r="B60" s="161" t="s">
        <v>209</v>
      </c>
      <c r="C60" s="37"/>
      <c r="D60" s="37"/>
      <c r="E60" s="37"/>
    </row>
    <row r="61" spans="1:5" ht="15.75" thickBot="1" x14ac:dyDescent="0.3">
      <c r="A61" s="153" t="s">
        <v>30</v>
      </c>
      <c r="B61" s="155" t="s">
        <v>210</v>
      </c>
      <c r="C61" s="35">
        <f>SUM(C6,C13,C20,C27,C34,C45,C51,C56)</f>
        <v>21209004</v>
      </c>
      <c r="D61" s="35">
        <f>SUM(D6,D13,D20,D27,D34,D45,D51,D56)</f>
        <v>4579000</v>
      </c>
      <c r="E61" s="35">
        <f>SUM(E6,E13,E27,E34)</f>
        <v>0</v>
      </c>
    </row>
    <row r="62" spans="1:5" ht="15.75" thickBot="1" x14ac:dyDescent="0.3">
      <c r="A62" s="165" t="s">
        <v>33</v>
      </c>
      <c r="B62" s="162" t="s">
        <v>211</v>
      </c>
      <c r="C62" s="35">
        <f>SUM(C63:C65)</f>
        <v>0</v>
      </c>
      <c r="D62" s="35">
        <f>SUM(D63:D65)</f>
        <v>0</v>
      </c>
      <c r="E62" s="35">
        <f>SUM(E63:E65)</f>
        <v>0</v>
      </c>
    </row>
    <row r="63" spans="1:5" x14ac:dyDescent="0.25">
      <c r="A63" s="156" t="s">
        <v>212</v>
      </c>
      <c r="B63" s="157" t="s">
        <v>213</v>
      </c>
      <c r="C63" s="37"/>
      <c r="D63" s="37"/>
      <c r="E63" s="37"/>
    </row>
    <row r="64" spans="1:5" x14ac:dyDescent="0.25">
      <c r="A64" s="158" t="s">
        <v>214</v>
      </c>
      <c r="B64" s="159" t="s">
        <v>215</v>
      </c>
      <c r="C64" s="37"/>
      <c r="D64" s="37"/>
      <c r="E64" s="37"/>
    </row>
    <row r="65" spans="1:5" ht="15.75" thickBot="1" x14ac:dyDescent="0.3">
      <c r="A65" s="160" t="s">
        <v>216</v>
      </c>
      <c r="B65" s="161" t="s">
        <v>327</v>
      </c>
      <c r="C65" s="37"/>
      <c r="D65" s="37"/>
      <c r="E65" s="37"/>
    </row>
    <row r="66" spans="1:5" ht="15.75" thickBot="1" x14ac:dyDescent="0.3">
      <c r="A66" s="165" t="s">
        <v>36</v>
      </c>
      <c r="B66" s="162" t="s">
        <v>218</v>
      </c>
      <c r="C66" s="35">
        <f>SUM(C67:C70)</f>
        <v>0</v>
      </c>
      <c r="D66" s="35">
        <f>SUM(D67:D70)</f>
        <v>0</v>
      </c>
      <c r="E66" s="35">
        <f>SUM(E67:E70)</f>
        <v>0</v>
      </c>
    </row>
    <row r="67" spans="1:5" x14ac:dyDescent="0.25">
      <c r="A67" s="156" t="s">
        <v>219</v>
      </c>
      <c r="B67" s="157" t="s">
        <v>220</v>
      </c>
      <c r="C67" s="37"/>
      <c r="D67" s="37"/>
      <c r="E67" s="37"/>
    </row>
    <row r="68" spans="1:5" x14ac:dyDescent="0.25">
      <c r="A68" s="158" t="s">
        <v>221</v>
      </c>
      <c r="B68" s="159" t="s">
        <v>222</v>
      </c>
      <c r="C68" s="37"/>
      <c r="D68" s="37"/>
      <c r="E68" s="37"/>
    </row>
    <row r="69" spans="1:5" x14ac:dyDescent="0.25">
      <c r="A69" s="158" t="s">
        <v>223</v>
      </c>
      <c r="B69" s="159" t="s">
        <v>224</v>
      </c>
      <c r="C69" s="37"/>
      <c r="D69" s="37"/>
      <c r="E69" s="37"/>
    </row>
    <row r="70" spans="1:5" ht="15.75" thickBot="1" x14ac:dyDescent="0.3">
      <c r="A70" s="160" t="s">
        <v>225</v>
      </c>
      <c r="B70" s="161" t="s">
        <v>226</v>
      </c>
      <c r="C70" s="37"/>
      <c r="D70" s="37"/>
      <c r="E70" s="37"/>
    </row>
    <row r="71" spans="1:5" ht="15.75" thickBot="1" x14ac:dyDescent="0.3">
      <c r="A71" s="165" t="s">
        <v>39</v>
      </c>
      <c r="B71" s="162" t="s">
        <v>227</v>
      </c>
      <c r="C71" s="35">
        <f>SUM(C72:C73)</f>
        <v>26079172</v>
      </c>
      <c r="D71" s="35">
        <f>SUM(D72:D73)</f>
        <v>360183</v>
      </c>
      <c r="E71" s="35">
        <f>SUM(E72:E73)</f>
        <v>0</v>
      </c>
    </row>
    <row r="72" spans="1:5" x14ac:dyDescent="0.25">
      <c r="A72" s="156" t="s">
        <v>228</v>
      </c>
      <c r="B72" s="157" t="s">
        <v>229</v>
      </c>
      <c r="C72" s="37">
        <v>26079172</v>
      </c>
      <c r="D72" s="37">
        <v>360183</v>
      </c>
      <c r="E72" s="37"/>
    </row>
    <row r="73" spans="1:5" ht="15.75" thickBot="1" x14ac:dyDescent="0.3">
      <c r="A73" s="160" t="s">
        <v>230</v>
      </c>
      <c r="B73" s="161" t="s">
        <v>231</v>
      </c>
      <c r="C73" s="37"/>
      <c r="D73" s="37"/>
      <c r="E73" s="37"/>
    </row>
    <row r="74" spans="1:5" ht="15.75" thickBot="1" x14ac:dyDescent="0.3">
      <c r="A74" s="165" t="s">
        <v>42</v>
      </c>
      <c r="B74" s="162" t="s">
        <v>232</v>
      </c>
      <c r="C74" s="35">
        <f>SUM(C75:C77)</f>
        <v>0</v>
      </c>
      <c r="D74" s="35">
        <f>SUM(D75:D77)</f>
        <v>0</v>
      </c>
      <c r="E74" s="35">
        <f>SUM(E75:E77)</f>
        <v>0</v>
      </c>
    </row>
    <row r="75" spans="1:5" x14ac:dyDescent="0.25">
      <c r="A75" s="156" t="s">
        <v>233</v>
      </c>
      <c r="B75" s="157" t="s">
        <v>234</v>
      </c>
      <c r="C75" s="37"/>
      <c r="D75" s="37"/>
      <c r="E75" s="37"/>
    </row>
    <row r="76" spans="1:5" x14ac:dyDescent="0.25">
      <c r="A76" s="158" t="s">
        <v>235</v>
      </c>
      <c r="B76" s="159" t="s">
        <v>236</v>
      </c>
      <c r="C76" s="37"/>
      <c r="D76" s="37"/>
      <c r="E76" s="37"/>
    </row>
    <row r="77" spans="1:5" ht="15.75" thickBot="1" x14ac:dyDescent="0.3">
      <c r="A77" s="160" t="s">
        <v>237</v>
      </c>
      <c r="B77" s="161" t="s">
        <v>238</v>
      </c>
      <c r="C77" s="37"/>
      <c r="D77" s="37"/>
      <c r="E77" s="37"/>
    </row>
    <row r="78" spans="1:5" ht="15.75" thickBot="1" x14ac:dyDescent="0.3">
      <c r="A78" s="165" t="s">
        <v>45</v>
      </c>
      <c r="B78" s="162" t="s">
        <v>239</v>
      </c>
      <c r="C78" s="35">
        <f>SUM(C79:C82)</f>
        <v>0</v>
      </c>
      <c r="D78" s="35">
        <f>SUM(D79:D82)</f>
        <v>0</v>
      </c>
      <c r="E78" s="35">
        <f>SUM(E79:E82)</f>
        <v>0</v>
      </c>
    </row>
    <row r="79" spans="1:5" x14ac:dyDescent="0.25">
      <c r="A79" s="166" t="s">
        <v>240</v>
      </c>
      <c r="B79" s="157" t="s">
        <v>241</v>
      </c>
      <c r="C79" s="37"/>
      <c r="D79" s="37"/>
      <c r="E79" s="37"/>
    </row>
    <row r="80" spans="1:5" x14ac:dyDescent="0.25">
      <c r="A80" s="166" t="s">
        <v>242</v>
      </c>
      <c r="B80" s="159" t="s">
        <v>243</v>
      </c>
      <c r="C80" s="37"/>
      <c r="D80" s="37"/>
      <c r="E80" s="37"/>
    </row>
    <row r="81" spans="1:5" x14ac:dyDescent="0.25">
      <c r="A81" s="166" t="s">
        <v>244</v>
      </c>
      <c r="B81" s="159" t="s">
        <v>245</v>
      </c>
      <c r="C81" s="37"/>
      <c r="D81" s="37"/>
      <c r="E81" s="37"/>
    </row>
    <row r="82" spans="1:5" ht="15.75" thickBot="1" x14ac:dyDescent="0.3">
      <c r="A82" s="166" t="s">
        <v>246</v>
      </c>
      <c r="B82" s="161" t="s">
        <v>247</v>
      </c>
      <c r="C82" s="37"/>
      <c r="D82" s="37"/>
      <c r="E82" s="37"/>
    </row>
    <row r="83" spans="1:5" ht="15.75" thickBot="1" x14ac:dyDescent="0.3">
      <c r="A83" s="165" t="s">
        <v>48</v>
      </c>
      <c r="B83" s="162" t="s">
        <v>248</v>
      </c>
      <c r="C83" s="41"/>
      <c r="D83" s="41"/>
      <c r="E83" s="41"/>
    </row>
    <row r="84" spans="1:5" ht="15.75" thickBot="1" x14ac:dyDescent="0.3">
      <c r="A84" s="165" t="s">
        <v>51</v>
      </c>
      <c r="B84" s="162" t="s">
        <v>249</v>
      </c>
      <c r="C84" s="35">
        <f>SUM(C62,C66,C71,C74,C78,C83)</f>
        <v>26079172</v>
      </c>
      <c r="D84" s="35">
        <f>SUM(D62,D66,D71,D74,D78,D83)</f>
        <v>360183</v>
      </c>
      <c r="E84" s="35">
        <f>SUM(E62,E66,E71,E74,E78,E83)</f>
        <v>0</v>
      </c>
    </row>
    <row r="85" spans="1:5" ht="29.25" thickBot="1" x14ac:dyDescent="0.3">
      <c r="A85" s="165" t="s">
        <v>54</v>
      </c>
      <c r="B85" s="162" t="s">
        <v>250</v>
      </c>
      <c r="C85" s="35">
        <f>SUM(C61,C84)</f>
        <v>47288176</v>
      </c>
      <c r="D85" s="35">
        <f>SUM(D61,D84)</f>
        <v>4939183</v>
      </c>
      <c r="E85" s="35">
        <f>SUM(E61,E84)</f>
        <v>0</v>
      </c>
    </row>
    <row r="86" spans="1:5" x14ac:dyDescent="0.25">
      <c r="A86" s="42"/>
      <c r="B86" s="43"/>
      <c r="C86" s="44"/>
      <c r="D86" s="44"/>
      <c r="E86" s="44"/>
    </row>
    <row r="87" spans="1:5" x14ac:dyDescent="0.25">
      <c r="A87" s="199" t="s">
        <v>251</v>
      </c>
      <c r="B87" s="199"/>
      <c r="C87" s="199"/>
      <c r="D87" s="28"/>
      <c r="E87" s="28"/>
    </row>
    <row r="88" spans="1:5" ht="15.75" thickBot="1" x14ac:dyDescent="0.3">
      <c r="A88" s="200"/>
      <c r="B88" s="200"/>
      <c r="C88" s="45"/>
      <c r="D88" s="45"/>
      <c r="E88" s="45" t="s">
        <v>67</v>
      </c>
    </row>
    <row r="89" spans="1:5" ht="15.75" thickBot="1" x14ac:dyDescent="0.3">
      <c r="A89" s="153" t="s">
        <v>325</v>
      </c>
      <c r="B89" s="33" t="s">
        <v>252</v>
      </c>
      <c r="C89" s="33" t="s">
        <v>333</v>
      </c>
      <c r="D89" s="33" t="s">
        <v>333</v>
      </c>
      <c r="E89" s="33" t="s">
        <v>333</v>
      </c>
    </row>
    <row r="90" spans="1:5" ht="15.75" thickBot="1" x14ac:dyDescent="0.3">
      <c r="A90" s="153">
        <v>1</v>
      </c>
      <c r="B90" s="33">
        <v>2</v>
      </c>
      <c r="C90" s="33">
        <v>3</v>
      </c>
      <c r="D90" s="33">
        <v>4</v>
      </c>
      <c r="E90" s="33">
        <v>5</v>
      </c>
    </row>
    <row r="91" spans="1:5" ht="15.75" thickBot="1" x14ac:dyDescent="0.3">
      <c r="A91" s="154" t="s">
        <v>10</v>
      </c>
      <c r="B91" s="167" t="s">
        <v>328</v>
      </c>
      <c r="C91" s="46">
        <f>SUM(C92:C96)</f>
        <v>28454218</v>
      </c>
      <c r="D91" s="46">
        <f>SUM(D92:D96)</f>
        <v>4939183</v>
      </c>
      <c r="E91" s="46">
        <f>SUM(E92:E96)</f>
        <v>0</v>
      </c>
    </row>
    <row r="92" spans="1:5" x14ac:dyDescent="0.25">
      <c r="A92" s="168" t="s">
        <v>108</v>
      </c>
      <c r="B92" s="169" t="s">
        <v>254</v>
      </c>
      <c r="C92" s="47">
        <v>9825725</v>
      </c>
      <c r="D92" s="47">
        <v>3080942</v>
      </c>
      <c r="E92" s="47"/>
    </row>
    <row r="93" spans="1:5" x14ac:dyDescent="0.25">
      <c r="A93" s="158" t="s">
        <v>110</v>
      </c>
      <c r="B93" s="170" t="s">
        <v>15</v>
      </c>
      <c r="C93" s="37">
        <v>1217454</v>
      </c>
      <c r="D93" s="37">
        <v>476241</v>
      </c>
      <c r="E93" s="37"/>
    </row>
    <row r="94" spans="1:5" x14ac:dyDescent="0.25">
      <c r="A94" s="158" t="s">
        <v>112</v>
      </c>
      <c r="B94" s="170" t="s">
        <v>255</v>
      </c>
      <c r="C94" s="38">
        <v>10758699</v>
      </c>
      <c r="D94" s="38">
        <v>1382000</v>
      </c>
      <c r="E94" s="38"/>
    </row>
    <row r="95" spans="1:5" x14ac:dyDescent="0.25">
      <c r="A95" s="158" t="s">
        <v>114</v>
      </c>
      <c r="B95" s="170" t="s">
        <v>19</v>
      </c>
      <c r="C95" s="38">
        <v>6051564</v>
      </c>
      <c r="D95" s="38"/>
      <c r="E95" s="38"/>
    </row>
    <row r="96" spans="1:5" x14ac:dyDescent="0.25">
      <c r="A96" s="158" t="s">
        <v>256</v>
      </c>
      <c r="B96" s="171" t="s">
        <v>21</v>
      </c>
      <c r="C96" s="38">
        <v>600776</v>
      </c>
      <c r="D96" s="38"/>
      <c r="E96" s="38"/>
    </row>
    <row r="97" spans="1:5" x14ac:dyDescent="0.25">
      <c r="A97" s="158" t="s">
        <v>118</v>
      </c>
      <c r="B97" s="170" t="s">
        <v>257</v>
      </c>
      <c r="C97" s="38"/>
      <c r="D97" s="38"/>
      <c r="E97" s="38"/>
    </row>
    <row r="98" spans="1:5" x14ac:dyDescent="0.25">
      <c r="A98" s="158" t="s">
        <v>258</v>
      </c>
      <c r="B98" s="172" t="s">
        <v>259</v>
      </c>
      <c r="C98" s="38"/>
      <c r="D98" s="38"/>
      <c r="E98" s="38"/>
    </row>
    <row r="99" spans="1:5" x14ac:dyDescent="0.25">
      <c r="A99" s="158" t="s">
        <v>260</v>
      </c>
      <c r="B99" s="173" t="s">
        <v>261</v>
      </c>
      <c r="C99" s="38"/>
      <c r="D99" s="38"/>
      <c r="E99" s="38"/>
    </row>
    <row r="100" spans="1:5" x14ac:dyDescent="0.25">
      <c r="A100" s="158" t="s">
        <v>262</v>
      </c>
      <c r="B100" s="173" t="s">
        <v>263</v>
      </c>
      <c r="C100" s="38"/>
      <c r="D100" s="38"/>
      <c r="E100" s="38"/>
    </row>
    <row r="101" spans="1:5" x14ac:dyDescent="0.25">
      <c r="A101" s="158" t="s">
        <v>264</v>
      </c>
      <c r="B101" s="172" t="s">
        <v>265</v>
      </c>
      <c r="C101" s="38">
        <v>350776</v>
      </c>
      <c r="D101" s="38"/>
      <c r="E101" s="38"/>
    </row>
    <row r="102" spans="1:5" x14ac:dyDescent="0.25">
      <c r="A102" s="158" t="s">
        <v>266</v>
      </c>
      <c r="B102" s="172" t="s">
        <v>267</v>
      </c>
      <c r="C102" s="38"/>
      <c r="D102" s="38"/>
      <c r="E102" s="38"/>
    </row>
    <row r="103" spans="1:5" x14ac:dyDescent="0.25">
      <c r="A103" s="158" t="s">
        <v>268</v>
      </c>
      <c r="B103" s="173" t="s">
        <v>269</v>
      </c>
      <c r="C103" s="38"/>
      <c r="D103" s="38"/>
      <c r="E103" s="38"/>
    </row>
    <row r="104" spans="1:5" x14ac:dyDescent="0.25">
      <c r="A104" s="174" t="s">
        <v>270</v>
      </c>
      <c r="B104" s="175" t="s">
        <v>271</v>
      </c>
      <c r="C104" s="38"/>
      <c r="D104" s="38"/>
      <c r="E104" s="38"/>
    </row>
    <row r="105" spans="1:5" x14ac:dyDescent="0.25">
      <c r="A105" s="158" t="s">
        <v>272</v>
      </c>
      <c r="B105" s="175" t="s">
        <v>273</v>
      </c>
      <c r="C105" s="38"/>
      <c r="D105" s="38"/>
      <c r="E105" s="38"/>
    </row>
    <row r="106" spans="1:5" ht="15.75" thickBot="1" x14ac:dyDescent="0.3">
      <c r="A106" s="176" t="s">
        <v>274</v>
      </c>
      <c r="B106" s="177" t="s">
        <v>275</v>
      </c>
      <c r="C106" s="48">
        <v>250000</v>
      </c>
      <c r="D106" s="48"/>
      <c r="E106" s="48"/>
    </row>
    <row r="107" spans="1:5" ht="15.75" thickBot="1" x14ac:dyDescent="0.3">
      <c r="A107" s="153" t="s">
        <v>13</v>
      </c>
      <c r="B107" s="178" t="s">
        <v>329</v>
      </c>
      <c r="C107" s="35">
        <f>SUM(C108,C110,C112)</f>
        <v>15213349</v>
      </c>
      <c r="D107" s="35">
        <f>SUM(D108,D110,D112)</f>
        <v>0</v>
      </c>
      <c r="E107" s="35">
        <f>SUM(E108,E110,E112)</f>
        <v>0</v>
      </c>
    </row>
    <row r="108" spans="1:5" x14ac:dyDescent="0.25">
      <c r="A108" s="156" t="s">
        <v>121</v>
      </c>
      <c r="B108" s="170" t="s">
        <v>69</v>
      </c>
      <c r="C108" s="36">
        <v>13943349</v>
      </c>
      <c r="D108" s="36"/>
      <c r="E108" s="36"/>
    </row>
    <row r="109" spans="1:5" x14ac:dyDescent="0.25">
      <c r="A109" s="156" t="s">
        <v>123</v>
      </c>
      <c r="B109" s="179" t="s">
        <v>277</v>
      </c>
      <c r="C109" s="36"/>
      <c r="D109" s="36"/>
      <c r="E109" s="36"/>
    </row>
    <row r="110" spans="1:5" x14ac:dyDescent="0.25">
      <c r="A110" s="156" t="s">
        <v>125</v>
      </c>
      <c r="B110" s="179" t="s">
        <v>73</v>
      </c>
      <c r="C110" s="36">
        <v>1270000</v>
      </c>
      <c r="D110" s="37"/>
      <c r="E110" s="37"/>
    </row>
    <row r="111" spans="1:5" x14ac:dyDescent="0.25">
      <c r="A111" s="156" t="s">
        <v>127</v>
      </c>
      <c r="B111" s="179" t="s">
        <v>278</v>
      </c>
      <c r="C111" s="37"/>
      <c r="D111" s="37"/>
      <c r="E111" s="37"/>
    </row>
    <row r="112" spans="1:5" x14ac:dyDescent="0.25">
      <c r="A112" s="156" t="s">
        <v>129</v>
      </c>
      <c r="B112" s="161" t="s">
        <v>77</v>
      </c>
      <c r="C112" s="37"/>
      <c r="D112" s="37"/>
      <c r="E112" s="37"/>
    </row>
    <row r="113" spans="1:5" x14ac:dyDescent="0.25">
      <c r="A113" s="156" t="s">
        <v>131</v>
      </c>
      <c r="B113" s="159" t="s">
        <v>330</v>
      </c>
      <c r="C113" s="37"/>
      <c r="D113" s="37"/>
      <c r="E113" s="37"/>
    </row>
    <row r="114" spans="1:5" x14ac:dyDescent="0.25">
      <c r="A114" s="156" t="s">
        <v>280</v>
      </c>
      <c r="B114" s="180" t="s">
        <v>281</v>
      </c>
      <c r="C114" s="37"/>
      <c r="D114" s="37"/>
      <c r="E114" s="37"/>
    </row>
    <row r="115" spans="1:5" x14ac:dyDescent="0.25">
      <c r="A115" s="156" t="s">
        <v>282</v>
      </c>
      <c r="B115" s="173" t="s">
        <v>263</v>
      </c>
      <c r="C115" s="37"/>
      <c r="D115" s="37"/>
      <c r="E115" s="37"/>
    </row>
    <row r="116" spans="1:5" x14ac:dyDescent="0.25">
      <c r="A116" s="156" t="s">
        <v>283</v>
      </c>
      <c r="B116" s="173" t="s">
        <v>284</v>
      </c>
      <c r="C116" s="37"/>
      <c r="D116" s="37"/>
      <c r="E116" s="37"/>
    </row>
    <row r="117" spans="1:5" x14ac:dyDescent="0.25">
      <c r="A117" s="156" t="s">
        <v>285</v>
      </c>
      <c r="B117" s="173" t="s">
        <v>286</v>
      </c>
      <c r="C117" s="37"/>
      <c r="D117" s="37"/>
      <c r="E117" s="37"/>
    </row>
    <row r="118" spans="1:5" x14ac:dyDescent="0.25">
      <c r="A118" s="156" t="s">
        <v>287</v>
      </c>
      <c r="B118" s="173" t="s">
        <v>269</v>
      </c>
      <c r="C118" s="37"/>
      <c r="D118" s="37"/>
      <c r="E118" s="37"/>
    </row>
    <row r="119" spans="1:5" x14ac:dyDescent="0.25">
      <c r="A119" s="156" t="s">
        <v>288</v>
      </c>
      <c r="B119" s="173" t="s">
        <v>289</v>
      </c>
      <c r="C119" s="37"/>
      <c r="D119" s="37"/>
      <c r="E119" s="37"/>
    </row>
    <row r="120" spans="1:5" ht="15.75" thickBot="1" x14ac:dyDescent="0.3">
      <c r="A120" s="174" t="s">
        <v>290</v>
      </c>
      <c r="B120" s="173" t="s">
        <v>291</v>
      </c>
      <c r="C120" s="38"/>
      <c r="D120" s="38"/>
      <c r="E120" s="38"/>
    </row>
    <row r="121" spans="1:5" ht="15.75" thickBot="1" x14ac:dyDescent="0.3">
      <c r="A121" s="153" t="s">
        <v>7</v>
      </c>
      <c r="B121" s="155" t="s">
        <v>292</v>
      </c>
      <c r="C121" s="35">
        <f>SUM(C122:C123)</f>
        <v>2800760</v>
      </c>
      <c r="D121" s="35">
        <f>SUM(D122:D123)</f>
        <v>0</v>
      </c>
      <c r="E121" s="35">
        <f>SUM(E122:E123)</f>
        <v>0</v>
      </c>
    </row>
    <row r="122" spans="1:5" x14ac:dyDescent="0.25">
      <c r="A122" s="156" t="s">
        <v>134</v>
      </c>
      <c r="B122" s="181" t="s">
        <v>293</v>
      </c>
      <c r="C122" s="36">
        <v>2800760</v>
      </c>
      <c r="D122" s="36"/>
      <c r="E122" s="36"/>
    </row>
    <row r="123" spans="1:5" ht="15.75" thickBot="1" x14ac:dyDescent="0.3">
      <c r="A123" s="160" t="s">
        <v>136</v>
      </c>
      <c r="B123" s="179" t="s">
        <v>294</v>
      </c>
      <c r="C123" s="38"/>
      <c r="D123" s="38"/>
      <c r="E123" s="38"/>
    </row>
    <row r="124" spans="1:5" ht="15.75" thickBot="1" x14ac:dyDescent="0.3">
      <c r="A124" s="153" t="s">
        <v>8</v>
      </c>
      <c r="B124" s="155" t="s">
        <v>295</v>
      </c>
      <c r="C124" s="35">
        <f>SUM(C91,C107,C121)</f>
        <v>46468327</v>
      </c>
      <c r="D124" s="35">
        <f>SUM(D91,D107,D121)</f>
        <v>4939183</v>
      </c>
      <c r="E124" s="35">
        <f>SUM(E91,E107,E121)</f>
        <v>0</v>
      </c>
    </row>
    <row r="125" spans="1:5" ht="15.75" thickBot="1" x14ac:dyDescent="0.3">
      <c r="A125" s="153" t="s">
        <v>9</v>
      </c>
      <c r="B125" s="155" t="s">
        <v>296</v>
      </c>
      <c r="C125" s="35">
        <f>SUM(C126:C128)</f>
        <v>0</v>
      </c>
      <c r="D125" s="35">
        <f>SUM(D126:D128)</f>
        <v>0</v>
      </c>
      <c r="E125" s="35">
        <f>SUM(E126:E128)</f>
        <v>0</v>
      </c>
    </row>
    <row r="126" spans="1:5" x14ac:dyDescent="0.25">
      <c r="A126" s="156" t="s">
        <v>161</v>
      </c>
      <c r="B126" s="181" t="s">
        <v>297</v>
      </c>
      <c r="C126" s="37"/>
      <c r="D126" s="37"/>
      <c r="E126" s="37"/>
    </row>
    <row r="127" spans="1:5" x14ac:dyDescent="0.25">
      <c r="A127" s="156" t="s">
        <v>163</v>
      </c>
      <c r="B127" s="181" t="s">
        <v>298</v>
      </c>
      <c r="C127" s="37"/>
      <c r="D127" s="37"/>
      <c r="E127" s="37"/>
    </row>
    <row r="128" spans="1:5" ht="15.75" thickBot="1" x14ac:dyDescent="0.3">
      <c r="A128" s="174" t="s">
        <v>165</v>
      </c>
      <c r="B128" s="171" t="s">
        <v>299</v>
      </c>
      <c r="C128" s="37"/>
      <c r="D128" s="37"/>
      <c r="E128" s="37"/>
    </row>
    <row r="129" spans="1:5" ht="15.75" thickBot="1" x14ac:dyDescent="0.3">
      <c r="A129" s="153" t="s">
        <v>22</v>
      </c>
      <c r="B129" s="155" t="s">
        <v>300</v>
      </c>
      <c r="C129" s="35">
        <f>SUM(C130:C133)</f>
        <v>0</v>
      </c>
      <c r="D129" s="35">
        <f>SUM(D130:D133)</f>
        <v>0</v>
      </c>
      <c r="E129" s="35">
        <f>SUM(E130:E133)</f>
        <v>0</v>
      </c>
    </row>
    <row r="130" spans="1:5" x14ac:dyDescent="0.25">
      <c r="A130" s="156" t="s">
        <v>181</v>
      </c>
      <c r="B130" s="181" t="s">
        <v>301</v>
      </c>
      <c r="C130" s="37"/>
      <c r="D130" s="37"/>
      <c r="E130" s="37"/>
    </row>
    <row r="131" spans="1:5" x14ac:dyDescent="0.25">
      <c r="A131" s="158" t="s">
        <v>183</v>
      </c>
      <c r="B131" s="170" t="s">
        <v>302</v>
      </c>
      <c r="C131" s="37"/>
      <c r="D131" s="37"/>
      <c r="E131" s="37"/>
    </row>
    <row r="132" spans="1:5" x14ac:dyDescent="0.25">
      <c r="A132" s="158" t="s">
        <v>185</v>
      </c>
      <c r="B132" s="170" t="s">
        <v>303</v>
      </c>
      <c r="C132" s="37"/>
      <c r="D132" s="37"/>
      <c r="E132" s="37"/>
    </row>
    <row r="133" spans="1:5" ht="15.75" thickBot="1" x14ac:dyDescent="0.3">
      <c r="A133" s="174" t="s">
        <v>187</v>
      </c>
      <c r="B133" s="171" t="s">
        <v>304</v>
      </c>
      <c r="C133" s="37"/>
      <c r="D133" s="37"/>
      <c r="E133" s="37"/>
    </row>
    <row r="134" spans="1:5" ht="15.75" thickBot="1" x14ac:dyDescent="0.3">
      <c r="A134" s="153" t="s">
        <v>25</v>
      </c>
      <c r="B134" s="155" t="s">
        <v>305</v>
      </c>
      <c r="C134" s="35">
        <f>SUM(C135:C138)</f>
        <v>819849</v>
      </c>
      <c r="D134" s="35">
        <f>SUM(D135:D138)</f>
        <v>0</v>
      </c>
      <c r="E134" s="35">
        <f>SUM(E135:E138)</f>
        <v>0</v>
      </c>
    </row>
    <row r="135" spans="1:5" x14ac:dyDescent="0.25">
      <c r="A135" s="156" t="s">
        <v>193</v>
      </c>
      <c r="B135" s="181" t="s">
        <v>306</v>
      </c>
      <c r="C135" s="37"/>
      <c r="D135" s="37"/>
      <c r="E135" s="37"/>
    </row>
    <row r="136" spans="1:5" x14ac:dyDescent="0.25">
      <c r="A136" s="156" t="s">
        <v>195</v>
      </c>
      <c r="B136" s="181" t="s">
        <v>307</v>
      </c>
      <c r="C136" s="37">
        <v>819849</v>
      </c>
      <c r="D136" s="37"/>
      <c r="E136" s="37"/>
    </row>
    <row r="137" spans="1:5" x14ac:dyDescent="0.25">
      <c r="A137" s="156" t="s">
        <v>197</v>
      </c>
      <c r="B137" s="181" t="s">
        <v>331</v>
      </c>
      <c r="C137" s="37"/>
      <c r="D137" s="37"/>
      <c r="E137" s="37"/>
    </row>
    <row r="138" spans="1:5" ht="15.75" thickBot="1" x14ac:dyDescent="0.3">
      <c r="A138" s="174" t="s">
        <v>199</v>
      </c>
      <c r="B138" s="171" t="s">
        <v>309</v>
      </c>
      <c r="C138" s="37"/>
      <c r="D138" s="37"/>
      <c r="E138" s="37"/>
    </row>
    <row r="139" spans="1:5" ht="15.75" thickBot="1" x14ac:dyDescent="0.3">
      <c r="A139" s="153" t="s">
        <v>27</v>
      </c>
      <c r="B139" s="155" t="s">
        <v>310</v>
      </c>
      <c r="C139" s="49">
        <f>SUM(C140:C143)</f>
        <v>0</v>
      </c>
      <c r="D139" s="49">
        <f>SUM(D140:D143)</f>
        <v>0</v>
      </c>
      <c r="E139" s="49">
        <f>SUM(E140:E143)</f>
        <v>0</v>
      </c>
    </row>
    <row r="140" spans="1:5" x14ac:dyDescent="0.25">
      <c r="A140" s="156" t="s">
        <v>202</v>
      </c>
      <c r="B140" s="181" t="s">
        <v>311</v>
      </c>
      <c r="C140" s="37"/>
      <c r="D140" s="37"/>
      <c r="E140" s="37"/>
    </row>
    <row r="141" spans="1:5" x14ac:dyDescent="0.25">
      <c r="A141" s="156" t="s">
        <v>204</v>
      </c>
      <c r="B141" s="181" t="s">
        <v>312</v>
      </c>
      <c r="C141" s="37"/>
      <c r="D141" s="37"/>
      <c r="E141" s="37"/>
    </row>
    <row r="142" spans="1:5" x14ac:dyDescent="0.25">
      <c r="A142" s="156" t="s">
        <v>206</v>
      </c>
      <c r="B142" s="181" t="s">
        <v>313</v>
      </c>
      <c r="C142" s="37"/>
      <c r="D142" s="37"/>
      <c r="E142" s="37"/>
    </row>
    <row r="143" spans="1:5" ht="15.75" thickBot="1" x14ac:dyDescent="0.3">
      <c r="A143" s="156" t="s">
        <v>208</v>
      </c>
      <c r="B143" s="181" t="s">
        <v>314</v>
      </c>
      <c r="C143" s="37"/>
      <c r="D143" s="37"/>
      <c r="E143" s="37"/>
    </row>
    <row r="144" spans="1:5" ht="15.75" thickBot="1" x14ac:dyDescent="0.3">
      <c r="A144" s="153" t="s">
        <v>30</v>
      </c>
      <c r="B144" s="155" t="s">
        <v>315</v>
      </c>
      <c r="C144" s="50">
        <f>SUM(C125,C129,C134,C139)</f>
        <v>819849</v>
      </c>
      <c r="D144" s="50">
        <f>SUM(D125,D129,D134,D139)</f>
        <v>0</v>
      </c>
      <c r="E144" s="50">
        <f>SUM(E125,E129,E134,E139)</f>
        <v>0</v>
      </c>
    </row>
    <row r="145" spans="1:5" ht="15.75" thickBot="1" x14ac:dyDescent="0.3">
      <c r="A145" s="182" t="s">
        <v>33</v>
      </c>
      <c r="B145" s="183" t="s">
        <v>316</v>
      </c>
      <c r="C145" s="50">
        <f>SUM(C124,C144)</f>
        <v>47288176</v>
      </c>
      <c r="D145" s="50">
        <f>SUM(D124,D144)</f>
        <v>4939183</v>
      </c>
      <c r="E145" s="50">
        <f>SUM(E124,E144)</f>
        <v>0</v>
      </c>
    </row>
    <row r="146" spans="1:5" ht="15.75" thickBot="1" x14ac:dyDescent="0.3">
      <c r="A146" s="42"/>
      <c r="B146" s="43"/>
      <c r="C146" s="51"/>
      <c r="D146" s="51"/>
      <c r="E146" s="51"/>
    </row>
    <row r="147" spans="1:5" ht="15.75" thickBot="1" x14ac:dyDescent="0.3">
      <c r="A147" s="201" t="s">
        <v>317</v>
      </c>
      <c r="B147" s="201"/>
      <c r="C147" s="52">
        <v>1</v>
      </c>
      <c r="D147" s="52">
        <v>1</v>
      </c>
      <c r="E147" s="52"/>
    </row>
    <row r="148" spans="1:5" ht="15.75" thickBot="1" x14ac:dyDescent="0.3">
      <c r="A148" s="201" t="s">
        <v>318</v>
      </c>
      <c r="B148" s="201"/>
      <c r="C148" s="52"/>
      <c r="D148" s="52"/>
      <c r="E148" s="52"/>
    </row>
    <row r="149" spans="1:5" x14ac:dyDescent="0.25">
      <c r="A149" s="53"/>
      <c r="B149" s="54"/>
      <c r="C149" s="55"/>
      <c r="D149" s="28"/>
      <c r="E149" s="28"/>
    </row>
    <row r="150" spans="1:5" x14ac:dyDescent="0.25">
      <c r="A150" s="202" t="s">
        <v>319</v>
      </c>
      <c r="B150" s="202"/>
      <c r="C150" s="202"/>
      <c r="D150" s="202"/>
      <c r="E150" s="202"/>
    </row>
    <row r="151" spans="1:5" ht="15.75" thickBot="1" x14ac:dyDescent="0.3">
      <c r="A151" s="198"/>
      <c r="B151" s="198"/>
      <c r="C151" s="32"/>
      <c r="D151" s="32"/>
      <c r="E151" s="32" t="s">
        <v>67</v>
      </c>
    </row>
    <row r="152" spans="1:5" ht="29.25" thickBot="1" x14ac:dyDescent="0.3">
      <c r="A152" s="33">
        <v>1</v>
      </c>
      <c r="B152" s="178" t="s">
        <v>320</v>
      </c>
      <c r="C152" s="184">
        <f>+C61-C124</f>
        <v>-25259323</v>
      </c>
      <c r="D152" s="184">
        <f>+D61-D124</f>
        <v>-360183</v>
      </c>
      <c r="E152" s="184">
        <f>+E61-E124</f>
        <v>0</v>
      </c>
    </row>
    <row r="153" spans="1:5" ht="29.25" thickBot="1" x14ac:dyDescent="0.3">
      <c r="A153" s="33" t="s">
        <v>13</v>
      </c>
      <c r="B153" s="178" t="s">
        <v>321</v>
      </c>
      <c r="C153" s="184">
        <f>+C84-C144</f>
        <v>25259323</v>
      </c>
      <c r="D153" s="184">
        <f>+D84-D144</f>
        <v>360183</v>
      </c>
      <c r="E153" s="184">
        <f>+E84-E144</f>
        <v>0</v>
      </c>
    </row>
  </sheetData>
  <mergeCells count="7">
    <mergeCell ref="A151:B151"/>
    <mergeCell ref="A3:B3"/>
    <mergeCell ref="A87:C87"/>
    <mergeCell ref="A88:B88"/>
    <mergeCell ref="A147:B147"/>
    <mergeCell ref="A148:B148"/>
    <mergeCell ref="A150:E150"/>
  </mergeCells>
  <printOptions horizontalCentered="1"/>
  <pageMargins left="0.19685039370078741" right="0.19685039370078741" top="0.74803149606299213" bottom="0.39370078740157483" header="0.55118110236220474" footer="0.31496062992125984"/>
  <pageSetup paperSize="9" scale="57" orientation="portrait" r:id="rId1"/>
  <headerFooter>
    <oddHeader>&amp;L&amp;"Times New Roman,Félkövér"2021.&amp;C&amp;"Times New Roman,Félkövér"Keszőhidegkút Község Önkormányzata&amp;R&amp;"Times New Roman,Félkövér dőlt"4. sz. melléklet</oddHeader>
  </headerFooter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1.sz.mell. Működési mérleg</vt:lpstr>
      <vt:lpstr>2.sz.mell. Felhalm. mérleg</vt:lpstr>
      <vt:lpstr>3.sz.mell. Kiem. előirányz.</vt:lpstr>
      <vt:lpstr>4.sz.mell. Köt. és önk. váll. </vt:lpstr>
      <vt:lpstr>'1.sz.mell. Működési mérleg'!Nyomtatási_terület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2021-02-09T15:12:38Z</cp:lastPrinted>
  <dcterms:created xsi:type="dcterms:W3CDTF">2019-02-11T09:31:03Z</dcterms:created>
  <dcterms:modified xsi:type="dcterms:W3CDTF">2021-02-09T15:12:45Z</dcterms:modified>
</cp:coreProperties>
</file>