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is-Fehér Katalin\Documents\KESZŐHIDEGKÚT\KÉPVISELŐ-TESTÜLET\2021\5. 2021. 05. 17 PM\"/>
    </mc:Choice>
  </mc:AlternateContent>
  <bookViews>
    <workbookView xWindow="0" yWindow="0" windowWidth="23040" windowHeight="9192" tabRatio="813"/>
  </bookViews>
  <sheets>
    <sheet name="1.sz.mell. Működési mérleg" sheetId="1" r:id="rId1"/>
    <sheet name="2.sz.mell. Felhalm. mérleg" sheetId="2" r:id="rId2"/>
    <sheet name="3.sz.mell. Kiem. előirányz." sheetId="3" r:id="rId3"/>
    <sheet name="4.sz.mell. Köt. és önk. váll. " sheetId="4" r:id="rId4"/>
  </sheets>
  <definedNames>
    <definedName name="_xlnm.Print_Area" localSheetId="0">'1.sz.mell. Működési mérleg'!$A$1:$I$26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3" i="4" l="1"/>
  <c r="G142" i="4"/>
  <c r="G141" i="4"/>
  <c r="G140" i="4"/>
  <c r="G139" i="4" s="1"/>
  <c r="G138" i="4"/>
  <c r="G137" i="4"/>
  <c r="G136" i="4"/>
  <c r="G135" i="4"/>
  <c r="G134" i="4" s="1"/>
  <c r="G133" i="4"/>
  <c r="G132" i="4"/>
  <c r="G131" i="4"/>
  <c r="G130" i="4"/>
  <c r="G129" i="4" s="1"/>
  <c r="G128" i="4"/>
  <c r="G127" i="4"/>
  <c r="G126" i="4"/>
  <c r="G125" i="4" s="1"/>
  <c r="G123" i="4"/>
  <c r="G121" i="4" s="1"/>
  <c r="G122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D93" i="4"/>
  <c r="H139" i="4"/>
  <c r="H134" i="4"/>
  <c r="H129" i="4"/>
  <c r="H125" i="4"/>
  <c r="H144" i="4" s="1"/>
  <c r="H121" i="4"/>
  <c r="H107" i="4"/>
  <c r="G107" i="4"/>
  <c r="H91" i="4"/>
  <c r="D143" i="4"/>
  <c r="D142" i="4"/>
  <c r="D141" i="4"/>
  <c r="D140" i="4"/>
  <c r="D138" i="4"/>
  <c r="D137" i="4"/>
  <c r="D136" i="4"/>
  <c r="D134" i="4" s="1"/>
  <c r="D135" i="4"/>
  <c r="D133" i="4"/>
  <c r="D132" i="4"/>
  <c r="D131" i="4"/>
  <c r="D130" i="4"/>
  <c r="D128" i="4"/>
  <c r="D127" i="4"/>
  <c r="D126" i="4"/>
  <c r="D125" i="4" s="1"/>
  <c r="D123" i="4"/>
  <c r="D122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2" i="4"/>
  <c r="E139" i="4"/>
  <c r="E134" i="4"/>
  <c r="E129" i="4"/>
  <c r="E125" i="4"/>
  <c r="E121" i="4"/>
  <c r="D121" i="4"/>
  <c r="E107" i="4"/>
  <c r="C107" i="4"/>
  <c r="E91" i="4"/>
  <c r="C73" i="3"/>
  <c r="H78" i="4"/>
  <c r="F78" i="4"/>
  <c r="H74" i="4"/>
  <c r="H71" i="4"/>
  <c r="H66" i="4"/>
  <c r="H62" i="4"/>
  <c r="H56" i="4"/>
  <c r="H51" i="4"/>
  <c r="H45" i="4"/>
  <c r="H34" i="4"/>
  <c r="H27" i="4"/>
  <c r="H20" i="4"/>
  <c r="H13" i="4"/>
  <c r="H61" i="4" s="1"/>
  <c r="H6" i="4"/>
  <c r="G82" i="4"/>
  <c r="G81" i="4"/>
  <c r="G80" i="4"/>
  <c r="G78" i="4" s="1"/>
  <c r="G79" i="4"/>
  <c r="G77" i="4"/>
  <c r="G76" i="4"/>
  <c r="G75" i="4"/>
  <c r="G74" i="4" s="1"/>
  <c r="G73" i="4"/>
  <c r="G72" i="4"/>
  <c r="G71" i="4" s="1"/>
  <c r="G70" i="4"/>
  <c r="G69" i="4"/>
  <c r="G68" i="4"/>
  <c r="G67" i="4"/>
  <c r="G66" i="4" s="1"/>
  <c r="G65" i="4"/>
  <c r="G64" i="4"/>
  <c r="G62" i="4" s="1"/>
  <c r="G63" i="4"/>
  <c r="G60" i="4"/>
  <c r="G59" i="4"/>
  <c r="G58" i="4"/>
  <c r="G56" i="4" s="1"/>
  <c r="G57" i="4"/>
  <c r="G55" i="4"/>
  <c r="G54" i="4"/>
  <c r="G53" i="4"/>
  <c r="G52" i="4"/>
  <c r="G51" i="4" s="1"/>
  <c r="G50" i="4"/>
  <c r="G49" i="4"/>
  <c r="G48" i="4"/>
  <c r="G45" i="4" s="1"/>
  <c r="G47" i="4"/>
  <c r="G46" i="4"/>
  <c r="G44" i="4"/>
  <c r="G43" i="4"/>
  <c r="G42" i="4"/>
  <c r="G41" i="4"/>
  <c r="G40" i="4"/>
  <c r="G39" i="4"/>
  <c r="G38" i="4"/>
  <c r="G37" i="4"/>
  <c r="G36" i="4"/>
  <c r="G35" i="4"/>
  <c r="G34" i="4" s="1"/>
  <c r="G33" i="4"/>
  <c r="G32" i="4"/>
  <c r="G31" i="4"/>
  <c r="G27" i="4" s="1"/>
  <c r="G30" i="4"/>
  <c r="G29" i="4"/>
  <c r="G28" i="4"/>
  <c r="G26" i="4"/>
  <c r="G25" i="4"/>
  <c r="G24" i="4"/>
  <c r="G23" i="4"/>
  <c r="G22" i="4"/>
  <c r="G21" i="4"/>
  <c r="G20" i="4" s="1"/>
  <c r="G19" i="4"/>
  <c r="G18" i="4"/>
  <c r="G17" i="4"/>
  <c r="G16" i="4"/>
  <c r="G13" i="4" s="1"/>
  <c r="G15" i="4"/>
  <c r="G14" i="4"/>
  <c r="G12" i="4"/>
  <c r="G11" i="4"/>
  <c r="G10" i="4"/>
  <c r="G9" i="4"/>
  <c r="G8" i="4"/>
  <c r="G7" i="4"/>
  <c r="G6" i="4" s="1"/>
  <c r="G61" i="4" s="1"/>
  <c r="D7" i="4"/>
  <c r="D18" i="4"/>
  <c r="D9" i="4"/>
  <c r="D82" i="4"/>
  <c r="D81" i="4"/>
  <c r="D80" i="4"/>
  <c r="D79" i="4"/>
  <c r="D77" i="4"/>
  <c r="D76" i="4"/>
  <c r="D75" i="4"/>
  <c r="D73" i="4"/>
  <c r="D72" i="4"/>
  <c r="D71" i="4" s="1"/>
  <c r="D70" i="4"/>
  <c r="D69" i="4"/>
  <c r="D68" i="4"/>
  <c r="D67" i="4"/>
  <c r="D65" i="4"/>
  <c r="D64" i="4"/>
  <c r="D63" i="4"/>
  <c r="D62" i="4" s="1"/>
  <c r="D60" i="4"/>
  <c r="D59" i="4"/>
  <c r="D58" i="4"/>
  <c r="D57" i="4"/>
  <c r="D56" i="4" s="1"/>
  <c r="D55" i="4"/>
  <c r="D54" i="4"/>
  <c r="D53" i="4"/>
  <c r="D52" i="4"/>
  <c r="D51" i="4" s="1"/>
  <c r="D50" i="4"/>
  <c r="D49" i="4"/>
  <c r="D48" i="4"/>
  <c r="D47" i="4"/>
  <c r="D46" i="4"/>
  <c r="D44" i="4"/>
  <c r="D43" i="4"/>
  <c r="D42" i="4"/>
  <c r="D41" i="4"/>
  <c r="D40" i="4"/>
  <c r="D39" i="4"/>
  <c r="D38" i="4"/>
  <c r="D37" i="4"/>
  <c r="D36" i="4"/>
  <c r="D35" i="4"/>
  <c r="D33" i="4"/>
  <c r="D32" i="4"/>
  <c r="D31" i="4"/>
  <c r="D30" i="4"/>
  <c r="D29" i="4"/>
  <c r="D28" i="4"/>
  <c r="D27" i="4" s="1"/>
  <c r="D26" i="4"/>
  <c r="D25" i="4"/>
  <c r="D24" i="4"/>
  <c r="D23" i="4"/>
  <c r="D20" i="4" s="1"/>
  <c r="D22" i="4"/>
  <c r="D21" i="4"/>
  <c r="D19" i="4"/>
  <c r="D17" i="4"/>
  <c r="D16" i="4"/>
  <c r="D15" i="4"/>
  <c r="D14" i="4"/>
  <c r="D12" i="4"/>
  <c r="D11" i="4"/>
  <c r="D10" i="4"/>
  <c r="D8" i="4"/>
  <c r="D6" i="4" s="1"/>
  <c r="D66" i="4"/>
  <c r="D13" i="4"/>
  <c r="E78" i="4"/>
  <c r="E74" i="4"/>
  <c r="E71" i="4"/>
  <c r="E66" i="4"/>
  <c r="E62" i="4"/>
  <c r="E56" i="4"/>
  <c r="E51" i="4"/>
  <c r="E45" i="4"/>
  <c r="E34" i="4"/>
  <c r="E27" i="4"/>
  <c r="E20" i="4"/>
  <c r="E13" i="4"/>
  <c r="E6" i="4"/>
  <c r="D45" i="4" l="1"/>
  <c r="D78" i="4"/>
  <c r="D84" i="4" s="1"/>
  <c r="H84" i="4"/>
  <c r="E144" i="4"/>
  <c r="D107" i="4"/>
  <c r="G84" i="4"/>
  <c r="D74" i="4"/>
  <c r="D129" i="4"/>
  <c r="D139" i="4"/>
  <c r="H124" i="4"/>
  <c r="H145" i="4" s="1"/>
  <c r="E124" i="4"/>
  <c r="G91" i="4"/>
  <c r="G124" i="4" s="1"/>
  <c r="G152" i="4" s="1"/>
  <c r="G144" i="4"/>
  <c r="D144" i="4"/>
  <c r="D91" i="4"/>
  <c r="E84" i="4"/>
  <c r="D34" i="4"/>
  <c r="D61" i="4" s="1"/>
  <c r="E61" i="4"/>
  <c r="H13" i="1"/>
  <c r="H12" i="1"/>
  <c r="E14" i="1"/>
  <c r="I23" i="1"/>
  <c r="I14" i="1"/>
  <c r="I24" i="1" s="1"/>
  <c r="H25" i="2"/>
  <c r="H24" i="2"/>
  <c r="H23" i="2"/>
  <c r="H22" i="2"/>
  <c r="H21" i="2"/>
  <c r="H20" i="2"/>
  <c r="H19" i="2"/>
  <c r="H18" i="2"/>
  <c r="H17" i="2"/>
  <c r="H16" i="2"/>
  <c r="H15" i="2"/>
  <c r="H14" i="2"/>
  <c r="H11" i="2"/>
  <c r="H10" i="2"/>
  <c r="H9" i="2"/>
  <c r="H13" i="2" s="1"/>
  <c r="H8" i="2"/>
  <c r="H7" i="2"/>
  <c r="D12" i="2"/>
  <c r="D11" i="2"/>
  <c r="D10" i="2"/>
  <c r="D9" i="2"/>
  <c r="D8" i="2"/>
  <c r="D7" i="2"/>
  <c r="D25" i="2"/>
  <c r="D24" i="2"/>
  <c r="D23" i="2"/>
  <c r="D22" i="2"/>
  <c r="D21" i="2"/>
  <c r="D20" i="2"/>
  <c r="D19" i="2"/>
  <c r="D18" i="2"/>
  <c r="D17" i="2"/>
  <c r="D16" i="2"/>
  <c r="D15" i="2"/>
  <c r="D14" i="2"/>
  <c r="D26" i="2" s="1"/>
  <c r="D27" i="2" s="1"/>
  <c r="E26" i="2"/>
  <c r="E13" i="2"/>
  <c r="E27" i="2" s="1"/>
  <c r="I26" i="2"/>
  <c r="I13" i="2"/>
  <c r="H22" i="1"/>
  <c r="H21" i="1"/>
  <c r="H20" i="1"/>
  <c r="H19" i="1"/>
  <c r="H18" i="1"/>
  <c r="H17" i="1"/>
  <c r="H16" i="1"/>
  <c r="H15" i="1"/>
  <c r="H11" i="1"/>
  <c r="H10" i="1"/>
  <c r="H9" i="1"/>
  <c r="H8" i="1"/>
  <c r="H7" i="1"/>
  <c r="G14" i="1"/>
  <c r="E20" i="1"/>
  <c r="E23" i="1" s="1"/>
  <c r="E24" i="1" s="1"/>
  <c r="D25" i="1"/>
  <c r="D22" i="1"/>
  <c r="D21" i="1"/>
  <c r="D19" i="1"/>
  <c r="D18" i="1"/>
  <c r="D17" i="1"/>
  <c r="D16" i="1"/>
  <c r="D15" i="1"/>
  <c r="D13" i="1"/>
  <c r="D12" i="1"/>
  <c r="D11" i="1"/>
  <c r="D10" i="1"/>
  <c r="D9" i="1"/>
  <c r="D8" i="1"/>
  <c r="D7" i="1"/>
  <c r="D142" i="3"/>
  <c r="D141" i="3"/>
  <c r="D140" i="3"/>
  <c r="D139" i="3"/>
  <c r="D137" i="3"/>
  <c r="D133" i="3" s="1"/>
  <c r="D143" i="3" s="1"/>
  <c r="D136" i="3"/>
  <c r="D135" i="3"/>
  <c r="D134" i="3"/>
  <c r="D132" i="3"/>
  <c r="D131" i="3"/>
  <c r="D130" i="3"/>
  <c r="D129" i="3"/>
  <c r="D127" i="3"/>
  <c r="D126" i="3"/>
  <c r="D125" i="3"/>
  <c r="D122" i="3"/>
  <c r="D121" i="3"/>
  <c r="D120" i="3" s="1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 s="1"/>
  <c r="E133" i="3"/>
  <c r="E143" i="3" s="1"/>
  <c r="E120" i="3"/>
  <c r="E106" i="3"/>
  <c r="D106" i="3"/>
  <c r="E90" i="3"/>
  <c r="D81" i="3"/>
  <c r="D80" i="3"/>
  <c r="D79" i="3"/>
  <c r="D78" i="3"/>
  <c r="D76" i="3"/>
  <c r="D75" i="3"/>
  <c r="D74" i="3"/>
  <c r="D72" i="3"/>
  <c r="D71" i="3"/>
  <c r="D69" i="3"/>
  <c r="D68" i="3"/>
  <c r="D67" i="3"/>
  <c r="D66" i="3"/>
  <c r="D64" i="3"/>
  <c r="D63" i="3"/>
  <c r="D62" i="3"/>
  <c r="D59" i="3"/>
  <c r="D58" i="3"/>
  <c r="D57" i="3"/>
  <c r="D56" i="3"/>
  <c r="D54" i="3"/>
  <c r="D53" i="3"/>
  <c r="D52" i="3"/>
  <c r="D51" i="3"/>
  <c r="D49" i="3"/>
  <c r="D48" i="3"/>
  <c r="D47" i="3"/>
  <c r="D46" i="3"/>
  <c r="D45" i="3"/>
  <c r="D43" i="3"/>
  <c r="D42" i="3"/>
  <c r="D41" i="3"/>
  <c r="D40" i="3"/>
  <c r="D39" i="3"/>
  <c r="D38" i="3"/>
  <c r="D37" i="3"/>
  <c r="D36" i="3"/>
  <c r="D35" i="3"/>
  <c r="D33" i="3" s="1"/>
  <c r="D34" i="3"/>
  <c r="D32" i="3"/>
  <c r="D31" i="3"/>
  <c r="D30" i="3"/>
  <c r="D29" i="3"/>
  <c r="D28" i="3"/>
  <c r="D25" i="3"/>
  <c r="D24" i="3"/>
  <c r="D23" i="3"/>
  <c r="D22" i="3"/>
  <c r="D21" i="3"/>
  <c r="D20" i="3"/>
  <c r="D18" i="3"/>
  <c r="D17" i="3"/>
  <c r="D16" i="3"/>
  <c r="D15" i="3"/>
  <c r="D14" i="3"/>
  <c r="D13" i="3"/>
  <c r="D11" i="3"/>
  <c r="D10" i="3"/>
  <c r="D9" i="3"/>
  <c r="D8" i="3"/>
  <c r="D7" i="3"/>
  <c r="D6" i="3"/>
  <c r="E73" i="3"/>
  <c r="E70" i="3"/>
  <c r="E83" i="3" s="1"/>
  <c r="E152" i="3" s="1"/>
  <c r="D70" i="3"/>
  <c r="E33" i="3"/>
  <c r="E27" i="3"/>
  <c r="E26" i="3"/>
  <c r="E19" i="3"/>
  <c r="E12" i="3"/>
  <c r="E5" i="3"/>
  <c r="G85" i="4" l="1"/>
  <c r="G153" i="4"/>
  <c r="D12" i="3"/>
  <c r="D19" i="3"/>
  <c r="H26" i="2"/>
  <c r="H152" i="4"/>
  <c r="D83" i="3"/>
  <c r="D5" i="3"/>
  <c r="D73" i="3"/>
  <c r="H14" i="1"/>
  <c r="H23" i="1"/>
  <c r="I27" i="2"/>
  <c r="D124" i="4"/>
  <c r="E145" i="4"/>
  <c r="H85" i="4"/>
  <c r="H153" i="4"/>
  <c r="G145" i="4"/>
  <c r="D145" i="4"/>
  <c r="D152" i="3"/>
  <c r="E85" i="4"/>
  <c r="D85" i="4"/>
  <c r="H27" i="2"/>
  <c r="H24" i="1"/>
  <c r="D123" i="3"/>
  <c r="E123" i="3"/>
  <c r="E144" i="3" s="1"/>
  <c r="E60" i="3"/>
  <c r="E84" i="3" l="1"/>
  <c r="E151" i="3"/>
  <c r="D144" i="3"/>
  <c r="C19" i="3"/>
  <c r="I139" i="4" l="1"/>
  <c r="F139" i="4"/>
  <c r="C139" i="4"/>
  <c r="I134" i="4"/>
  <c r="F134" i="4"/>
  <c r="C134" i="4"/>
  <c r="I129" i="4"/>
  <c r="F129" i="4"/>
  <c r="C129" i="4"/>
  <c r="I125" i="4"/>
  <c r="F125" i="4"/>
  <c r="C125" i="4"/>
  <c r="I121" i="4"/>
  <c r="F121" i="4"/>
  <c r="C121" i="4"/>
  <c r="I107" i="4"/>
  <c r="F107" i="4"/>
  <c r="I91" i="4"/>
  <c r="F91" i="4"/>
  <c r="C91" i="4"/>
  <c r="I78" i="4"/>
  <c r="C78" i="4"/>
  <c r="I74" i="4"/>
  <c r="F74" i="4"/>
  <c r="C74" i="4"/>
  <c r="I71" i="4"/>
  <c r="F71" i="4"/>
  <c r="C71" i="4"/>
  <c r="I66" i="4"/>
  <c r="F66" i="4"/>
  <c r="C66" i="4"/>
  <c r="I62" i="4"/>
  <c r="F62" i="4"/>
  <c r="C62" i="4"/>
  <c r="I56" i="4"/>
  <c r="F56" i="4"/>
  <c r="C56" i="4"/>
  <c r="I51" i="4"/>
  <c r="F51" i="4"/>
  <c r="C51" i="4"/>
  <c r="I45" i="4"/>
  <c r="F45" i="4"/>
  <c r="C45" i="4"/>
  <c r="I34" i="4"/>
  <c r="F34" i="4"/>
  <c r="C34" i="4"/>
  <c r="C27" i="4"/>
  <c r="I27" i="4"/>
  <c r="F27" i="4"/>
  <c r="I20" i="4"/>
  <c r="F20" i="4"/>
  <c r="C20" i="4"/>
  <c r="I13" i="4"/>
  <c r="F13" i="4"/>
  <c r="C13" i="4"/>
  <c r="I6" i="4"/>
  <c r="F6" i="4"/>
  <c r="C6" i="4"/>
  <c r="F61" i="4" l="1"/>
  <c r="I84" i="4"/>
  <c r="I124" i="4"/>
  <c r="I145" i="4" s="1"/>
  <c r="F144" i="4"/>
  <c r="F124" i="4"/>
  <c r="I61" i="4"/>
  <c r="I144" i="4"/>
  <c r="C144" i="4"/>
  <c r="F84" i="4"/>
  <c r="C124" i="4"/>
  <c r="C84" i="4"/>
  <c r="C61" i="4"/>
  <c r="I153" i="4"/>
  <c r="C133" i="3"/>
  <c r="C143" i="3" s="1"/>
  <c r="C120" i="3"/>
  <c r="C106" i="3"/>
  <c r="C90" i="3"/>
  <c r="C70" i="3"/>
  <c r="C83" i="3" s="1"/>
  <c r="C33" i="3"/>
  <c r="C27" i="3"/>
  <c r="C12" i="3"/>
  <c r="C5" i="3"/>
  <c r="G26" i="2"/>
  <c r="C26" i="2"/>
  <c r="G13" i="2"/>
  <c r="G27" i="2" s="1"/>
  <c r="C13" i="2"/>
  <c r="G23" i="1"/>
  <c r="C20" i="1"/>
  <c r="C14" i="1"/>
  <c r="C26" i="3" l="1"/>
  <c r="D27" i="3"/>
  <c r="D26" i="3" s="1"/>
  <c r="D60" i="3" s="1"/>
  <c r="C23" i="1"/>
  <c r="D23" i="1" s="1"/>
  <c r="D20" i="1"/>
  <c r="I152" i="4"/>
  <c r="C153" i="4"/>
  <c r="F145" i="4"/>
  <c r="C145" i="4"/>
  <c r="C152" i="3"/>
  <c r="F153" i="4"/>
  <c r="F152" i="4"/>
  <c r="C60" i="3"/>
  <c r="C84" i="3" s="1"/>
  <c r="I85" i="4"/>
  <c r="F85" i="4"/>
  <c r="C123" i="3"/>
  <c r="C144" i="3" s="1"/>
  <c r="C27" i="2"/>
  <c r="G24" i="1"/>
  <c r="C85" i="4"/>
  <c r="C152" i="4"/>
  <c r="C24" i="1"/>
  <c r="D24" i="1" s="1"/>
  <c r="D84" i="3" l="1"/>
  <c r="D151" i="3"/>
  <c r="C151" i="3"/>
</calcChain>
</file>

<file path=xl/sharedStrings.xml><?xml version="1.0" encoding="utf-8"?>
<sst xmlns="http://schemas.openxmlformats.org/spreadsheetml/2006/main" count="757" uniqueCount="337">
  <si>
    <t>I. Működési célú bevételek és kiadások mérlege</t>
  </si>
  <si>
    <t>Keszőhidegkút Község Önkormányzata</t>
  </si>
  <si>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</si>
  <si>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</si>
  <si>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</si>
  <si>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</si>
  <si>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</si>
  <si>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</si>
  <si>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</si>
  <si>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</si>
  <si>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</si>
  <si>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</si>
  <si>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</si>
  <si>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</si>
  <si>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</si>
  <si>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</si>
  <si>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</si>
  <si>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</si>
  <si>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</si>
  <si>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</si>
  <si>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</si>
  <si>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</si>
  <si>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</si>
  <si>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Tartalékok+ pályázati önrész</t>
  </si>
  <si>
    <t>7.</t>
  </si>
  <si>
    <t>Egyéb működési bevételek</t>
  </si>
  <si>
    <t>8.</t>
  </si>
  <si>
    <t>Költségvetési bevételek összesen (1.+2.+4.+5.+7.)</t>
  </si>
  <si>
    <t>Költségvetési kiadások összesen (1.+...+7.)</t>
  </si>
  <si>
    <t>9.</t>
  </si>
  <si>
    <t>Hiány belső finanszírozásának bevételei (10.+…+13. )</t>
  </si>
  <si>
    <t>Értékpapír vásárlása, visszavásárlása</t>
  </si>
  <si>
    <t>10.</t>
  </si>
  <si>
    <t xml:space="preserve">   Költségvetési maradvány igénybevétele </t>
  </si>
  <si>
    <t>Likviditási célú hitelek törlesztése</t>
  </si>
  <si>
    <t>11.</t>
  </si>
  <si>
    <t xml:space="preserve">   Vállalkozási maradvány igénybevétele </t>
  </si>
  <si>
    <t>Rövid lejáratú hitelek törlesztése</t>
  </si>
  <si>
    <t>12.</t>
  </si>
  <si>
    <t xml:space="preserve">   Betét visszavonásából származó bevétel </t>
  </si>
  <si>
    <t>Hosszú lejáratú hitelek törlesztése</t>
  </si>
  <si>
    <t>13.</t>
  </si>
  <si>
    <t xml:space="preserve">   Egyéb belső finanszírozási bevételek</t>
  </si>
  <si>
    <t>Kölcsön törlesztése</t>
  </si>
  <si>
    <t>14.</t>
  </si>
  <si>
    <t xml:space="preserve">Hiány külső finanszírozásának bevételei (15.+16.) </t>
  </si>
  <si>
    <t>Forgatási célú belföldi, külföldi értékpapírok vásárlása</t>
  </si>
  <si>
    <t>15.</t>
  </si>
  <si>
    <t>ÁHB megelőlegezések visszafizetése</t>
  </si>
  <si>
    <t>16.</t>
  </si>
  <si>
    <t xml:space="preserve">   Értékpapírok bevételei</t>
  </si>
  <si>
    <t>Központi,irányítószervi támogatások folyósítása</t>
  </si>
  <si>
    <t>17.</t>
  </si>
  <si>
    <t>Működési célú finanszírozási bevételek összesen (9.+14.)</t>
  </si>
  <si>
    <t>Működési célú finanszírozási kiadások összesen (9.+...+14.)</t>
  </si>
  <si>
    <t>18.</t>
  </si>
  <si>
    <t>BEVÉTEL ÖSSZESEN (8.+17.)</t>
  </si>
  <si>
    <t>KIADÁSOK ÖSSZESEN (8.+17.)</t>
  </si>
  <si>
    <t>19.</t>
  </si>
  <si>
    <t>Költségvetési hiány:</t>
  </si>
  <si>
    <t>Költségvetési többlet:</t>
  </si>
  <si>
    <t>20.</t>
  </si>
  <si>
    <t>Tárgyévi  hiány:</t>
  </si>
  <si>
    <t>Tárgyévi  többlet:</t>
  </si>
  <si>
    <t xml:space="preserve">II. Felhalmozási célú bevételek és kiadások mérlege
</t>
  </si>
  <si>
    <t>Forintban!</t>
  </si>
  <si>
    <t>Felhalmozási célú támogatások államháztartáson belülről</t>
  </si>
  <si>
    <t>Beruházások</t>
  </si>
  <si>
    <t>1.-ből EU-s támogatás</t>
  </si>
  <si>
    <t>1.-ből EU-s forrásból megvalósuló beruházás</t>
  </si>
  <si>
    <t>Felhalmozási bevételek</t>
  </si>
  <si>
    <t>Felújítások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</si>
  <si>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</si>
  <si>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</si>
  <si>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</si>
  <si>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</si>
  <si>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</si>
  <si>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Tartalékok</t>
  </si>
  <si>
    <t>Költségvetési bevételek összesen: (1.+3.+4.+6.)</t>
  </si>
  <si>
    <t>Költségvetési kiadások összesen: (1.+3.+5.+6.)</t>
  </si>
  <si>
    <t>Hiány belső finanszírozás bevételei ( 9.+…+13.)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</si>
  <si>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</si>
  <si>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</si>
  <si>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</si>
  <si>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</si>
  <si>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</si>
  <si>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</si>
  <si>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</si>
  <si>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(15.+…+19.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</si>
  <si>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</si>
  <si>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</si>
  <si>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</si>
  <si>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</si>
  <si>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</si>
  <si>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</si>
  <si>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</si>
  <si>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(8.+14.)</t>
  </si>
  <si>
    <t>Felhalmozási célú finanszírozási kiadások összesen (8.+…+19.)</t>
  </si>
  <si>
    <t>21.</t>
  </si>
  <si>
    <t>BEVÉTEL ÖSSZESEN (7.+20.)</t>
  </si>
  <si>
    <t>KIADÁSOK ÖSSZESEN (7.+20.)</t>
  </si>
  <si>
    <t>22.</t>
  </si>
  <si>
    <t>23.</t>
  </si>
  <si>
    <t>B E V É T E L E K</t>
  </si>
  <si>
    <t>Bevételi jogcím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</si>
  <si>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</si>
  <si>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</si>
  <si>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</si>
  <si>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</si>
  <si>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</si>
  <si>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</si>
  <si>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</si>
  <si>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</si>
  <si>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</si>
  <si>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</si>
  <si>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</si>
  <si>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</si>
  <si>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</si>
  <si>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</si>
  <si>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</si>
  <si>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</si>
  <si>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</si>
  <si>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</si>
  <si>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</si>
  <si>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</si>
  <si>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</si>
  <si>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</si>
  <si>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</si>
  <si>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</si>
  <si>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</si>
  <si>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</si>
  <si>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</si>
  <si>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</si>
  <si>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</si>
  <si>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</si>
  <si>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</si>
  <si>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</si>
  <si>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</si>
  <si>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</si>
  <si>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</si>
  <si>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</si>
  <si>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</si>
  <si>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</si>
  <si>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</si>
  <si>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</si>
  <si>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</si>
  <si>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</si>
  <si>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</si>
  <si>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</si>
  <si>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</si>
  <si>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</si>
  <si>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</si>
  <si>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</si>
  <si>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</si>
  <si>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</si>
  <si>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</si>
  <si>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</si>
  <si>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</si>
  <si>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</si>
  <si>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</si>
  <si>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</si>
  <si>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</si>
  <si>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</si>
  <si>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</si>
  <si>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</si>
  <si>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</si>
  <si>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</si>
  <si>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</si>
  <si>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</si>
  <si>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</si>
  <si>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</si>
  <si>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</si>
  <si>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</si>
  <si>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</si>
  <si>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</si>
  <si>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</si>
  <si>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</si>
  <si>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</si>
  <si>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</si>
  <si>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</si>
  <si>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</si>
  <si>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</si>
  <si>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</si>
  <si>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</si>
  <si>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</si>
  <si>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</si>
  <si>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</si>
  <si>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</si>
  <si>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</si>
  <si>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</si>
  <si>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</si>
  <si>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</si>
  <si>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</si>
  <si>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</si>
  <si>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</si>
  <si>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</si>
  <si>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</si>
  <si>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</si>
  <si>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</si>
  <si>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</si>
  <si>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</si>
  <si>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</si>
  <si>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</si>
  <si>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</si>
  <si>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</si>
  <si>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</si>
  <si>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</si>
  <si>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</si>
  <si>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KÖLTSÉGVETÉSI BEVÉTELEK ÖSSZESEN: (1.+…+8.)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</si>
  <si>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</si>
  <si>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</si>
  <si>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</si>
  <si>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</si>
  <si>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</si>
  <si>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</si>
  <si>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</si>
  <si>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</si>
  <si>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</si>
  <si>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</si>
  <si>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</si>
  <si>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</si>
  <si>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</si>
  <si>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</si>
  <si>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</si>
  <si>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</si>
  <si>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</si>
  <si>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</si>
  <si>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</si>
  <si>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</si>
  <si>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</si>
  <si>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</si>
  <si>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</si>
  <si>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</si>
  <si>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</si>
  <si>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</si>
  <si>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</si>
  <si>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</si>
  <si>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>Külföldi finanszírozás bevételei (14.1.+…14.4.)</t>
  </si>
  <si>
    <t>14.1.</t>
  </si>
  <si>
    <t>Forgatási célú külföldi értékpapírok beváltása,  értékesítése</t>
  </si>
  <si>
    <t>14.2.</t>
  </si>
  <si>
    <t>Befektetési célú külföldi értékpapírok beváltása,  értékesítése</t>
  </si>
  <si>
    <t>14.3.</t>
  </si>
  <si>
    <t>Külföldi értékpapírok kibocsátása</t>
  </si>
  <si>
    <t>14.4.</t>
  </si>
  <si>
    <t>Külföldi hitelek, kölcsönök felvétele</t>
  </si>
  <si>
    <t>Adóssághoz nem kapcsolódó származékos ügyletek bevételei</t>
  </si>
  <si>
    <t>FINANSZÍROZÁSI BEVÉTELEK ÖSSZESEN: (10. + … +15.)</t>
  </si>
  <si>
    <t>KÖLTSÉGVETÉSI ÉS FINANSZÍROZÁSI BEVÉTELEK ÖSSZESEN: (9.+16.)</t>
  </si>
  <si>
    <t>K I A D Á S O K</t>
  </si>
  <si>
    <t>Kiadási jogcímek</t>
  </si>
  <si>
    <r>
      <t xml:space="preserve">   Működési költségvetés kiadásai </t>
    </r>
    <r>
      <rPr>
        <sz val="12"/>
        <rFont val="Times New Roman CE"/>
        <charset val="238"/>
      </rPr>
      <t>(1.1.+…+1.5.)</t>
    </r>
  </si>
  <si>
    <t>Személyi  juttatások</t>
  </si>
  <si>
    <t>Dologi  kiadások</t>
  </si>
  <si>
    <t>1.5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</si>
  <si>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</si>
  <si>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</si>
  <si>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</si>
  <si>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</si>
  <si>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</si>
  <si>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</si>
  <si>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</si>
  <si>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</si>
  <si>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</si>
  <si>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</si>
  <si>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</si>
  <si>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</si>
  <si>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</si>
  <si>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</si>
  <si>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</si>
  <si>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</si>
  <si>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</si>
  <si>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</si>
  <si>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</si>
  <si>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12"/>
        <rFont val="Times New Roman CE"/>
        <charset val="238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</si>
  <si>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</si>
  <si>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</si>
  <si>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</si>
  <si>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</si>
  <si>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</si>
  <si>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</si>
  <si>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</si>
  <si>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</si>
  <si>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</si>
  <si>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</si>
  <si>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</si>
  <si>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</si>
  <si>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</si>
  <si>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</si>
  <si>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</si>
  <si>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</si>
  <si>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</si>
  <si>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</si>
  <si>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KÖLTSÉGVETÉSI KIADÁSOK ÖSSZESEN (1.+2.+3.)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</si>
  <si>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</si>
  <si>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</si>
  <si>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</si>
  <si>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</si>
  <si>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</si>
  <si>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</si>
  <si>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</si>
  <si>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</si>
  <si>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</si>
  <si>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</si>
  <si>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</si>
  <si>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</si>
  <si>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</si>
  <si>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>Központi, irányítószervi támogatások folyósítása</t>
  </si>
  <si>
    <t>Külföldi finanszírozás kiadásai (8.1. + … + 8.4.)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</si>
  <si>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</si>
  <si>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</si>
  <si>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</si>
  <si>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</si>
  <si>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</si>
  <si>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(4.+9.)</t>
  </si>
  <si>
    <t>Éves engedélyezett létszám előirányzat ( fő )</t>
  </si>
  <si>
    <t>Közfoglalkoztatottak létszáma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</si>
  <si>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</si>
  <si>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</si>
  <si>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</si>
  <si>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Kötelező feladatok bevétele, kiadása</t>
  </si>
  <si>
    <t>Önként vállalt feladatok bevétele, kiadása</t>
  </si>
  <si>
    <t>Államigazgatási feladatok bevétele, kiadása</t>
  </si>
  <si>
    <t>Sorszám</t>
  </si>
  <si>
    <t>Előirányzat-csoport, kiemelt előirányzat megnevezése</t>
  </si>
  <si>
    <t>Rövid lejáratú  hitelek, kölcsönök felvétele</t>
  </si>
  <si>
    <r>
      <t xml:space="preserve">   Működési költségvetés kiadásai </t>
    </r>
    <r>
      <rPr>
        <sz val="11"/>
        <rFont val="Times New Roman"/>
        <family val="1"/>
        <charset val="238"/>
      </rPr>
      <t>(1.1.+…+1.5.)</t>
    </r>
  </si>
  <si>
    <r>
      <t xml:space="preserve">   Felhalmozási költségvetés kiadásai </t>
    </r>
    <r>
      <rPr>
        <sz val="11"/>
        <rFont val="Times New Roman"/>
        <family val="1"/>
        <charset val="238"/>
      </rPr>
      <t>(2.1.+2.3.+2.5.)</t>
    </r>
  </si>
  <si>
    <t>2.5.-ből   - Garancia- és kezességvállalásból kifizetés ÁH-n belülre</t>
  </si>
  <si>
    <t xml:space="preserve">Pénzeszközök betétként elhelyezése </t>
  </si>
  <si>
    <t>Feladat meg-nevezése</t>
  </si>
  <si>
    <t>2021. évi előirányzat</t>
  </si>
  <si>
    <t>Módosítás I.</t>
  </si>
  <si>
    <t>ÁHB megelőlegezések</t>
  </si>
  <si>
    <t>Módosított 03.31.</t>
  </si>
  <si>
    <t xml:space="preserve"> 1. sz. melléklet</t>
  </si>
  <si>
    <t>2. sz.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</si>
</sst>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"/>
  </numFmts>
  <fonts count="23" x14ac:knownFonts="1">
    <font>
      <sz val="11"/>
      <color theme="1"/>
      <name val="Calibri"/>
      <family val="2"/>
      <charset val="238"/>
      <scheme val="minor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sz val="12"/>
      <name val="Times New Roman CE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2"/>
      <name val="Times New Roman CE"/>
      <charset val="238"/>
    </font>
    <font>
      <b/>
      <i/>
      <sz val="9"/>
      <name val="Times New Roman CE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Times New Roman CE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color theme="1"/>
      <name val="Times New Roman CE"/>
      <charset val="238"/>
    </font>
    <font>
      <b/>
      <i/>
      <sz val="11"/>
      <color theme="1"/>
      <name val="Times New Roman CE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210">
    <xf numFmtId="0" fontId="0" fillId="0" borderId="0" xfId="0"/>
    <xf numFmtId="164" fontId="2" fillId="0" borderId="0" xfId="0" applyNumberFormat="1" applyFont="1" applyAlignment="1">
      <alignment horizontal="right" vertical="center"/>
    </xf>
    <xf numFmtId="164" fontId="4" fillId="0" borderId="3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 indent="1"/>
    </xf>
    <xf numFmtId="164" fontId="3" fillId="0" borderId="11" xfId="1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/>
    </xf>
    <xf numFmtId="164" fontId="7" fillId="0" borderId="0" xfId="0" quotePrefix="1" applyNumberFormat="1" applyFont="1" applyAlignment="1">
      <alignment horizontal="right" vertical="center" wrapText="1" indent="1"/>
    </xf>
    <xf numFmtId="49" fontId="13" fillId="0" borderId="0" xfId="1" applyNumberFormat="1" applyAlignment="1">
      <alignment horizontal="center" vertical="center"/>
    </xf>
    <xf numFmtId="0" fontId="13" fillId="0" borderId="0" xfId="1"/>
    <xf numFmtId="0" fontId="13" fillId="0" borderId="0" xfId="1" applyAlignment="1">
      <alignment horizontal="right" vertical="center" indent="1"/>
    </xf>
    <xf numFmtId="0" fontId="3" fillId="0" borderId="3" xfId="1" applyFont="1" applyBorder="1" applyAlignment="1">
      <alignment horizontal="center"/>
    </xf>
    <xf numFmtId="49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18" fillId="0" borderId="0" xfId="1" applyFont="1"/>
    <xf numFmtId="49" fontId="19" fillId="0" borderId="0" xfId="1" applyNumberFormat="1" applyFont="1" applyAlignment="1">
      <alignment horizontal="left" vertical="center" wrapText="1"/>
    </xf>
    <xf numFmtId="0" fontId="18" fillId="0" borderId="0" xfId="1" applyFont="1" applyAlignment="1">
      <alignment wrapText="1"/>
    </xf>
    <xf numFmtId="0" fontId="19" fillId="0" borderId="0" xfId="1" applyFont="1" applyAlignment="1">
      <alignment horizontal="center" vertical="center" wrapText="1"/>
    </xf>
    <xf numFmtId="0" fontId="20" fillId="0" borderId="10" xfId="0" applyFont="1" applyBorder="1" applyAlignment="1">
      <alignment horizontal="right" vertical="center"/>
    </xf>
    <xf numFmtId="0" fontId="19" fillId="0" borderId="3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164" fontId="19" fillId="0" borderId="3" xfId="1" applyNumberFormat="1" applyFont="1" applyBorder="1" applyAlignment="1">
      <alignment horizontal="right" vertical="center" wrapText="1"/>
    </xf>
    <xf numFmtId="164" fontId="18" fillId="0" borderId="4" xfId="1" applyNumberFormat="1" applyFont="1" applyBorder="1" applyAlignment="1" applyProtection="1">
      <alignment horizontal="right" vertical="center" wrapText="1"/>
      <protection locked="0"/>
    </xf>
    <xf numFmtId="164" fontId="18" fillId="0" borderId="5" xfId="1" applyNumberFormat="1" applyFont="1" applyBorder="1" applyAlignment="1" applyProtection="1">
      <alignment horizontal="right" vertical="center" wrapText="1"/>
      <protection locked="0"/>
    </xf>
    <xf numFmtId="164" fontId="18" fillId="0" borderId="14" xfId="1" applyNumberFormat="1" applyFont="1" applyBorder="1" applyAlignment="1" applyProtection="1">
      <alignment horizontal="right" vertical="center" wrapText="1"/>
      <protection locked="0"/>
    </xf>
    <xf numFmtId="164" fontId="18" fillId="0" borderId="4" xfId="1" applyNumberFormat="1" applyFont="1" applyBorder="1" applyAlignment="1">
      <alignment horizontal="right" vertical="center" wrapText="1"/>
    </xf>
    <xf numFmtId="164" fontId="18" fillId="0" borderId="2" xfId="1" applyNumberFormat="1" applyFont="1" applyBorder="1" applyAlignment="1" applyProtection="1">
      <alignment horizontal="right" vertical="center" wrapText="1"/>
      <protection locked="0"/>
    </xf>
    <xf numFmtId="164" fontId="19" fillId="0" borderId="3" xfId="1" applyNumberFormat="1" applyFont="1" applyBorder="1" applyAlignment="1" applyProtection="1">
      <alignment horizontal="right" vertical="center" wrapText="1"/>
      <protection locked="0"/>
    </xf>
    <xf numFmtId="49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 indent="1"/>
    </xf>
    <xf numFmtId="164" fontId="19" fillId="0" borderId="0" xfId="1" applyNumberFormat="1" applyFont="1" applyAlignment="1">
      <alignment horizontal="right" vertical="center" wrapText="1"/>
    </xf>
    <xf numFmtId="0" fontId="20" fillId="0" borderId="0" xfId="0" applyFont="1" applyAlignment="1">
      <alignment horizontal="right" vertical="center"/>
    </xf>
    <xf numFmtId="164" fontId="19" fillId="0" borderId="1" xfId="1" applyNumberFormat="1" applyFont="1" applyBorder="1" applyAlignment="1">
      <alignment horizontal="right" vertical="center" wrapText="1"/>
    </xf>
    <xf numFmtId="164" fontId="18" fillId="0" borderId="8" xfId="1" applyNumberFormat="1" applyFont="1" applyBorder="1" applyAlignment="1" applyProtection="1">
      <alignment horizontal="right" vertical="center" wrapText="1"/>
      <protection locked="0"/>
    </xf>
    <xf numFmtId="164" fontId="18" fillId="0" borderId="9" xfId="1" applyNumberFormat="1" applyFont="1" applyBorder="1" applyAlignment="1" applyProtection="1">
      <alignment horizontal="right" vertical="center" wrapText="1"/>
      <protection locked="0"/>
    </xf>
    <xf numFmtId="164" fontId="19" fillId="0" borderId="3" xfId="0" applyNumberFormat="1" applyFont="1" applyBorder="1" applyAlignment="1">
      <alignment horizontal="right" vertical="center" wrapText="1"/>
    </xf>
    <xf numFmtId="164" fontId="19" fillId="0" borderId="3" xfId="0" quotePrefix="1" applyNumberFormat="1" applyFont="1" applyBorder="1" applyAlignment="1">
      <alignment horizontal="right" vertical="center" wrapText="1"/>
    </xf>
    <xf numFmtId="164" fontId="19" fillId="0" borderId="0" xfId="0" quotePrefix="1" applyNumberFormat="1" applyFont="1" applyAlignment="1">
      <alignment horizontal="right" vertical="center" wrapText="1"/>
    </xf>
    <xf numFmtId="0" fontId="19" fillId="0" borderId="3" xfId="1" applyFont="1" applyBorder="1" applyAlignment="1">
      <alignment horizontal="right"/>
    </xf>
    <xf numFmtId="49" fontId="19" fillId="0" borderId="0" xfId="1" applyNumberFormat="1" applyFont="1" applyAlignment="1">
      <alignment horizontal="center" vertical="center"/>
    </xf>
    <xf numFmtId="0" fontId="19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164" fontId="9" fillId="0" borderId="3" xfId="0" applyNumberFormat="1" applyFont="1" applyBorder="1" applyAlignment="1">
      <alignment horizontal="centerContinuous" vertical="center" wrapText="1"/>
    </xf>
    <xf numFmtId="164" fontId="10" fillId="0" borderId="4" xfId="0" applyNumberFormat="1" applyFont="1" applyBorder="1" applyAlignment="1">
      <alignment horizontal="left" vertical="center" wrapText="1" indent="1"/>
    </xf>
    <xf numFmtId="164" fontId="10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5" xfId="0" applyNumberFormat="1" applyFont="1" applyBorder="1" applyAlignment="1">
      <alignment horizontal="left" vertical="center" wrapText="1" indent="1"/>
    </xf>
    <xf numFmtId="164" fontId="10" fillId="0" borderId="5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6" xfId="0" applyNumberFormat="1" applyFont="1" applyBorder="1" applyAlignment="1">
      <alignment horizontal="left" vertical="center" wrapText="1" indent="1"/>
    </xf>
    <xf numFmtId="164" fontId="6" fillId="0" borderId="5" xfId="0" applyNumberFormat="1" applyFont="1" applyBorder="1" applyAlignment="1">
      <alignment horizontal="left" vertical="center" wrapText="1" indent="1"/>
    </xf>
    <xf numFmtId="164" fontId="10" fillId="0" borderId="5" xfId="0" applyNumberFormat="1" applyFont="1" applyBorder="1" applyAlignment="1" applyProtection="1">
      <alignment horizontal="left" vertical="center" wrapText="1" indent="1"/>
      <protection locked="0"/>
    </xf>
    <xf numFmtId="164" fontId="9" fillId="0" borderId="3" xfId="0" applyNumberFormat="1" applyFont="1" applyBorder="1" applyAlignment="1">
      <alignment horizontal="left" vertical="center" wrapText="1" indent="1"/>
    </xf>
    <xf numFmtId="164" fontId="9" fillId="0" borderId="3" xfId="0" applyNumberFormat="1" applyFont="1" applyBorder="1" applyAlignment="1">
      <alignment horizontal="right" vertical="center" wrapText="1" indent="1"/>
    </xf>
    <xf numFmtId="164" fontId="8" fillId="0" borderId="6" xfId="0" applyNumberFormat="1" applyFont="1" applyBorder="1" applyAlignment="1">
      <alignment horizontal="left" vertical="center" wrapText="1" indent="1"/>
    </xf>
    <xf numFmtId="164" fontId="10" fillId="0" borderId="6" xfId="0" applyNumberFormat="1" applyFont="1" applyBorder="1" applyAlignment="1">
      <alignment horizontal="right" vertical="center" wrapText="1" indent="1"/>
    </xf>
    <xf numFmtId="164" fontId="10" fillId="0" borderId="6" xfId="0" applyNumberFormat="1" applyFont="1" applyBorder="1" applyAlignment="1" applyProtection="1">
      <alignment horizontal="right" vertical="center" wrapText="1" indent="1"/>
      <protection locked="0"/>
    </xf>
    <xf numFmtId="164" fontId="8" fillId="0" borderId="5" xfId="0" applyNumberFormat="1" applyFont="1" applyBorder="1" applyAlignment="1">
      <alignment horizontal="left" vertical="center" wrapText="1" indent="1"/>
    </xf>
    <xf numFmtId="164" fontId="8" fillId="0" borderId="5" xfId="0" applyNumberFormat="1" applyFont="1" applyBorder="1" applyAlignment="1">
      <alignment horizontal="right" vertical="center" wrapText="1" indent="1"/>
    </xf>
    <xf numFmtId="164" fontId="11" fillId="0" borderId="5" xfId="0" applyNumberFormat="1" applyFont="1" applyBorder="1" applyAlignment="1" applyProtection="1">
      <alignment horizontal="left" vertical="center" wrapText="1" indent="1"/>
      <protection locked="0"/>
    </xf>
    <xf numFmtId="164" fontId="4" fillId="0" borderId="3" xfId="0" applyNumberFormat="1" applyFont="1" applyBorder="1" applyAlignment="1">
      <alignment horizontal="centerContinuous" vertical="center" wrapText="1"/>
    </xf>
    <xf numFmtId="164" fontId="5" fillId="0" borderId="4" xfId="0" applyNumberFormat="1" applyFont="1" applyBorder="1" applyAlignment="1">
      <alignment horizontal="left" vertical="center" wrapText="1" indent="1"/>
    </xf>
    <xf numFmtId="164" fontId="5" fillId="0" borderId="4" xfId="0" applyNumberFormat="1" applyFont="1" applyBorder="1" applyAlignment="1" applyProtection="1">
      <alignment horizontal="right" vertical="center" wrapText="1" indent="1"/>
      <protection locked="0"/>
    </xf>
    <xf numFmtId="164" fontId="5" fillId="0" borderId="5" xfId="0" applyNumberFormat="1" applyFont="1" applyBorder="1" applyAlignment="1">
      <alignment horizontal="left" vertical="center" wrapText="1" indent="1"/>
    </xf>
    <xf numFmtId="164" fontId="5" fillId="0" borderId="5" xfId="0" applyNumberFormat="1" applyFont="1" applyBorder="1" applyAlignment="1" applyProtection="1">
      <alignment horizontal="right" vertical="center" wrapText="1" indent="1"/>
      <protection locked="0"/>
    </xf>
    <xf numFmtId="164" fontId="5" fillId="0" borderId="5" xfId="0" applyNumberFormat="1" applyFont="1" applyBorder="1" applyAlignment="1" applyProtection="1">
      <alignment horizontal="left" vertical="center" wrapText="1" indent="1"/>
      <protection locked="0"/>
    </xf>
    <xf numFmtId="164" fontId="4" fillId="0" borderId="3" xfId="0" applyNumberFormat="1" applyFont="1" applyBorder="1" applyAlignment="1">
      <alignment horizontal="left" vertical="center" wrapText="1" indent="1"/>
    </xf>
    <xf numFmtId="164" fontId="4" fillId="0" borderId="3" xfId="0" applyNumberFormat="1" applyFont="1" applyBorder="1" applyAlignment="1">
      <alignment horizontal="right" vertical="center" wrapText="1" indent="1"/>
    </xf>
    <xf numFmtId="164" fontId="2" fillId="0" borderId="6" xfId="0" applyNumberFormat="1" applyFont="1" applyBorder="1" applyAlignment="1">
      <alignment horizontal="left" vertical="center" wrapText="1" indent="1"/>
    </xf>
    <xf numFmtId="164" fontId="5" fillId="0" borderId="4" xfId="0" applyNumberFormat="1" applyFont="1" applyBorder="1" applyAlignment="1">
      <alignment horizontal="right" vertical="center" wrapText="1" indent="1"/>
    </xf>
    <xf numFmtId="164" fontId="5" fillId="0" borderId="5" xfId="0" applyNumberFormat="1" applyFont="1" applyBorder="1" applyAlignment="1">
      <alignment horizontal="left" vertical="center" wrapText="1" indent="2"/>
    </xf>
    <xf numFmtId="164" fontId="5" fillId="0" borderId="6" xfId="0" applyNumberFormat="1" applyFont="1" applyBorder="1" applyAlignment="1">
      <alignment horizontal="left" vertical="center" wrapText="1" indent="1"/>
    </xf>
    <xf numFmtId="164" fontId="2" fillId="0" borderId="5" xfId="0" applyNumberFormat="1" applyFont="1" applyBorder="1" applyAlignment="1">
      <alignment horizontal="left" vertical="center" wrapText="1" indent="1"/>
    </xf>
    <xf numFmtId="164" fontId="2" fillId="0" borderId="5" xfId="0" applyNumberFormat="1" applyFont="1" applyBorder="1" applyAlignment="1">
      <alignment horizontal="right" vertical="center" wrapText="1" indent="1"/>
    </xf>
    <xf numFmtId="164" fontId="5" fillId="0" borderId="4" xfId="0" applyNumberFormat="1" applyFont="1" applyBorder="1" applyAlignment="1" applyProtection="1">
      <alignment horizontal="left" vertical="center" wrapText="1" indent="1"/>
      <protection locked="0"/>
    </xf>
    <xf numFmtId="164" fontId="5" fillId="0" borderId="4" xfId="0" applyNumberFormat="1" applyFont="1" applyBorder="1" applyAlignment="1">
      <alignment horizontal="left" vertical="center" wrapText="1" indent="2"/>
    </xf>
    <xf numFmtId="164" fontId="5" fillId="0" borderId="14" xfId="0" applyNumberFormat="1" applyFont="1" applyBorder="1" applyAlignment="1">
      <alignment horizontal="left" vertical="center" wrapText="1" indent="2"/>
    </xf>
    <xf numFmtId="0" fontId="21" fillId="0" borderId="0" xfId="0" applyFont="1"/>
    <xf numFmtId="164" fontId="21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horizontal="centerContinuous" vertical="center" wrapText="1"/>
    </xf>
    <xf numFmtId="164" fontId="21" fillId="0" borderId="0" xfId="0" applyNumberFormat="1" applyFont="1" applyAlignment="1">
      <alignment horizontal="centerContinuous" vertical="center"/>
    </xf>
    <xf numFmtId="164" fontId="21" fillId="0" borderId="4" xfId="0" applyNumberFormat="1" applyFont="1" applyBorder="1" applyAlignment="1">
      <alignment horizontal="center"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left" vertical="center" wrapText="1" indent="1"/>
    </xf>
    <xf numFmtId="164" fontId="1" fillId="0" borderId="3" xfId="1" applyNumberFormat="1" applyFont="1" applyBorder="1" applyAlignment="1">
      <alignment horizontal="right" vertical="center" wrapText="1"/>
    </xf>
    <xf numFmtId="49" fontId="15" fillId="0" borderId="4" xfId="1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 indent="1"/>
    </xf>
    <xf numFmtId="164" fontId="15" fillId="0" borderId="4" xfId="1" applyNumberFormat="1" applyFont="1" applyBorder="1" applyAlignment="1" applyProtection="1">
      <alignment horizontal="right" vertical="center" wrapText="1"/>
      <protection locked="0"/>
    </xf>
    <xf numFmtId="49" fontId="15" fillId="0" borderId="5" xfId="1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 indent="1"/>
    </xf>
    <xf numFmtId="164" fontId="15" fillId="0" borderId="5" xfId="1" applyNumberFormat="1" applyFont="1" applyBorder="1" applyAlignment="1" applyProtection="1">
      <alignment horizontal="right" vertical="center" wrapText="1"/>
      <protection locked="0"/>
    </xf>
    <xf numFmtId="49" fontId="15" fillId="0" borderId="14" xfId="1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left" vertical="center" wrapText="1" indent="1"/>
    </xf>
    <xf numFmtId="164" fontId="15" fillId="0" borderId="14" xfId="1" applyNumberFormat="1" applyFont="1" applyBorder="1" applyAlignment="1" applyProtection="1">
      <alignment horizontal="right" vertical="center" wrapText="1"/>
      <protection locked="0"/>
    </xf>
    <xf numFmtId="164" fontId="3" fillId="0" borderId="3" xfId="1" applyNumberFormat="1" applyFont="1" applyBorder="1" applyAlignment="1">
      <alignment horizontal="right" vertical="center" wrapText="1"/>
    </xf>
    <xf numFmtId="164" fontId="15" fillId="0" borderId="4" xfId="1" applyNumberFormat="1" applyFont="1" applyBorder="1" applyAlignment="1">
      <alignment horizontal="right" vertical="center" wrapText="1"/>
    </xf>
    <xf numFmtId="164" fontId="13" fillId="0" borderId="5" xfId="1" applyNumberFormat="1" applyBorder="1" applyAlignment="1" applyProtection="1">
      <alignment horizontal="right" vertical="center" wrapText="1"/>
      <protection locked="0"/>
    </xf>
    <xf numFmtId="164" fontId="13" fillId="0" borderId="14" xfId="1" applyNumberFormat="1" applyBorder="1" applyAlignment="1" applyProtection="1">
      <alignment horizontal="right" vertical="center" wrapText="1"/>
      <protection locked="0"/>
    </xf>
    <xf numFmtId="164" fontId="13" fillId="0" borderId="4" xfId="1" applyNumberFormat="1" applyBorder="1" applyAlignment="1" applyProtection="1">
      <alignment horizontal="right" vertical="center" wrapText="1"/>
      <protection locked="0"/>
    </xf>
    <xf numFmtId="49" fontId="7" fillId="0" borderId="3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49" fontId="16" fillId="0" borderId="5" xfId="0" applyNumberFormat="1" applyFont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164" fontId="1" fillId="0" borderId="3" xfId="1" applyNumberFormat="1" applyFont="1" applyBorder="1" applyAlignment="1" applyProtection="1">
      <alignment horizontal="right" vertical="center" wrapText="1"/>
      <protection locked="0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right" vertical="center"/>
    </xf>
    <xf numFmtId="49" fontId="17" fillId="0" borderId="3" xfId="1" applyNumberFormat="1" applyFont="1" applyBorder="1" applyAlignment="1">
      <alignment horizontal="center" vertical="center" wrapText="1"/>
    </xf>
    <xf numFmtId="0" fontId="17" fillId="0" borderId="3" xfId="1" applyFont="1" applyBorder="1" applyAlignment="1">
      <alignment vertical="center" wrapText="1"/>
    </xf>
    <xf numFmtId="164" fontId="17" fillId="0" borderId="3" xfId="1" applyNumberFormat="1" applyFont="1" applyBorder="1" applyAlignment="1">
      <alignment horizontal="right" vertical="center" wrapText="1" indent="1"/>
    </xf>
    <xf numFmtId="0" fontId="1" fillId="0" borderId="1" xfId="1" applyFont="1" applyBorder="1" applyAlignment="1">
      <alignment vertical="center" wrapText="1"/>
    </xf>
    <xf numFmtId="164" fontId="1" fillId="0" borderId="1" xfId="1" applyNumberFormat="1" applyFont="1" applyBorder="1" applyAlignment="1">
      <alignment horizontal="right" vertical="center" wrapText="1" indent="1"/>
    </xf>
    <xf numFmtId="49" fontId="15" fillId="0" borderId="8" xfId="1" applyNumberFormat="1" applyFont="1" applyBorder="1" applyAlignment="1">
      <alignment horizontal="center" vertical="center" wrapText="1"/>
    </xf>
    <xf numFmtId="0" fontId="15" fillId="0" borderId="8" xfId="1" applyFont="1" applyBorder="1" applyAlignment="1">
      <alignment horizontal="left" vertical="center" wrapText="1" indent="1"/>
    </xf>
    <xf numFmtId="164" fontId="15" fillId="0" borderId="8" xfId="1" applyNumberFormat="1" applyFont="1" applyBorder="1" applyAlignment="1" applyProtection="1">
      <alignment horizontal="right" vertical="center" wrapText="1" indent="1"/>
      <protection locked="0"/>
    </xf>
    <xf numFmtId="0" fontId="15" fillId="0" borderId="5" xfId="1" applyFont="1" applyBorder="1" applyAlignment="1">
      <alignment horizontal="left" vertical="center" wrapText="1" indent="1"/>
    </xf>
    <xf numFmtId="164" fontId="15" fillId="0" borderId="5" xfId="1" applyNumberFormat="1" applyFont="1" applyBorder="1" applyAlignment="1" applyProtection="1">
      <alignment horizontal="right" vertical="center" wrapText="1" indent="1"/>
      <protection locked="0"/>
    </xf>
    <xf numFmtId="164" fontId="15" fillId="0" borderId="14" xfId="1" applyNumberFormat="1" applyFont="1" applyBorder="1" applyAlignment="1" applyProtection="1">
      <alignment horizontal="right" vertical="center" wrapText="1" indent="1"/>
      <protection locked="0"/>
    </xf>
    <xf numFmtId="0" fontId="15" fillId="0" borderId="6" xfId="1" applyFont="1" applyBorder="1" applyAlignment="1">
      <alignment horizontal="left" vertical="center" wrapText="1" indent="1"/>
    </xf>
    <xf numFmtId="0" fontId="15" fillId="0" borderId="5" xfId="1" applyFont="1" applyBorder="1" applyAlignment="1">
      <alignment horizontal="left" indent="6"/>
    </xf>
    <xf numFmtId="0" fontId="15" fillId="0" borderId="5" xfId="1" applyFont="1" applyBorder="1" applyAlignment="1">
      <alignment horizontal="left" vertical="center" wrapText="1" indent="6"/>
    </xf>
    <xf numFmtId="49" fontId="15" fillId="0" borderId="6" xfId="1" applyNumberFormat="1" applyFont="1" applyBorder="1" applyAlignment="1">
      <alignment horizontal="center" vertical="center" wrapText="1"/>
    </xf>
    <xf numFmtId="0" fontId="15" fillId="0" borderId="14" xfId="1" applyFont="1" applyBorder="1" applyAlignment="1">
      <alignment horizontal="left" vertical="center" wrapText="1" indent="6"/>
    </xf>
    <xf numFmtId="49" fontId="15" fillId="0" borderId="9" xfId="1" applyNumberFormat="1" applyFont="1" applyBorder="1" applyAlignment="1">
      <alignment horizontal="center" vertical="center" wrapText="1"/>
    </xf>
    <xf numFmtId="0" fontId="15" fillId="0" borderId="9" xfId="1" applyFont="1" applyBorder="1" applyAlignment="1">
      <alignment horizontal="left" vertical="center" wrapText="1" indent="6"/>
    </xf>
    <xf numFmtId="164" fontId="15" fillId="0" borderId="9" xfId="1" applyNumberFormat="1" applyFont="1" applyBorder="1" applyAlignment="1" applyProtection="1">
      <alignment horizontal="right" vertical="center" wrapText="1" indent="1"/>
      <protection locked="0"/>
    </xf>
    <xf numFmtId="0" fontId="1" fillId="0" borderId="3" xfId="1" applyFont="1" applyBorder="1" applyAlignment="1">
      <alignment vertical="center" wrapText="1"/>
    </xf>
    <xf numFmtId="164" fontId="1" fillId="0" borderId="3" xfId="1" applyNumberFormat="1" applyFont="1" applyBorder="1" applyAlignment="1">
      <alignment horizontal="right" vertical="center" wrapText="1" indent="1"/>
    </xf>
    <xf numFmtId="164" fontId="15" fillId="0" borderId="4" xfId="1" applyNumberFormat="1" applyFont="1" applyBorder="1" applyAlignment="1" applyProtection="1">
      <alignment horizontal="right" vertical="center" wrapText="1" indent="1"/>
      <protection locked="0"/>
    </xf>
    <xf numFmtId="0" fontId="15" fillId="0" borderId="14" xfId="1" applyFont="1" applyBorder="1" applyAlignment="1">
      <alignment horizontal="left" vertical="center" wrapText="1" indent="1"/>
    </xf>
    <xf numFmtId="0" fontId="15" fillId="0" borderId="4" xfId="1" applyFont="1" applyBorder="1" applyAlignment="1">
      <alignment horizontal="left" vertical="center" wrapText="1" indent="6"/>
    </xf>
    <xf numFmtId="0" fontId="3" fillId="0" borderId="3" xfId="1" applyFont="1" applyBorder="1" applyAlignment="1">
      <alignment horizontal="left" vertical="center" wrapText="1" indent="1"/>
    </xf>
    <xf numFmtId="0" fontId="15" fillId="0" borderId="4" xfId="1" applyFont="1" applyBorder="1" applyAlignment="1">
      <alignment horizontal="left" vertical="center" wrapText="1" indent="1"/>
    </xf>
    <xf numFmtId="164" fontId="3" fillId="0" borderId="3" xfId="1" applyNumberFormat="1" applyFont="1" applyBorder="1" applyAlignment="1">
      <alignment horizontal="right" vertical="center" wrapText="1" indent="1"/>
    </xf>
    <xf numFmtId="164" fontId="7" fillId="0" borderId="3" xfId="0" applyNumberFormat="1" applyFont="1" applyBorder="1" applyAlignment="1">
      <alignment horizontal="right" vertical="center" wrapText="1" indent="1"/>
    </xf>
    <xf numFmtId="164" fontId="7" fillId="0" borderId="3" xfId="0" quotePrefix="1" applyNumberFormat="1" applyFont="1" applyBorder="1" applyAlignment="1">
      <alignment horizontal="right" vertical="center" wrapText="1" indent="1"/>
    </xf>
    <xf numFmtId="49" fontId="19" fillId="0" borderId="3" xfId="1" applyNumberFormat="1" applyFont="1" applyBorder="1" applyAlignment="1">
      <alignment horizontal="center" vertical="center" wrapText="1"/>
    </xf>
    <xf numFmtId="49" fontId="19" fillId="0" borderId="1" xfId="1" applyNumberFormat="1" applyFont="1" applyBorder="1" applyAlignment="1">
      <alignment horizontal="center" vertical="center" wrapText="1"/>
    </xf>
    <xf numFmtId="0" fontId="19" fillId="0" borderId="3" xfId="1" applyFont="1" applyBorder="1" applyAlignment="1">
      <alignment horizontal="left" vertical="center" wrapText="1" indent="1"/>
    </xf>
    <xf numFmtId="49" fontId="18" fillId="0" borderId="4" xfId="1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left" vertical="center" wrapText="1" indent="1"/>
    </xf>
    <xf numFmtId="49" fontId="18" fillId="0" borderId="5" xfId="1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center" wrapText="1" indent="1"/>
    </xf>
    <xf numFmtId="49" fontId="18" fillId="0" borderId="14" xfId="1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wrapText="1" indent="1"/>
    </xf>
    <xf numFmtId="0" fontId="19" fillId="0" borderId="3" xfId="0" applyFont="1" applyBorder="1" applyAlignment="1">
      <alignment horizontal="left" vertical="center" wrapText="1" indent="1"/>
    </xf>
    <xf numFmtId="49" fontId="18" fillId="0" borderId="2" xfId="1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 indent="1"/>
    </xf>
    <xf numFmtId="49" fontId="19" fillId="0" borderId="3" xfId="0" applyNumberFormat="1" applyFont="1" applyBorder="1" applyAlignment="1">
      <alignment horizontal="center" vertical="center" wrapText="1"/>
    </xf>
    <xf numFmtId="49" fontId="18" fillId="0" borderId="4" xfId="0" applyNumberFormat="1" applyFont="1" applyBorder="1" applyAlignment="1">
      <alignment horizontal="center" vertical="center" wrapText="1"/>
    </xf>
    <xf numFmtId="0" fontId="19" fillId="0" borderId="1" xfId="1" applyFont="1" applyBorder="1" applyAlignment="1">
      <alignment vertical="center" wrapText="1"/>
    </xf>
    <xf numFmtId="49" fontId="18" fillId="0" borderId="8" xfId="1" applyNumberFormat="1" applyFont="1" applyBorder="1" applyAlignment="1">
      <alignment horizontal="center" vertical="center" wrapText="1"/>
    </xf>
    <xf numFmtId="0" fontId="18" fillId="0" borderId="8" xfId="1" applyFont="1" applyBorder="1" applyAlignment="1">
      <alignment horizontal="left" vertical="center" wrapText="1" indent="1"/>
    </xf>
    <xf numFmtId="0" fontId="18" fillId="0" borderId="5" xfId="1" applyFont="1" applyBorder="1" applyAlignment="1">
      <alignment horizontal="left" vertical="center" wrapText="1" indent="1"/>
    </xf>
    <xf numFmtId="0" fontId="18" fillId="0" borderId="6" xfId="1" applyFont="1" applyBorder="1" applyAlignment="1">
      <alignment horizontal="left" vertical="center" wrapText="1" indent="1"/>
    </xf>
    <xf numFmtId="0" fontId="18" fillId="0" borderId="5" xfId="1" applyFont="1" applyBorder="1" applyAlignment="1">
      <alignment horizontal="left" indent="6"/>
    </xf>
    <xf numFmtId="0" fontId="18" fillId="0" borderId="5" xfId="1" applyFont="1" applyBorder="1" applyAlignment="1">
      <alignment horizontal="left" vertical="center" wrapText="1" indent="6"/>
    </xf>
    <xf numFmtId="49" fontId="18" fillId="0" borderId="6" xfId="1" applyNumberFormat="1" applyFont="1" applyBorder="1" applyAlignment="1">
      <alignment horizontal="center" vertical="center" wrapText="1"/>
    </xf>
    <xf numFmtId="0" fontId="18" fillId="0" borderId="14" xfId="1" applyFont="1" applyBorder="1" applyAlignment="1">
      <alignment horizontal="left" vertical="center" wrapText="1" indent="6"/>
    </xf>
    <xf numFmtId="49" fontId="18" fillId="0" borderId="9" xfId="1" applyNumberFormat="1" applyFont="1" applyBorder="1" applyAlignment="1">
      <alignment horizontal="center" vertical="center" wrapText="1"/>
    </xf>
    <xf numFmtId="0" fontId="18" fillId="0" borderId="9" xfId="1" applyFont="1" applyBorder="1" applyAlignment="1">
      <alignment horizontal="left" vertical="center" wrapText="1" indent="6"/>
    </xf>
    <xf numFmtId="0" fontId="19" fillId="0" borderId="3" xfId="1" applyFont="1" applyBorder="1" applyAlignment="1">
      <alignment vertical="center" wrapText="1"/>
    </xf>
    <xf numFmtId="0" fontId="18" fillId="0" borderId="14" xfId="1" applyFont="1" applyBorder="1" applyAlignment="1">
      <alignment horizontal="left" vertical="center" wrapText="1" indent="1"/>
    </xf>
    <xf numFmtId="0" fontId="18" fillId="0" borderId="4" xfId="1" applyFont="1" applyBorder="1" applyAlignment="1">
      <alignment horizontal="left" vertical="center" wrapText="1" indent="6"/>
    </xf>
    <xf numFmtId="0" fontId="18" fillId="0" borderId="4" xfId="1" applyFont="1" applyBorder="1" applyAlignment="1">
      <alignment horizontal="left" vertical="center" wrapText="1" indent="1"/>
    </xf>
    <xf numFmtId="49" fontId="19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 indent="1"/>
    </xf>
    <xf numFmtId="164" fontId="19" fillId="0" borderId="3" xfId="1" applyNumberFormat="1" applyFont="1" applyBorder="1" applyAlignment="1">
      <alignment horizontal="right" vertical="center" wrapText="1" indent="1"/>
    </xf>
    <xf numFmtId="164" fontId="19" fillId="0" borderId="0" xfId="1" applyNumberFormat="1" applyFont="1" applyAlignment="1">
      <alignment horizontal="center" vertical="center"/>
    </xf>
    <xf numFmtId="164" fontId="9" fillId="0" borderId="12" xfId="0" applyNumberFormat="1" applyFont="1" applyBorder="1" applyAlignment="1">
      <alignment horizontal="centerContinuous" vertical="center" wrapText="1"/>
    </xf>
    <xf numFmtId="164" fontId="9" fillId="0" borderId="13" xfId="0" applyNumberFormat="1" applyFont="1" applyBorder="1" applyAlignment="1">
      <alignment horizontal="centerContinuous" vertical="center" wrapText="1"/>
    </xf>
    <xf numFmtId="164" fontId="15" fillId="0" borderId="8" xfId="1" applyNumberFormat="1" applyFont="1" applyBorder="1" applyAlignment="1" applyProtection="1">
      <alignment horizontal="right" vertical="center" wrapText="1"/>
      <protection locked="0"/>
    </xf>
    <xf numFmtId="164" fontId="9" fillId="0" borderId="3" xfId="0" applyNumberFormat="1" applyFont="1" applyBorder="1" applyAlignment="1" applyProtection="1">
      <alignment horizontal="right" vertical="center" wrapText="1" indent="1"/>
      <protection locked="0"/>
    </xf>
    <xf numFmtId="164" fontId="5" fillId="0" borderId="6" xfId="0" applyNumberFormat="1" applyFont="1" applyBorder="1" applyAlignment="1" applyProtection="1">
      <alignment horizontal="right" vertical="center" wrapText="1" indent="1"/>
      <protection locked="0"/>
    </xf>
    <xf numFmtId="164" fontId="2" fillId="0" borderId="4" xfId="0" applyNumberFormat="1" applyFont="1" applyBorder="1" applyAlignment="1">
      <alignment horizontal="right" vertical="center" wrapText="1" indent="1"/>
    </xf>
    <xf numFmtId="0" fontId="0" fillId="0" borderId="7" xfId="0" applyBorder="1"/>
    <xf numFmtId="164" fontId="4" fillId="0" borderId="12" xfId="0" applyNumberFormat="1" applyFont="1" applyBorder="1" applyAlignment="1">
      <alignment horizontal="centerContinuous" vertical="center" wrapText="1"/>
    </xf>
    <xf numFmtId="0" fontId="0" fillId="0" borderId="13" xfId="0" applyBorder="1"/>
    <xf numFmtId="164" fontId="9" fillId="0" borderId="1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164" fontId="7" fillId="0" borderId="0" xfId="0" applyNumberFormat="1" applyFont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right" vertical="center"/>
    </xf>
    <xf numFmtId="164" fontId="3" fillId="0" borderId="10" xfId="0" applyNumberFormat="1" applyFont="1" applyBorder="1" applyAlignment="1">
      <alignment horizontal="left" vertical="center" wrapText="1"/>
    </xf>
    <xf numFmtId="0" fontId="3" fillId="0" borderId="0" xfId="1" applyFont="1" applyAlignment="1">
      <alignment horizontal="center"/>
    </xf>
    <xf numFmtId="164" fontId="14" fillId="0" borderId="0" xfId="1" applyNumberFormat="1" applyFont="1" applyBorder="1" applyAlignment="1">
      <alignment horizontal="left" vertical="center"/>
    </xf>
    <xf numFmtId="164" fontId="1" fillId="0" borderId="0" xfId="1" applyNumberFormat="1" applyFont="1" applyAlignment="1">
      <alignment horizontal="center" vertical="center"/>
    </xf>
    <xf numFmtId="164" fontId="14" fillId="0" borderId="10" xfId="1" applyNumberFormat="1" applyFont="1" applyBorder="1" applyAlignment="1">
      <alignment horizontal="left" vertical="center"/>
    </xf>
    <xf numFmtId="164" fontId="14" fillId="0" borderId="10" xfId="1" applyNumberFormat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164" fontId="20" fillId="0" borderId="10" xfId="1" applyNumberFormat="1" applyFont="1" applyBorder="1" applyAlignment="1">
      <alignment horizontal="left" vertical="center"/>
    </xf>
    <xf numFmtId="164" fontId="19" fillId="0" borderId="0" xfId="1" applyNumberFormat="1" applyFont="1" applyAlignment="1">
      <alignment horizontal="center" vertical="center"/>
    </xf>
    <xf numFmtId="164" fontId="20" fillId="0" borderId="0" xfId="1" applyNumberFormat="1" applyFont="1" applyAlignment="1">
      <alignment horizontal="left"/>
    </xf>
    <xf numFmtId="0" fontId="19" fillId="0" borderId="3" xfId="1" applyFont="1" applyBorder="1" applyAlignment="1">
      <alignment horizontal="left"/>
    </xf>
    <xf numFmtId="0" fontId="19" fillId="0" borderId="0" xfId="1" applyFont="1" applyAlignment="1">
      <alignment horizontal="center"/>
    </xf>
  </cellXfs>
  <cellStyles count="2">
    <cellStyle name="Normál" xfId="0" builtinId="0"/>
    <cellStyle name="Normál_KVRENMUNKA" xfId="1"/>
  </cellStyles>
  <dxfs count="0"/>
  <tableStyles count="0" defaultTableStyle="TableStyleMedium2" defaultPivotStyle="PivotStyleLight16"/>
  <colors>
    <mruColors>
      <color rgb="FFAA4D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6"/>
  <sheetViews>
    <sheetView tabSelected="1" zoomScaleNormal="100" zoomScaleSheetLayoutView="100" workbookViewId="0">
      <selection activeCell="K31" sqref="K31"/>
    </sheetView>
  </sheetViews>
  <sheetFormatPr defaultRowHeight="14.4" x14ac:dyDescent="0.3"/>
  <cols>
    <col min="1" max="1" width="6.6640625" customWidth="1"/>
    <col min="2" max="2" width="49.5546875" customWidth="1"/>
    <col min="3" max="5" width="13.5546875" customWidth="1"/>
    <col min="6" max="6" width="49.44140625" customWidth="1"/>
    <col min="7" max="7" width="13.33203125" customWidth="1"/>
    <col min="8" max="8" width="14.33203125" customWidth="1"/>
    <col min="9" max="9" width="13.33203125" customWidth="1"/>
  </cols>
  <sheetData>
    <row r="1" spans="1:9" x14ac:dyDescent="0.3">
      <c r="F1" s="193" t="s">
        <v>335</v>
      </c>
      <c r="G1" s="193"/>
      <c r="H1" s="193"/>
      <c r="I1" s="193"/>
    </row>
    <row r="2" spans="1:9" ht="24" customHeight="1" x14ac:dyDescent="0.3">
      <c r="A2" s="194" t="s">
        <v>0</v>
      </c>
      <c r="B2" s="194"/>
      <c r="C2" s="194"/>
      <c r="D2" s="194"/>
      <c r="E2" s="194"/>
      <c r="F2" s="194"/>
      <c r="G2" s="194"/>
      <c r="H2" s="194"/>
      <c r="I2" s="194"/>
    </row>
    <row r="3" spans="1:9" ht="27" customHeight="1" thickBot="1" x14ac:dyDescent="0.35">
      <c r="A3" s="5"/>
      <c r="B3" s="6" t="s">
        <v>1</v>
      </c>
      <c r="C3" s="7"/>
      <c r="D3" s="7"/>
      <c r="E3" s="7"/>
      <c r="F3" s="7"/>
    </row>
    <row r="4" spans="1:9" ht="15" thickBot="1" x14ac:dyDescent="0.35">
      <c r="A4" s="191" t="s">
        <v>2</v>
      </c>
      <c r="B4" s="53" t="s">
        <v>3</v>
      </c>
      <c r="C4" s="53"/>
      <c r="D4" s="53"/>
      <c r="E4" s="53"/>
      <c r="F4" s="182" t="s">
        <v>4</v>
      </c>
      <c r="G4" s="183"/>
      <c r="H4" s="188"/>
      <c r="I4" s="188"/>
    </row>
    <row r="5" spans="1:9" ht="27" thickBot="1" x14ac:dyDescent="0.35">
      <c r="A5" s="192"/>
      <c r="B5" s="8" t="s">
        <v>5</v>
      </c>
      <c r="C5" s="8" t="s">
        <v>331</v>
      </c>
      <c r="D5" s="8" t="s">
        <v>332</v>
      </c>
      <c r="E5" s="8" t="s">
        <v>334</v>
      </c>
      <c r="F5" s="8" t="s">
        <v>5</v>
      </c>
      <c r="G5" s="8" t="s">
        <v>331</v>
      </c>
      <c r="H5" s="8" t="s">
        <v>332</v>
      </c>
      <c r="I5" s="8" t="s">
        <v>334</v>
      </c>
    </row>
    <row r="6" spans="1:9" ht="15" thickBot="1" x14ac:dyDescent="0.35">
      <c r="A6" s="8" t="s">
        <v>9</v>
      </c>
      <c r="B6" s="8" t="s">
        <v>12</v>
      </c>
      <c r="C6" s="8" t="s">
        <v>6</v>
      </c>
      <c r="D6" s="8" t="s">
        <v>7</v>
      </c>
      <c r="E6" s="8" t="s">
        <v>8</v>
      </c>
      <c r="F6" s="8" t="s">
        <v>21</v>
      </c>
      <c r="G6" s="8" t="s">
        <v>24</v>
      </c>
      <c r="H6" s="8" t="s">
        <v>26</v>
      </c>
      <c r="I6" s="8" t="s">
        <v>29</v>
      </c>
    </row>
    <row r="7" spans="1:9" x14ac:dyDescent="0.3">
      <c r="A7" s="9" t="s">
        <v>9</v>
      </c>
      <c r="B7" s="54" t="s">
        <v>10</v>
      </c>
      <c r="C7" s="55">
        <v>20496219</v>
      </c>
      <c r="D7" s="55">
        <f>SUM(E7-C7)</f>
        <v>0</v>
      </c>
      <c r="E7" s="55">
        <v>20496219</v>
      </c>
      <c r="F7" s="54" t="s">
        <v>11</v>
      </c>
      <c r="G7" s="55">
        <v>12906667</v>
      </c>
      <c r="H7" s="55">
        <f t="shared" ref="H7:H11" si="0">SUM(I7-G7)</f>
        <v>9772925</v>
      </c>
      <c r="I7" s="55">
        <v>22679592</v>
      </c>
    </row>
    <row r="8" spans="1:9" x14ac:dyDescent="0.3">
      <c r="A8" s="10" t="s">
        <v>12</v>
      </c>
      <c r="B8" s="56" t="s">
        <v>13</v>
      </c>
      <c r="C8" s="57">
        <v>1546367</v>
      </c>
      <c r="D8" s="55">
        <f t="shared" ref="D8:D13" si="1">SUM(E8-C8)</f>
        <v>14434830</v>
      </c>
      <c r="E8" s="57">
        <v>15981197</v>
      </c>
      <c r="F8" s="56" t="s">
        <v>14</v>
      </c>
      <c r="G8" s="57">
        <v>1693695</v>
      </c>
      <c r="H8" s="55">
        <f t="shared" si="0"/>
        <v>757449</v>
      </c>
      <c r="I8" s="57">
        <v>2451144</v>
      </c>
    </row>
    <row r="9" spans="1:9" x14ac:dyDescent="0.3">
      <c r="A9" s="10" t="s">
        <v>6</v>
      </c>
      <c r="B9" s="56" t="s">
        <v>15</v>
      </c>
      <c r="C9" s="57"/>
      <c r="D9" s="55">
        <f t="shared" si="1"/>
        <v>0</v>
      </c>
      <c r="E9" s="57"/>
      <c r="F9" s="56" t="s">
        <v>16</v>
      </c>
      <c r="G9" s="57">
        <v>12140699</v>
      </c>
      <c r="H9" s="55">
        <f t="shared" si="0"/>
        <v>1942006</v>
      </c>
      <c r="I9" s="57">
        <v>14082705</v>
      </c>
    </row>
    <row r="10" spans="1:9" x14ac:dyDescent="0.3">
      <c r="A10" s="10" t="s">
        <v>7</v>
      </c>
      <c r="B10" s="56" t="s">
        <v>17</v>
      </c>
      <c r="C10" s="57">
        <v>3445418</v>
      </c>
      <c r="D10" s="55">
        <f t="shared" si="1"/>
        <v>0</v>
      </c>
      <c r="E10" s="57">
        <v>3445418</v>
      </c>
      <c r="F10" s="56" t="s">
        <v>18</v>
      </c>
      <c r="G10" s="57">
        <v>6051564</v>
      </c>
      <c r="H10" s="55">
        <f t="shared" si="0"/>
        <v>0</v>
      </c>
      <c r="I10" s="57">
        <v>6051564</v>
      </c>
    </row>
    <row r="11" spans="1:9" x14ac:dyDescent="0.3">
      <c r="A11" s="10" t="s">
        <v>8</v>
      </c>
      <c r="B11" s="58" t="s">
        <v>19</v>
      </c>
      <c r="C11" s="57"/>
      <c r="D11" s="55">
        <f t="shared" si="1"/>
        <v>0</v>
      </c>
      <c r="E11" s="57"/>
      <c r="F11" s="56" t="s">
        <v>20</v>
      </c>
      <c r="G11" s="57">
        <v>600776</v>
      </c>
      <c r="H11" s="55">
        <f t="shared" si="0"/>
        <v>399270</v>
      </c>
      <c r="I11" s="57">
        <v>1000046</v>
      </c>
    </row>
    <row r="12" spans="1:9" x14ac:dyDescent="0.3">
      <c r="A12" s="10" t="s">
        <v>21</v>
      </c>
      <c r="B12" s="56" t="s">
        <v>22</v>
      </c>
      <c r="C12" s="57"/>
      <c r="D12" s="55">
        <f t="shared" si="1"/>
        <v>0</v>
      </c>
      <c r="E12" s="57"/>
      <c r="F12" s="59" t="s">
        <v>23</v>
      </c>
      <c r="G12" s="57">
        <v>2800760</v>
      </c>
      <c r="H12" s="55">
        <f>SUM(I12-G12)</f>
        <v>-11770</v>
      </c>
      <c r="I12" s="57">
        <v>2788990</v>
      </c>
    </row>
    <row r="13" spans="1:9" ht="15" thickBot="1" x14ac:dyDescent="0.35">
      <c r="A13" s="10" t="s">
        <v>24</v>
      </c>
      <c r="B13" s="56" t="s">
        <v>25</v>
      </c>
      <c r="C13" s="57">
        <v>300000</v>
      </c>
      <c r="D13" s="55">
        <f t="shared" si="1"/>
        <v>150000</v>
      </c>
      <c r="E13" s="57">
        <v>450000</v>
      </c>
      <c r="F13" s="60"/>
      <c r="G13" s="57"/>
      <c r="H13" s="55">
        <f>SUM(I13-G13)</f>
        <v>0</v>
      </c>
      <c r="I13" s="57"/>
    </row>
    <row r="14" spans="1:9" ht="15" thickBot="1" x14ac:dyDescent="0.35">
      <c r="A14" s="8" t="s">
        <v>26</v>
      </c>
      <c r="B14" s="61" t="s">
        <v>27</v>
      </c>
      <c r="C14" s="62">
        <f>SUM(C7+C8+C10+C11+C13)</f>
        <v>25788004</v>
      </c>
      <c r="D14" s="62"/>
      <c r="E14" s="62">
        <f>SUM(E7+E8+E10+E11+E13)</f>
        <v>40372834</v>
      </c>
      <c r="F14" s="61" t="s">
        <v>28</v>
      </c>
      <c r="G14" s="62">
        <f>SUM(G7:G13)</f>
        <v>36194161</v>
      </c>
      <c r="H14" s="62">
        <f t="shared" ref="H14" si="2">SUM(H7:H13)</f>
        <v>12859880</v>
      </c>
      <c r="I14" s="62">
        <f>SUM(I7:I13)</f>
        <v>49054041</v>
      </c>
    </row>
    <row r="15" spans="1:9" x14ac:dyDescent="0.3">
      <c r="A15" s="11" t="s">
        <v>29</v>
      </c>
      <c r="B15" s="63" t="s">
        <v>30</v>
      </c>
      <c r="C15" s="64">
        <v>11226006</v>
      </c>
      <c r="D15" s="55">
        <f t="shared" ref="D15:D25" si="3">SUM(E15-C15)</f>
        <v>-1724950</v>
      </c>
      <c r="E15" s="64">
        <v>9501056</v>
      </c>
      <c r="F15" s="56" t="s">
        <v>31</v>
      </c>
      <c r="G15" s="65"/>
      <c r="H15" s="55">
        <f t="shared" ref="H15:H22" si="4">SUM(I15-G15)</f>
        <v>0</v>
      </c>
      <c r="I15" s="65"/>
    </row>
    <row r="16" spans="1:9" x14ac:dyDescent="0.3">
      <c r="A16" s="11" t="s">
        <v>32</v>
      </c>
      <c r="B16" s="56" t="s">
        <v>33</v>
      </c>
      <c r="C16" s="57">
        <v>11226006</v>
      </c>
      <c r="D16" s="55">
        <f t="shared" si="3"/>
        <v>-1724950</v>
      </c>
      <c r="E16" s="57">
        <v>9501056</v>
      </c>
      <c r="F16" s="56" t="s">
        <v>34</v>
      </c>
      <c r="G16" s="57"/>
      <c r="H16" s="55">
        <f t="shared" si="4"/>
        <v>0</v>
      </c>
      <c r="I16" s="57"/>
    </row>
    <row r="17" spans="1:9" x14ac:dyDescent="0.3">
      <c r="A17" s="11" t="s">
        <v>35</v>
      </c>
      <c r="B17" s="56" t="s">
        <v>36</v>
      </c>
      <c r="C17" s="57"/>
      <c r="D17" s="55">
        <f t="shared" si="3"/>
        <v>0</v>
      </c>
      <c r="E17" s="57"/>
      <c r="F17" s="56" t="s">
        <v>37</v>
      </c>
      <c r="G17" s="57"/>
      <c r="H17" s="55">
        <f t="shared" si="4"/>
        <v>0</v>
      </c>
      <c r="I17" s="57"/>
    </row>
    <row r="18" spans="1:9" x14ac:dyDescent="0.3">
      <c r="A18" s="11" t="s">
        <v>38</v>
      </c>
      <c r="B18" s="56" t="s">
        <v>39</v>
      </c>
      <c r="C18" s="57"/>
      <c r="D18" s="55">
        <f t="shared" si="3"/>
        <v>0</v>
      </c>
      <c r="E18" s="57"/>
      <c r="F18" s="56" t="s">
        <v>40</v>
      </c>
      <c r="G18" s="57"/>
      <c r="H18" s="55">
        <f t="shared" si="4"/>
        <v>0</v>
      </c>
      <c r="I18" s="57"/>
    </row>
    <row r="19" spans="1:9" x14ac:dyDescent="0.3">
      <c r="A19" s="11" t="s">
        <v>41</v>
      </c>
      <c r="B19" s="56" t="s">
        <v>42</v>
      </c>
      <c r="C19" s="57"/>
      <c r="D19" s="55">
        <f t="shared" si="3"/>
        <v>0</v>
      </c>
      <c r="E19" s="65"/>
      <c r="F19" s="58" t="s">
        <v>43</v>
      </c>
      <c r="G19" s="57"/>
      <c r="H19" s="55">
        <f t="shared" si="4"/>
        <v>0</v>
      </c>
      <c r="I19" s="57"/>
    </row>
    <row r="20" spans="1:9" x14ac:dyDescent="0.3">
      <c r="A20" s="12" t="s">
        <v>44</v>
      </c>
      <c r="B20" s="66" t="s">
        <v>45</v>
      </c>
      <c r="C20" s="67">
        <f>SUM(C21:C22)</f>
        <v>0</v>
      </c>
      <c r="D20" s="55">
        <f t="shared" si="3"/>
        <v>233221</v>
      </c>
      <c r="E20" s="67">
        <f>SUM(E21:E22)</f>
        <v>233221</v>
      </c>
      <c r="F20" s="56" t="s">
        <v>46</v>
      </c>
      <c r="G20" s="57"/>
      <c r="H20" s="55">
        <f t="shared" si="4"/>
        <v>0</v>
      </c>
      <c r="I20" s="57"/>
    </row>
    <row r="21" spans="1:9" x14ac:dyDescent="0.3">
      <c r="A21" s="12" t="s">
        <v>47</v>
      </c>
      <c r="B21" s="58" t="s">
        <v>333</v>
      </c>
      <c r="C21" s="65"/>
      <c r="D21" s="55">
        <f t="shared" si="3"/>
        <v>233221</v>
      </c>
      <c r="E21" s="65">
        <v>233221</v>
      </c>
      <c r="F21" s="54" t="s">
        <v>48</v>
      </c>
      <c r="G21" s="65">
        <v>819849</v>
      </c>
      <c r="H21" s="55">
        <f t="shared" si="4"/>
        <v>233221</v>
      </c>
      <c r="I21" s="65">
        <v>1053070</v>
      </c>
    </row>
    <row r="22" spans="1:9" ht="15" thickBot="1" x14ac:dyDescent="0.35">
      <c r="A22" s="12" t="s">
        <v>49</v>
      </c>
      <c r="B22" s="56" t="s">
        <v>50</v>
      </c>
      <c r="C22" s="57"/>
      <c r="D22" s="65">
        <f t="shared" si="3"/>
        <v>0</v>
      </c>
      <c r="E22" s="57"/>
      <c r="F22" s="68" t="s">
        <v>51</v>
      </c>
      <c r="G22" s="57"/>
      <c r="H22" s="55">
        <f t="shared" si="4"/>
        <v>0</v>
      </c>
      <c r="I22" s="57"/>
    </row>
    <row r="23" spans="1:9" ht="27" thickBot="1" x14ac:dyDescent="0.35">
      <c r="A23" s="8" t="s">
        <v>52</v>
      </c>
      <c r="B23" s="61" t="s">
        <v>53</v>
      </c>
      <c r="C23" s="62">
        <f>SUM(C15,C20)</f>
        <v>11226006</v>
      </c>
      <c r="D23" s="185">
        <f t="shared" si="3"/>
        <v>-1491729</v>
      </c>
      <c r="E23" s="62">
        <f>SUM(E15,E20)</f>
        <v>9734277</v>
      </c>
      <c r="F23" s="61" t="s">
        <v>54</v>
      </c>
      <c r="G23" s="62">
        <f>SUM(G15:G22)</f>
        <v>819849</v>
      </c>
      <c r="H23" s="62">
        <f t="shared" ref="H23" si="5">SUM(H15:H22)</f>
        <v>233221</v>
      </c>
      <c r="I23" s="62">
        <f>SUM(I15:I22)</f>
        <v>1053070</v>
      </c>
    </row>
    <row r="24" spans="1:9" ht="15" thickBot="1" x14ac:dyDescent="0.35">
      <c r="A24" s="8" t="s">
        <v>55</v>
      </c>
      <c r="B24" s="61" t="s">
        <v>56</v>
      </c>
      <c r="C24" s="62">
        <f>SUM(C14,C23)</f>
        <v>37014010</v>
      </c>
      <c r="D24" s="185">
        <f t="shared" si="3"/>
        <v>13093101</v>
      </c>
      <c r="E24" s="62">
        <f>SUM(E14,E23)</f>
        <v>50107111</v>
      </c>
      <c r="F24" s="61" t="s">
        <v>57</v>
      </c>
      <c r="G24" s="62">
        <f>SUM(G14,G23)</f>
        <v>37014010</v>
      </c>
      <c r="H24" s="62">
        <f t="shared" ref="H24" si="6">SUM(H14,H23)</f>
        <v>13093101</v>
      </c>
      <c r="I24" s="62">
        <f>SUM(I14,I23)</f>
        <v>50107111</v>
      </c>
    </row>
    <row r="25" spans="1:9" ht="15" thickBot="1" x14ac:dyDescent="0.35">
      <c r="A25" s="8" t="s">
        <v>58</v>
      </c>
      <c r="B25" s="61" t="s">
        <v>59</v>
      </c>
      <c r="C25" s="62"/>
      <c r="D25" s="55">
        <f t="shared" si="3"/>
        <v>0</v>
      </c>
      <c r="E25" s="62"/>
      <c r="F25" s="61" t="s">
        <v>60</v>
      </c>
      <c r="G25" s="62"/>
      <c r="H25" s="62"/>
      <c r="I25" s="62"/>
    </row>
    <row r="26" spans="1:9" ht="15" thickBot="1" x14ac:dyDescent="0.35">
      <c r="A26" s="8" t="s">
        <v>61</v>
      </c>
      <c r="B26" s="61" t="s">
        <v>62</v>
      </c>
      <c r="C26" s="62"/>
      <c r="D26" s="62"/>
      <c r="E26" s="62"/>
      <c r="F26" s="61" t="s">
        <v>63</v>
      </c>
      <c r="G26" s="62"/>
      <c r="H26" s="62"/>
      <c r="I26" s="62"/>
    </row>
  </sheetData>
  <mergeCells count="3">
    <mergeCell ref="A4:A5"/>
    <mergeCell ref="F1:I1"/>
    <mergeCell ref="A2:I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I29"/>
  <sheetViews>
    <sheetView view="pageBreakPreview" zoomScale="60" zoomScaleNormal="100" workbookViewId="0">
      <selection activeCell="G33" sqref="G33"/>
    </sheetView>
  </sheetViews>
  <sheetFormatPr defaultRowHeight="14.4" x14ac:dyDescent="0.3"/>
  <cols>
    <col min="1" max="1" width="6.6640625" customWidth="1"/>
    <col min="2" max="2" width="51.109375" customWidth="1"/>
    <col min="3" max="5" width="15.109375" customWidth="1"/>
    <col min="6" max="6" width="53.6640625" customWidth="1"/>
    <col min="7" max="7" width="12.44140625" customWidth="1"/>
    <col min="8" max="8" width="12.109375" customWidth="1"/>
    <col min="9" max="9" width="12.6640625" customWidth="1"/>
  </cols>
  <sheetData>
    <row r="1" spans="1:9" x14ac:dyDescent="0.3">
      <c r="A1" s="86"/>
      <c r="B1" s="86"/>
      <c r="C1" s="86"/>
      <c r="D1" s="86"/>
      <c r="E1" s="86"/>
      <c r="F1" s="197" t="s">
        <v>336</v>
      </c>
      <c r="G1" s="197"/>
      <c r="H1" s="197"/>
      <c r="I1" s="197"/>
    </row>
    <row r="2" spans="1:9" ht="31.2" x14ac:dyDescent="0.3">
      <c r="A2" s="87"/>
      <c r="B2" s="88" t="s">
        <v>64</v>
      </c>
      <c r="C2" s="89"/>
      <c r="D2" s="89"/>
      <c r="E2" s="89"/>
      <c r="F2" s="89"/>
      <c r="G2" s="89"/>
    </row>
    <row r="3" spans="1:9" ht="15.75" customHeight="1" thickBot="1" x14ac:dyDescent="0.35">
      <c r="A3" s="198" t="s">
        <v>1</v>
      </c>
      <c r="B3" s="198"/>
      <c r="C3" s="1"/>
      <c r="D3" s="1"/>
      <c r="E3" s="1"/>
      <c r="F3" s="87"/>
      <c r="I3" s="1" t="s">
        <v>65</v>
      </c>
    </row>
    <row r="4" spans="1:9" ht="15.75" customHeight="1" thickBot="1" x14ac:dyDescent="0.35">
      <c r="A4" s="195" t="s">
        <v>2</v>
      </c>
      <c r="B4" s="69" t="s">
        <v>3</v>
      </c>
      <c r="C4" s="69"/>
      <c r="D4" s="69"/>
      <c r="E4" s="69"/>
      <c r="F4" s="69" t="s">
        <v>4</v>
      </c>
      <c r="G4" s="189"/>
      <c r="H4" s="190"/>
      <c r="I4" s="188"/>
    </row>
    <row r="5" spans="1:9" ht="27" thickBot="1" x14ac:dyDescent="0.35">
      <c r="A5" s="196"/>
      <c r="B5" s="2" t="s">
        <v>5</v>
      </c>
      <c r="C5" s="2" t="s">
        <v>331</v>
      </c>
      <c r="D5" s="2" t="s">
        <v>332</v>
      </c>
      <c r="E5" s="2" t="s">
        <v>334</v>
      </c>
      <c r="F5" s="2" t="s">
        <v>5</v>
      </c>
      <c r="G5" s="2" t="s">
        <v>331</v>
      </c>
      <c r="H5" s="2" t="s">
        <v>332</v>
      </c>
      <c r="I5" s="2" t="s">
        <v>334</v>
      </c>
    </row>
    <row r="6" spans="1:9" ht="15" thickBot="1" x14ac:dyDescent="0.3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x14ac:dyDescent="0.3">
      <c r="A7" s="3" t="s">
        <v>9</v>
      </c>
      <c r="B7" s="70" t="s">
        <v>66</v>
      </c>
      <c r="C7" s="71"/>
      <c r="D7" s="78">
        <f t="shared" ref="D7:D12" si="0">SUM(E7-C7)</f>
        <v>0</v>
      </c>
      <c r="E7" s="71"/>
      <c r="F7" s="70" t="s">
        <v>67</v>
      </c>
      <c r="G7" s="71">
        <v>13943349</v>
      </c>
      <c r="H7" s="78">
        <f t="shared" ref="H7:H11" si="1">SUM(I7-G7)</f>
        <v>0</v>
      </c>
      <c r="I7" s="71">
        <v>13943349</v>
      </c>
    </row>
    <row r="8" spans="1:9" x14ac:dyDescent="0.3">
      <c r="A8" s="4" t="s">
        <v>12</v>
      </c>
      <c r="B8" s="72" t="s">
        <v>68</v>
      </c>
      <c r="C8" s="73"/>
      <c r="D8" s="78">
        <f t="shared" si="0"/>
        <v>0</v>
      </c>
      <c r="E8" s="73"/>
      <c r="F8" s="72" t="s">
        <v>69</v>
      </c>
      <c r="G8" s="73"/>
      <c r="H8" s="78">
        <f t="shared" si="1"/>
        <v>0</v>
      </c>
      <c r="I8" s="73"/>
    </row>
    <row r="9" spans="1:9" x14ac:dyDescent="0.3">
      <c r="A9" s="4" t="s">
        <v>6</v>
      </c>
      <c r="B9" s="72" t="s">
        <v>70</v>
      </c>
      <c r="C9" s="73"/>
      <c r="D9" s="78">
        <f t="shared" si="0"/>
        <v>0</v>
      </c>
      <c r="E9" s="73"/>
      <c r="F9" s="72" t="s">
        <v>71</v>
      </c>
      <c r="G9" s="71">
        <v>1270000</v>
      </c>
      <c r="H9" s="78">
        <f t="shared" si="1"/>
        <v>1824950</v>
      </c>
      <c r="I9" s="71">
        <v>3094950</v>
      </c>
    </row>
    <row r="10" spans="1:9" x14ac:dyDescent="0.3">
      <c r="A10" s="4" t="s">
        <v>7</v>
      </c>
      <c r="B10" s="72" t="s">
        <v>72</v>
      </c>
      <c r="C10" s="73"/>
      <c r="D10" s="78">
        <f t="shared" si="0"/>
        <v>0</v>
      </c>
      <c r="E10" s="73"/>
      <c r="F10" s="72" t="s">
        <v>73</v>
      </c>
      <c r="G10" s="73"/>
      <c r="H10" s="78">
        <f t="shared" si="1"/>
        <v>0</v>
      </c>
      <c r="I10" s="73"/>
    </row>
    <row r="11" spans="1:9" x14ac:dyDescent="0.3">
      <c r="A11" s="4" t="s">
        <v>8</v>
      </c>
      <c r="B11" s="72" t="s">
        <v>74</v>
      </c>
      <c r="C11" s="73"/>
      <c r="D11" s="78">
        <f t="shared" si="0"/>
        <v>0</v>
      </c>
      <c r="E11" s="73"/>
      <c r="F11" s="72" t="s">
        <v>75</v>
      </c>
      <c r="G11" s="73"/>
      <c r="H11" s="78">
        <f t="shared" si="1"/>
        <v>0</v>
      </c>
      <c r="I11" s="73"/>
    </row>
    <row r="12" spans="1:9" ht="15" thickBot="1" x14ac:dyDescent="0.35">
      <c r="A12" s="4" t="s">
        <v>21</v>
      </c>
      <c r="B12" s="72" t="s">
        <v>76</v>
      </c>
      <c r="C12" s="73"/>
      <c r="D12" s="78">
        <f t="shared" si="0"/>
        <v>0</v>
      </c>
      <c r="E12" s="73"/>
      <c r="F12" s="74" t="s">
        <v>77</v>
      </c>
      <c r="G12" s="73"/>
      <c r="H12" s="73"/>
      <c r="I12" s="73"/>
    </row>
    <row r="13" spans="1:9" ht="15" thickBot="1" x14ac:dyDescent="0.35">
      <c r="A13" s="2" t="s">
        <v>24</v>
      </c>
      <c r="B13" s="75" t="s">
        <v>78</v>
      </c>
      <c r="C13" s="76">
        <f>SUM(C7,C9,C10,C12)</f>
        <v>0</v>
      </c>
      <c r="D13" s="76"/>
      <c r="E13" s="76">
        <f>SUM(E7,E9,E10,E12)</f>
        <v>0</v>
      </c>
      <c r="F13" s="75" t="s">
        <v>79</v>
      </c>
      <c r="G13" s="76">
        <f>SUM(G7,G9,G11,G12)</f>
        <v>15213349</v>
      </c>
      <c r="H13" s="76">
        <f t="shared" ref="H13:I13" si="2">SUM(H7,H9,H11,H12)</f>
        <v>1824950</v>
      </c>
      <c r="I13" s="76">
        <f t="shared" si="2"/>
        <v>17038299</v>
      </c>
    </row>
    <row r="14" spans="1:9" x14ac:dyDescent="0.3">
      <c r="A14" s="90" t="s">
        <v>26</v>
      </c>
      <c r="B14" s="77" t="s">
        <v>80</v>
      </c>
      <c r="C14" s="78">
        <v>15213349</v>
      </c>
      <c r="D14" s="78">
        <f>SUM(E14-C14)</f>
        <v>1824950</v>
      </c>
      <c r="E14" s="78">
        <v>17038299</v>
      </c>
      <c r="F14" s="72" t="s">
        <v>31</v>
      </c>
      <c r="G14" s="71"/>
      <c r="H14" s="78">
        <f t="shared" ref="H14:H25" si="3">SUM(I14-G14)</f>
        <v>0</v>
      </c>
      <c r="I14" s="71"/>
    </row>
    <row r="15" spans="1:9" x14ac:dyDescent="0.3">
      <c r="A15" s="90" t="s">
        <v>29</v>
      </c>
      <c r="B15" s="79" t="s">
        <v>81</v>
      </c>
      <c r="C15" s="73">
        <v>15213349</v>
      </c>
      <c r="D15" s="78">
        <f t="shared" ref="D15:D25" si="4">SUM(E15-C15)</f>
        <v>1824950</v>
      </c>
      <c r="E15" s="73">
        <v>17038299</v>
      </c>
      <c r="F15" s="72" t="s">
        <v>82</v>
      </c>
      <c r="G15" s="73"/>
      <c r="H15" s="78">
        <f t="shared" si="3"/>
        <v>0</v>
      </c>
      <c r="I15" s="73"/>
    </row>
    <row r="16" spans="1:9" x14ac:dyDescent="0.3">
      <c r="A16" s="90" t="s">
        <v>32</v>
      </c>
      <c r="B16" s="79" t="s">
        <v>83</v>
      </c>
      <c r="C16" s="73"/>
      <c r="D16" s="78">
        <f t="shared" si="4"/>
        <v>0</v>
      </c>
      <c r="E16" s="73"/>
      <c r="F16" s="72" t="s">
        <v>37</v>
      </c>
      <c r="G16" s="73"/>
      <c r="H16" s="78">
        <f t="shared" si="3"/>
        <v>0</v>
      </c>
      <c r="I16" s="73"/>
    </row>
    <row r="17" spans="1:9" x14ac:dyDescent="0.3">
      <c r="A17" s="90" t="s">
        <v>35</v>
      </c>
      <c r="B17" s="79" t="s">
        <v>84</v>
      </c>
      <c r="C17" s="73"/>
      <c r="D17" s="78">
        <f t="shared" si="4"/>
        <v>0</v>
      </c>
      <c r="E17" s="73"/>
      <c r="F17" s="72" t="s">
        <v>40</v>
      </c>
      <c r="G17" s="73"/>
      <c r="H17" s="78">
        <f t="shared" si="3"/>
        <v>0</v>
      </c>
      <c r="I17" s="73"/>
    </row>
    <row r="18" spans="1:9" x14ac:dyDescent="0.3">
      <c r="A18" s="90" t="s">
        <v>38</v>
      </c>
      <c r="B18" s="79" t="s">
        <v>85</v>
      </c>
      <c r="C18" s="73"/>
      <c r="D18" s="78">
        <f t="shared" si="4"/>
        <v>0</v>
      </c>
      <c r="E18" s="186"/>
      <c r="F18" s="80" t="s">
        <v>43</v>
      </c>
      <c r="G18" s="73"/>
      <c r="H18" s="78">
        <f t="shared" si="3"/>
        <v>0</v>
      </c>
      <c r="I18" s="73"/>
    </row>
    <row r="19" spans="1:9" x14ac:dyDescent="0.3">
      <c r="A19" s="90" t="s">
        <v>41</v>
      </c>
      <c r="B19" s="79" t="s">
        <v>86</v>
      </c>
      <c r="C19" s="73"/>
      <c r="D19" s="78">
        <f t="shared" si="4"/>
        <v>0</v>
      </c>
      <c r="E19" s="73"/>
      <c r="F19" s="72" t="s">
        <v>87</v>
      </c>
      <c r="G19" s="73"/>
      <c r="H19" s="78">
        <f t="shared" si="3"/>
        <v>0</v>
      </c>
      <c r="I19" s="73"/>
    </row>
    <row r="20" spans="1:9" x14ac:dyDescent="0.3">
      <c r="A20" s="90" t="s">
        <v>44</v>
      </c>
      <c r="B20" s="81" t="s">
        <v>88</v>
      </c>
      <c r="C20" s="82"/>
      <c r="D20" s="78">
        <f t="shared" si="4"/>
        <v>0</v>
      </c>
      <c r="E20" s="187"/>
      <c r="F20" s="70" t="s">
        <v>89</v>
      </c>
      <c r="G20" s="73"/>
      <c r="H20" s="78">
        <f t="shared" si="3"/>
        <v>0</v>
      </c>
      <c r="I20" s="73"/>
    </row>
    <row r="21" spans="1:9" x14ac:dyDescent="0.3">
      <c r="A21" s="90" t="s">
        <v>47</v>
      </c>
      <c r="B21" s="79" t="s">
        <v>90</v>
      </c>
      <c r="C21" s="73"/>
      <c r="D21" s="78">
        <f t="shared" si="4"/>
        <v>0</v>
      </c>
      <c r="E21" s="71"/>
      <c r="F21" s="70" t="s">
        <v>91</v>
      </c>
      <c r="G21" s="73"/>
      <c r="H21" s="78">
        <f t="shared" si="3"/>
        <v>0</v>
      </c>
      <c r="I21" s="73"/>
    </row>
    <row r="22" spans="1:9" x14ac:dyDescent="0.3">
      <c r="A22" s="90" t="s">
        <v>49</v>
      </c>
      <c r="B22" s="79" t="s">
        <v>92</v>
      </c>
      <c r="C22" s="73"/>
      <c r="D22" s="78">
        <f t="shared" si="4"/>
        <v>0</v>
      </c>
      <c r="E22" s="71"/>
      <c r="F22" s="83"/>
      <c r="G22" s="73"/>
      <c r="H22" s="78">
        <f t="shared" si="3"/>
        <v>0</v>
      </c>
      <c r="I22" s="73"/>
    </row>
    <row r="23" spans="1:9" x14ac:dyDescent="0.3">
      <c r="A23" s="90" t="s">
        <v>52</v>
      </c>
      <c r="B23" s="79" t="s">
        <v>93</v>
      </c>
      <c r="C23" s="73"/>
      <c r="D23" s="78">
        <f t="shared" si="4"/>
        <v>0</v>
      </c>
      <c r="E23" s="71"/>
      <c r="F23" s="83"/>
      <c r="G23" s="73"/>
      <c r="H23" s="78">
        <f t="shared" si="3"/>
        <v>0</v>
      </c>
      <c r="I23" s="73"/>
    </row>
    <row r="24" spans="1:9" x14ac:dyDescent="0.3">
      <c r="A24" s="90" t="s">
        <v>55</v>
      </c>
      <c r="B24" s="84" t="s">
        <v>94</v>
      </c>
      <c r="C24" s="73"/>
      <c r="D24" s="78">
        <f t="shared" si="4"/>
        <v>0</v>
      </c>
      <c r="E24" s="73"/>
      <c r="F24" s="74"/>
      <c r="G24" s="73"/>
      <c r="H24" s="78">
        <f t="shared" si="3"/>
        <v>0</v>
      </c>
      <c r="I24" s="73"/>
    </row>
    <row r="25" spans="1:9" ht="15" thickBot="1" x14ac:dyDescent="0.35">
      <c r="A25" s="90" t="s">
        <v>58</v>
      </c>
      <c r="B25" s="85" t="s">
        <v>95</v>
      </c>
      <c r="C25" s="73"/>
      <c r="D25" s="78">
        <f t="shared" si="4"/>
        <v>0</v>
      </c>
      <c r="E25" s="71"/>
      <c r="F25" s="83"/>
      <c r="G25" s="73"/>
      <c r="H25" s="78">
        <f t="shared" si="3"/>
        <v>0</v>
      </c>
      <c r="I25" s="73"/>
    </row>
    <row r="26" spans="1:9" ht="27" thickBot="1" x14ac:dyDescent="0.35">
      <c r="A26" s="2" t="s">
        <v>61</v>
      </c>
      <c r="B26" s="75" t="s">
        <v>96</v>
      </c>
      <c r="C26" s="76">
        <f>SUM(C14,C20)</f>
        <v>15213349</v>
      </c>
      <c r="D26" s="76">
        <f>SUM(D14,D20)</f>
        <v>1824950</v>
      </c>
      <c r="E26" s="76">
        <f>SUM(E14,E20)</f>
        <v>17038299</v>
      </c>
      <c r="F26" s="75" t="s">
        <v>97</v>
      </c>
      <c r="G26" s="76">
        <f>SUM(G14:G25)</f>
        <v>0</v>
      </c>
      <c r="H26" s="76">
        <f t="shared" ref="H26:I26" si="5">SUM(H14:H25)</f>
        <v>0</v>
      </c>
      <c r="I26" s="76">
        <f t="shared" si="5"/>
        <v>0</v>
      </c>
    </row>
    <row r="27" spans="1:9" ht="15" thickBot="1" x14ac:dyDescent="0.35">
      <c r="A27" s="2" t="s">
        <v>98</v>
      </c>
      <c r="B27" s="75" t="s">
        <v>99</v>
      </c>
      <c r="C27" s="76">
        <f>SUM(C13,C26)</f>
        <v>15213349</v>
      </c>
      <c r="D27" s="76">
        <f>SUM(D13,D26)</f>
        <v>1824950</v>
      </c>
      <c r="E27" s="76">
        <f>SUM(E13,E26)</f>
        <v>17038299</v>
      </c>
      <c r="F27" s="75" t="s">
        <v>100</v>
      </c>
      <c r="G27" s="76">
        <f>SUM(G13,G26)</f>
        <v>15213349</v>
      </c>
      <c r="H27" s="76">
        <f t="shared" ref="H27:I27" si="6">SUM(H13,H26)</f>
        <v>1824950</v>
      </c>
      <c r="I27" s="76">
        <f t="shared" si="6"/>
        <v>17038299</v>
      </c>
    </row>
    <row r="28" spans="1:9" ht="15" thickBot="1" x14ac:dyDescent="0.35">
      <c r="A28" s="2" t="s">
        <v>101</v>
      </c>
      <c r="B28" s="75" t="s">
        <v>59</v>
      </c>
      <c r="C28" s="76"/>
      <c r="D28" s="76"/>
      <c r="E28" s="76"/>
      <c r="F28" s="75" t="s">
        <v>60</v>
      </c>
      <c r="G28" s="76"/>
      <c r="H28" s="76"/>
      <c r="I28" s="76"/>
    </row>
    <row r="29" spans="1:9" ht="15" thickBot="1" x14ac:dyDescent="0.35">
      <c r="A29" s="2" t="s">
        <v>102</v>
      </c>
      <c r="B29" s="75" t="s">
        <v>62</v>
      </c>
      <c r="C29" s="76"/>
      <c r="D29" s="76"/>
      <c r="E29" s="76"/>
      <c r="F29" s="75" t="s">
        <v>63</v>
      </c>
      <c r="G29" s="76"/>
      <c r="H29" s="76"/>
      <c r="I29" s="76"/>
    </row>
  </sheetData>
  <mergeCells count="3">
    <mergeCell ref="A4:A5"/>
    <mergeCell ref="F1:I1"/>
    <mergeCell ref="A3:B3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E153"/>
  <sheetViews>
    <sheetView topLeftCell="A119" zoomScaleNormal="100" workbookViewId="0">
      <selection activeCell="E5" sqref="E5"/>
    </sheetView>
  </sheetViews>
  <sheetFormatPr defaultRowHeight="14.4" x14ac:dyDescent="0.3"/>
  <cols>
    <col min="1" max="1" width="6.109375" bestFit="1" customWidth="1"/>
    <col min="2" max="2" width="82.33203125" customWidth="1"/>
    <col min="3" max="3" width="18" customWidth="1"/>
    <col min="4" max="4" width="13.88671875" customWidth="1"/>
    <col min="5" max="5" width="14.33203125" customWidth="1"/>
  </cols>
  <sheetData>
    <row r="1" spans="1:5" ht="15.6" x14ac:dyDescent="0.3">
      <c r="A1" s="201" t="s">
        <v>103</v>
      </c>
      <c r="B1" s="201"/>
      <c r="C1" s="201"/>
    </row>
    <row r="2" spans="1:5" ht="15" thickBot="1" x14ac:dyDescent="0.35">
      <c r="A2" s="202"/>
      <c r="B2" s="202"/>
      <c r="E2" s="13" t="s">
        <v>65</v>
      </c>
    </row>
    <row r="3" spans="1:5" ht="31.8" thickBot="1" x14ac:dyDescent="0.35">
      <c r="A3" s="91" t="s">
        <v>2</v>
      </c>
      <c r="B3" s="92" t="s">
        <v>104</v>
      </c>
      <c r="C3" s="92" t="s">
        <v>331</v>
      </c>
      <c r="D3" s="92" t="s">
        <v>332</v>
      </c>
      <c r="E3" s="92" t="s">
        <v>334</v>
      </c>
    </row>
    <row r="4" spans="1:5" ht="16.2" thickBot="1" x14ac:dyDescent="0.35">
      <c r="A4" s="93">
        <v>1</v>
      </c>
      <c r="B4" s="94">
        <v>2</v>
      </c>
      <c r="C4" s="94">
        <v>3</v>
      </c>
      <c r="D4" s="94">
        <v>4</v>
      </c>
      <c r="E4" s="94">
        <v>5</v>
      </c>
    </row>
    <row r="5" spans="1:5" ht="16.2" thickBot="1" x14ac:dyDescent="0.35">
      <c r="A5" s="91" t="s">
        <v>9</v>
      </c>
      <c r="B5" s="95" t="s">
        <v>105</v>
      </c>
      <c r="C5" s="96">
        <f>SUM(C6:C11)</f>
        <v>20496219</v>
      </c>
      <c r="D5" s="96">
        <f t="shared" ref="D5:E5" si="0">SUM(D6:D11)</f>
        <v>0</v>
      </c>
      <c r="E5" s="96">
        <f t="shared" si="0"/>
        <v>20496219</v>
      </c>
    </row>
    <row r="6" spans="1:5" ht="15.6" x14ac:dyDescent="0.3">
      <c r="A6" s="97" t="s">
        <v>106</v>
      </c>
      <c r="B6" s="98" t="s">
        <v>107</v>
      </c>
      <c r="C6" s="99">
        <v>10055779</v>
      </c>
      <c r="D6" s="99">
        <f>SUM(E6-C6)</f>
        <v>0</v>
      </c>
      <c r="E6" s="99">
        <v>10055779</v>
      </c>
    </row>
    <row r="7" spans="1:5" ht="15.6" x14ac:dyDescent="0.3">
      <c r="A7" s="100" t="s">
        <v>108</v>
      </c>
      <c r="B7" s="101" t="s">
        <v>109</v>
      </c>
      <c r="C7" s="102"/>
      <c r="D7" s="99">
        <f t="shared" ref="D7:D11" si="1">SUM(E7-C7)</f>
        <v>0</v>
      </c>
      <c r="E7" s="102"/>
    </row>
    <row r="8" spans="1:5" ht="15.6" x14ac:dyDescent="0.3">
      <c r="A8" s="100" t="s">
        <v>110</v>
      </c>
      <c r="B8" s="101" t="s">
        <v>111</v>
      </c>
      <c r="C8" s="102">
        <v>8170440</v>
      </c>
      <c r="D8" s="99">
        <f t="shared" si="1"/>
        <v>0</v>
      </c>
      <c r="E8" s="102">
        <v>8170440</v>
      </c>
    </row>
    <row r="9" spans="1:5" ht="15.6" x14ac:dyDescent="0.3">
      <c r="A9" s="100" t="s">
        <v>112</v>
      </c>
      <c r="B9" s="101" t="s">
        <v>113</v>
      </c>
      <c r="C9" s="102">
        <v>2270000</v>
      </c>
      <c r="D9" s="99">
        <f t="shared" si="1"/>
        <v>0</v>
      </c>
      <c r="E9" s="102">
        <v>2270000</v>
      </c>
    </row>
    <row r="10" spans="1:5" ht="15.6" x14ac:dyDescent="0.3">
      <c r="A10" s="100" t="s">
        <v>114</v>
      </c>
      <c r="B10" s="101" t="s">
        <v>115</v>
      </c>
      <c r="C10" s="102"/>
      <c r="D10" s="99">
        <f t="shared" si="1"/>
        <v>0</v>
      </c>
      <c r="E10" s="102"/>
    </row>
    <row r="11" spans="1:5" ht="16.2" thickBot="1" x14ac:dyDescent="0.35">
      <c r="A11" s="103" t="s">
        <v>116</v>
      </c>
      <c r="B11" s="104" t="s">
        <v>117</v>
      </c>
      <c r="C11" s="102"/>
      <c r="D11" s="99">
        <f t="shared" si="1"/>
        <v>0</v>
      </c>
      <c r="E11" s="102"/>
    </row>
    <row r="12" spans="1:5" ht="16.2" thickBot="1" x14ac:dyDescent="0.35">
      <c r="A12" s="91" t="s">
        <v>12</v>
      </c>
      <c r="B12" s="105" t="s">
        <v>118</v>
      </c>
      <c r="C12" s="96">
        <f>SUM(C13:C17)</f>
        <v>1546367</v>
      </c>
      <c r="D12" s="96">
        <f>SUM(D13:D17)</f>
        <v>14434830</v>
      </c>
      <c r="E12" s="96">
        <f t="shared" ref="E12" si="2">SUM(E13:E17)</f>
        <v>15981197</v>
      </c>
    </row>
    <row r="13" spans="1:5" ht="15.6" x14ac:dyDescent="0.3">
      <c r="A13" s="97" t="s">
        <v>119</v>
      </c>
      <c r="B13" s="98" t="s">
        <v>120</v>
      </c>
      <c r="C13" s="99"/>
      <c r="D13" s="99">
        <f t="shared" ref="D13:D18" si="3">SUM(E13-C13)</f>
        <v>0</v>
      </c>
      <c r="E13" s="99"/>
    </row>
    <row r="14" spans="1:5" ht="15.6" x14ac:dyDescent="0.3">
      <c r="A14" s="100" t="s">
        <v>121</v>
      </c>
      <c r="B14" s="101" t="s">
        <v>122</v>
      </c>
      <c r="C14" s="102"/>
      <c r="D14" s="99">
        <f t="shared" si="3"/>
        <v>0</v>
      </c>
      <c r="E14" s="102"/>
    </row>
    <row r="15" spans="1:5" ht="15.6" x14ac:dyDescent="0.3">
      <c r="A15" s="100" t="s">
        <v>123</v>
      </c>
      <c r="B15" s="101" t="s">
        <v>124</v>
      </c>
      <c r="C15" s="102"/>
      <c r="D15" s="99">
        <f t="shared" si="3"/>
        <v>0</v>
      </c>
      <c r="E15" s="102"/>
    </row>
    <row r="16" spans="1:5" ht="15.6" x14ac:dyDescent="0.3">
      <c r="A16" s="100" t="s">
        <v>125</v>
      </c>
      <c r="B16" s="101" t="s">
        <v>126</v>
      </c>
      <c r="C16" s="102"/>
      <c r="D16" s="99">
        <f t="shared" si="3"/>
        <v>0</v>
      </c>
      <c r="E16" s="102"/>
    </row>
    <row r="17" spans="1:5" ht="15.6" x14ac:dyDescent="0.3">
      <c r="A17" s="100" t="s">
        <v>127</v>
      </c>
      <c r="B17" s="101" t="s">
        <v>128</v>
      </c>
      <c r="C17" s="102">
        <v>1546367</v>
      </c>
      <c r="D17" s="99">
        <f t="shared" si="3"/>
        <v>14434830</v>
      </c>
      <c r="E17" s="102">
        <v>15981197</v>
      </c>
    </row>
    <row r="18" spans="1:5" ht="16.2" thickBot="1" x14ac:dyDescent="0.35">
      <c r="A18" s="103" t="s">
        <v>129</v>
      </c>
      <c r="B18" s="104" t="s">
        <v>130</v>
      </c>
      <c r="C18" s="106"/>
      <c r="D18" s="99">
        <f t="shared" si="3"/>
        <v>0</v>
      </c>
      <c r="E18" s="106"/>
    </row>
    <row r="19" spans="1:5" ht="16.2" thickBot="1" x14ac:dyDescent="0.35">
      <c r="A19" s="91" t="s">
        <v>6</v>
      </c>
      <c r="B19" s="95" t="s">
        <v>131</v>
      </c>
      <c r="C19" s="96">
        <f>SUM(C20:C24)</f>
        <v>0</v>
      </c>
      <c r="D19" s="96">
        <f t="shared" ref="D19:E19" si="4">SUM(D20:D24)</f>
        <v>0</v>
      </c>
      <c r="E19" s="96">
        <f t="shared" si="4"/>
        <v>0</v>
      </c>
    </row>
    <row r="20" spans="1:5" ht="15.6" x14ac:dyDescent="0.3">
      <c r="A20" s="97" t="s">
        <v>132</v>
      </c>
      <c r="B20" s="98" t="s">
        <v>133</v>
      </c>
      <c r="C20" s="99"/>
      <c r="D20" s="99">
        <f t="shared" ref="D20:D25" si="5">SUM(E20-C20)</f>
        <v>0</v>
      </c>
      <c r="E20" s="99"/>
    </row>
    <row r="21" spans="1:5" ht="15.6" x14ac:dyDescent="0.3">
      <c r="A21" s="100" t="s">
        <v>134</v>
      </c>
      <c r="B21" s="101" t="s">
        <v>135</v>
      </c>
      <c r="C21" s="102"/>
      <c r="D21" s="99">
        <f t="shared" si="5"/>
        <v>0</v>
      </c>
      <c r="E21" s="102"/>
    </row>
    <row r="22" spans="1:5" ht="15.6" x14ac:dyDescent="0.3">
      <c r="A22" s="100" t="s">
        <v>136</v>
      </c>
      <c r="B22" s="101" t="s">
        <v>137</v>
      </c>
      <c r="C22" s="102"/>
      <c r="D22" s="99">
        <f t="shared" si="5"/>
        <v>0</v>
      </c>
      <c r="E22" s="102"/>
    </row>
    <row r="23" spans="1:5" ht="15.6" x14ac:dyDescent="0.3">
      <c r="A23" s="100" t="s">
        <v>138</v>
      </c>
      <c r="B23" s="101" t="s">
        <v>139</v>
      </c>
      <c r="C23" s="102"/>
      <c r="D23" s="99">
        <f t="shared" si="5"/>
        <v>0</v>
      </c>
      <c r="E23" s="102"/>
    </row>
    <row r="24" spans="1:5" ht="15.6" x14ac:dyDescent="0.3">
      <c r="A24" s="100" t="s">
        <v>140</v>
      </c>
      <c r="B24" s="101" t="s">
        <v>141</v>
      </c>
      <c r="C24" s="102"/>
      <c r="D24" s="99">
        <f t="shared" si="5"/>
        <v>0</v>
      </c>
      <c r="E24" s="102"/>
    </row>
    <row r="25" spans="1:5" ht="16.2" thickBot="1" x14ac:dyDescent="0.35">
      <c r="A25" s="103" t="s">
        <v>142</v>
      </c>
      <c r="B25" s="104" t="s">
        <v>143</v>
      </c>
      <c r="C25" s="106"/>
      <c r="D25" s="99">
        <f t="shared" si="5"/>
        <v>0</v>
      </c>
      <c r="E25" s="106"/>
    </row>
    <row r="26" spans="1:5" ht="16.2" thickBot="1" x14ac:dyDescent="0.35">
      <c r="A26" s="91" t="s">
        <v>144</v>
      </c>
      <c r="B26" s="95" t="s">
        <v>145</v>
      </c>
      <c r="C26" s="107">
        <f>SUM(C27,C30,C31,C32)</f>
        <v>3445418</v>
      </c>
      <c r="D26" s="107">
        <f t="shared" ref="D26:E26" si="6">SUM(D27,D30,D31,D32)</f>
        <v>0</v>
      </c>
      <c r="E26" s="107">
        <f t="shared" si="6"/>
        <v>3445418</v>
      </c>
    </row>
    <row r="27" spans="1:5" ht="15.6" x14ac:dyDescent="0.3">
      <c r="A27" s="97" t="s">
        <v>146</v>
      </c>
      <c r="B27" s="98" t="s">
        <v>147</v>
      </c>
      <c r="C27" s="108">
        <f>SUM(C28:C29)</f>
        <v>3425418</v>
      </c>
      <c r="D27" s="99">
        <f t="shared" ref="D27:D32" si="7">SUM(E27-C27)</f>
        <v>0</v>
      </c>
      <c r="E27" s="108">
        <f t="shared" ref="E27" si="8">SUM(E28:E29)</f>
        <v>3425418</v>
      </c>
    </row>
    <row r="28" spans="1:5" ht="15.6" x14ac:dyDescent="0.3">
      <c r="A28" s="100" t="s">
        <v>148</v>
      </c>
      <c r="B28" s="101" t="s">
        <v>149</v>
      </c>
      <c r="C28" s="102">
        <v>2175418</v>
      </c>
      <c r="D28" s="99">
        <f t="shared" si="7"/>
        <v>0</v>
      </c>
      <c r="E28" s="102">
        <v>2175418</v>
      </c>
    </row>
    <row r="29" spans="1:5" ht="15.6" x14ac:dyDescent="0.3">
      <c r="A29" s="100" t="s">
        <v>150</v>
      </c>
      <c r="B29" s="101" t="s">
        <v>151</v>
      </c>
      <c r="C29" s="102">
        <v>1250000</v>
      </c>
      <c r="D29" s="99">
        <f t="shared" si="7"/>
        <v>0</v>
      </c>
      <c r="E29" s="102">
        <v>1250000</v>
      </c>
    </row>
    <row r="30" spans="1:5" ht="15.6" x14ac:dyDescent="0.3">
      <c r="A30" s="100" t="s">
        <v>152</v>
      </c>
      <c r="B30" s="101" t="s">
        <v>153</v>
      </c>
      <c r="C30" s="102"/>
      <c r="D30" s="99">
        <f t="shared" si="7"/>
        <v>0</v>
      </c>
      <c r="E30" s="102"/>
    </row>
    <row r="31" spans="1:5" ht="15.6" x14ac:dyDescent="0.3">
      <c r="A31" s="100" t="s">
        <v>154</v>
      </c>
      <c r="B31" s="101" t="s">
        <v>155</v>
      </c>
      <c r="C31" s="102"/>
      <c r="D31" s="99">
        <f t="shared" si="7"/>
        <v>0</v>
      </c>
      <c r="E31" s="102"/>
    </row>
    <row r="32" spans="1:5" ht="16.2" thickBot="1" x14ac:dyDescent="0.35">
      <c r="A32" s="103" t="s">
        <v>156</v>
      </c>
      <c r="B32" s="104" t="s">
        <v>157</v>
      </c>
      <c r="C32" s="106">
        <v>20000</v>
      </c>
      <c r="D32" s="99">
        <f t="shared" si="7"/>
        <v>0</v>
      </c>
      <c r="E32" s="106">
        <v>20000</v>
      </c>
    </row>
    <row r="33" spans="1:5" ht="16.2" thickBot="1" x14ac:dyDescent="0.35">
      <c r="A33" s="91" t="s">
        <v>8</v>
      </c>
      <c r="B33" s="95" t="s">
        <v>158</v>
      </c>
      <c r="C33" s="96">
        <f>SUM(C34:C43)</f>
        <v>300000</v>
      </c>
      <c r="D33" s="96">
        <f t="shared" ref="D33:E33" si="9">SUM(D34:D43)</f>
        <v>150000</v>
      </c>
      <c r="E33" s="96">
        <f t="shared" si="9"/>
        <v>450000</v>
      </c>
    </row>
    <row r="34" spans="1:5" ht="15.6" x14ac:dyDescent="0.3">
      <c r="A34" s="97" t="s">
        <v>159</v>
      </c>
      <c r="B34" s="98" t="s">
        <v>160</v>
      </c>
      <c r="C34" s="99"/>
      <c r="D34" s="99">
        <f t="shared" ref="D34:D43" si="10">SUM(E34-C34)</f>
        <v>0</v>
      </c>
      <c r="E34" s="99"/>
    </row>
    <row r="35" spans="1:5" ht="15.6" x14ac:dyDescent="0.3">
      <c r="A35" s="100" t="s">
        <v>161</v>
      </c>
      <c r="B35" s="101" t="s">
        <v>162</v>
      </c>
      <c r="C35" s="102">
        <v>50000</v>
      </c>
      <c r="D35" s="99">
        <f t="shared" si="10"/>
        <v>0</v>
      </c>
      <c r="E35" s="102">
        <v>50000</v>
      </c>
    </row>
    <row r="36" spans="1:5" ht="15.6" x14ac:dyDescent="0.3">
      <c r="A36" s="100" t="s">
        <v>163</v>
      </c>
      <c r="B36" s="101" t="s">
        <v>164</v>
      </c>
      <c r="C36" s="102"/>
      <c r="D36" s="99">
        <f t="shared" si="10"/>
        <v>150000</v>
      </c>
      <c r="E36" s="102">
        <v>150000</v>
      </c>
    </row>
    <row r="37" spans="1:5" ht="15.6" x14ac:dyDescent="0.3">
      <c r="A37" s="100" t="s">
        <v>165</v>
      </c>
      <c r="B37" s="101" t="s">
        <v>166</v>
      </c>
      <c r="C37" s="102">
        <v>250000</v>
      </c>
      <c r="D37" s="99">
        <f t="shared" si="10"/>
        <v>0</v>
      </c>
      <c r="E37" s="102">
        <v>250000</v>
      </c>
    </row>
    <row r="38" spans="1:5" ht="15.6" x14ac:dyDescent="0.3">
      <c r="A38" s="100" t="s">
        <v>167</v>
      </c>
      <c r="B38" s="101" t="s">
        <v>168</v>
      </c>
      <c r="C38" s="102"/>
      <c r="D38" s="99">
        <f t="shared" si="10"/>
        <v>0</v>
      </c>
      <c r="E38" s="102"/>
    </row>
    <row r="39" spans="1:5" ht="15.6" x14ac:dyDescent="0.3">
      <c r="A39" s="100" t="s">
        <v>169</v>
      </c>
      <c r="B39" s="101" t="s">
        <v>170</v>
      </c>
      <c r="C39" s="102"/>
      <c r="D39" s="99">
        <f t="shared" si="10"/>
        <v>0</v>
      </c>
      <c r="E39" s="102"/>
    </row>
    <row r="40" spans="1:5" ht="15.6" x14ac:dyDescent="0.3">
      <c r="A40" s="100" t="s">
        <v>171</v>
      </c>
      <c r="B40" s="101" t="s">
        <v>172</v>
      </c>
      <c r="C40" s="102"/>
      <c r="D40" s="99">
        <f t="shared" si="10"/>
        <v>0</v>
      </c>
      <c r="E40" s="102"/>
    </row>
    <row r="41" spans="1:5" ht="15.6" x14ac:dyDescent="0.3">
      <c r="A41" s="100" t="s">
        <v>173</v>
      </c>
      <c r="B41" s="101" t="s">
        <v>174</v>
      </c>
      <c r="C41" s="102"/>
      <c r="D41" s="99">
        <f t="shared" si="10"/>
        <v>0</v>
      </c>
      <c r="E41" s="102"/>
    </row>
    <row r="42" spans="1:5" ht="15.6" x14ac:dyDescent="0.3">
      <c r="A42" s="100" t="s">
        <v>175</v>
      </c>
      <c r="B42" s="101" t="s">
        <v>176</v>
      </c>
      <c r="C42" s="109"/>
      <c r="D42" s="99">
        <f t="shared" si="10"/>
        <v>0</v>
      </c>
      <c r="E42" s="109"/>
    </row>
    <row r="43" spans="1:5" ht="16.2" thickBot="1" x14ac:dyDescent="0.35">
      <c r="A43" s="103" t="s">
        <v>177</v>
      </c>
      <c r="B43" s="104" t="s">
        <v>25</v>
      </c>
      <c r="C43" s="110"/>
      <c r="D43" s="99">
        <f t="shared" si="10"/>
        <v>0</v>
      </c>
      <c r="E43" s="110"/>
    </row>
    <row r="44" spans="1:5" ht="16.2" thickBot="1" x14ac:dyDescent="0.35">
      <c r="A44" s="91" t="s">
        <v>21</v>
      </c>
      <c r="B44" s="95" t="s">
        <v>178</v>
      </c>
      <c r="C44" s="96"/>
      <c r="D44" s="96"/>
      <c r="E44" s="96"/>
    </row>
    <row r="45" spans="1:5" ht="15.6" x14ac:dyDescent="0.3">
      <c r="A45" s="97" t="s">
        <v>179</v>
      </c>
      <c r="B45" s="98" t="s">
        <v>180</v>
      </c>
      <c r="C45" s="111"/>
      <c r="D45" s="99">
        <f t="shared" ref="D45:D49" si="11">SUM(E45-C45)</f>
        <v>0</v>
      </c>
      <c r="E45" s="111"/>
    </row>
    <row r="46" spans="1:5" ht="15.6" x14ac:dyDescent="0.3">
      <c r="A46" s="100" t="s">
        <v>181</v>
      </c>
      <c r="B46" s="101" t="s">
        <v>182</v>
      </c>
      <c r="C46" s="109"/>
      <c r="D46" s="99">
        <f t="shared" si="11"/>
        <v>0</v>
      </c>
      <c r="E46" s="109"/>
    </row>
    <row r="47" spans="1:5" ht="15.6" x14ac:dyDescent="0.3">
      <c r="A47" s="100" t="s">
        <v>183</v>
      </c>
      <c r="B47" s="101" t="s">
        <v>184</v>
      </c>
      <c r="C47" s="109"/>
      <c r="D47" s="99">
        <f t="shared" si="11"/>
        <v>0</v>
      </c>
      <c r="E47" s="109"/>
    </row>
    <row r="48" spans="1:5" ht="15.6" x14ac:dyDescent="0.3">
      <c r="A48" s="100" t="s">
        <v>185</v>
      </c>
      <c r="B48" s="101" t="s">
        <v>186</v>
      </c>
      <c r="C48" s="109"/>
      <c r="D48" s="99">
        <f t="shared" si="11"/>
        <v>0</v>
      </c>
      <c r="E48" s="109"/>
    </row>
    <row r="49" spans="1:5" ht="16.2" thickBot="1" x14ac:dyDescent="0.35">
      <c r="A49" s="103" t="s">
        <v>187</v>
      </c>
      <c r="B49" s="104" t="s">
        <v>188</v>
      </c>
      <c r="C49" s="110"/>
      <c r="D49" s="99">
        <f t="shared" si="11"/>
        <v>0</v>
      </c>
      <c r="E49" s="110"/>
    </row>
    <row r="50" spans="1:5" ht="16.2" thickBot="1" x14ac:dyDescent="0.35">
      <c r="A50" s="91" t="s">
        <v>189</v>
      </c>
      <c r="B50" s="95" t="s">
        <v>190</v>
      </c>
      <c r="C50" s="96"/>
      <c r="D50" s="96"/>
      <c r="E50" s="96"/>
    </row>
    <row r="51" spans="1:5" ht="15.6" x14ac:dyDescent="0.3">
      <c r="A51" s="97" t="s">
        <v>191</v>
      </c>
      <c r="B51" s="98" t="s">
        <v>192</v>
      </c>
      <c r="C51" s="99"/>
      <c r="D51" s="99">
        <f t="shared" ref="D51:D54" si="12">SUM(E51-C51)</f>
        <v>0</v>
      </c>
      <c r="E51" s="99"/>
    </row>
    <row r="52" spans="1:5" ht="16.5" customHeight="1" x14ac:dyDescent="0.3">
      <c r="A52" s="100" t="s">
        <v>193</v>
      </c>
      <c r="B52" s="101" t="s">
        <v>194</v>
      </c>
      <c r="C52" s="102"/>
      <c r="D52" s="99">
        <f t="shared" si="12"/>
        <v>0</v>
      </c>
      <c r="E52" s="102"/>
    </row>
    <row r="53" spans="1:5" ht="15.6" x14ac:dyDescent="0.3">
      <c r="A53" s="100" t="s">
        <v>195</v>
      </c>
      <c r="B53" s="101" t="s">
        <v>196</v>
      </c>
      <c r="C53" s="102"/>
      <c r="D53" s="99">
        <f t="shared" si="12"/>
        <v>0</v>
      </c>
      <c r="E53" s="102"/>
    </row>
    <row r="54" spans="1:5" ht="16.2" thickBot="1" x14ac:dyDescent="0.35">
      <c r="A54" s="103" t="s">
        <v>197</v>
      </c>
      <c r="B54" s="104" t="s">
        <v>198</v>
      </c>
      <c r="C54" s="106"/>
      <c r="D54" s="99">
        <f t="shared" si="12"/>
        <v>0</v>
      </c>
      <c r="E54" s="106"/>
    </row>
    <row r="55" spans="1:5" ht="16.2" thickBot="1" x14ac:dyDescent="0.35">
      <c r="A55" s="91" t="s">
        <v>26</v>
      </c>
      <c r="B55" s="105" t="s">
        <v>199</v>
      </c>
      <c r="C55" s="96"/>
      <c r="D55" s="96"/>
      <c r="E55" s="96"/>
    </row>
    <row r="56" spans="1:5" ht="15.6" x14ac:dyDescent="0.3">
      <c r="A56" s="97" t="s">
        <v>200</v>
      </c>
      <c r="B56" s="98" t="s">
        <v>201</v>
      </c>
      <c r="C56" s="109"/>
      <c r="D56" s="99">
        <f t="shared" ref="D56:D59" si="13">SUM(E56-C56)</f>
        <v>0</v>
      </c>
      <c r="E56" s="109"/>
    </row>
    <row r="57" spans="1:5" ht="15.6" x14ac:dyDescent="0.3">
      <c r="A57" s="100" t="s">
        <v>202</v>
      </c>
      <c r="B57" s="101" t="s">
        <v>203</v>
      </c>
      <c r="C57" s="109"/>
      <c r="D57" s="99">
        <f t="shared" si="13"/>
        <v>0</v>
      </c>
      <c r="E57" s="109"/>
    </row>
    <row r="58" spans="1:5" ht="15.6" x14ac:dyDescent="0.3">
      <c r="A58" s="100" t="s">
        <v>204</v>
      </c>
      <c r="B58" s="101" t="s">
        <v>205</v>
      </c>
      <c r="C58" s="109"/>
      <c r="D58" s="99">
        <f t="shared" si="13"/>
        <v>0</v>
      </c>
      <c r="E58" s="109"/>
    </row>
    <row r="59" spans="1:5" ht="16.2" thickBot="1" x14ac:dyDescent="0.35">
      <c r="A59" s="103" t="s">
        <v>206</v>
      </c>
      <c r="B59" s="104" t="s">
        <v>207</v>
      </c>
      <c r="C59" s="109"/>
      <c r="D59" s="99">
        <f t="shared" si="13"/>
        <v>0</v>
      </c>
      <c r="E59" s="109"/>
    </row>
    <row r="60" spans="1:5" ht="16.2" thickBot="1" x14ac:dyDescent="0.35">
      <c r="A60" s="91" t="s">
        <v>29</v>
      </c>
      <c r="B60" s="95" t="s">
        <v>208</v>
      </c>
      <c r="C60" s="107">
        <f>SUM(C5,C12,C19,C26,C33)</f>
        <v>25788004</v>
      </c>
      <c r="D60" s="107">
        <f t="shared" ref="D60:E60" si="14">SUM(D5,D12,D19,D26,D33)</f>
        <v>14584830</v>
      </c>
      <c r="E60" s="107">
        <f t="shared" si="14"/>
        <v>40372834</v>
      </c>
    </row>
    <row r="61" spans="1:5" ht="16.2" thickBot="1" x14ac:dyDescent="0.35">
      <c r="A61" s="112" t="s">
        <v>32</v>
      </c>
      <c r="B61" s="105" t="s">
        <v>209</v>
      </c>
      <c r="C61" s="96"/>
      <c r="D61" s="96"/>
      <c r="E61" s="96"/>
    </row>
    <row r="62" spans="1:5" ht="15.6" x14ac:dyDescent="0.3">
      <c r="A62" s="97" t="s">
        <v>210</v>
      </c>
      <c r="B62" s="98" t="s">
        <v>211</v>
      </c>
      <c r="C62" s="109"/>
      <c r="D62" s="99">
        <f t="shared" ref="D62:D64" si="15">SUM(E62-C62)</f>
        <v>0</v>
      </c>
      <c r="E62" s="109"/>
    </row>
    <row r="63" spans="1:5" ht="15.6" x14ac:dyDescent="0.3">
      <c r="A63" s="100" t="s">
        <v>212</v>
      </c>
      <c r="B63" s="101" t="s">
        <v>213</v>
      </c>
      <c r="C63" s="109"/>
      <c r="D63" s="99">
        <f t="shared" si="15"/>
        <v>0</v>
      </c>
      <c r="E63" s="109"/>
    </row>
    <row r="64" spans="1:5" ht="16.2" thickBot="1" x14ac:dyDescent="0.35">
      <c r="A64" s="103" t="s">
        <v>214</v>
      </c>
      <c r="B64" s="104" t="s">
        <v>215</v>
      </c>
      <c r="C64" s="109"/>
      <c r="D64" s="99">
        <f t="shared" si="15"/>
        <v>0</v>
      </c>
      <c r="E64" s="109"/>
    </row>
    <row r="65" spans="1:5" ht="16.2" thickBot="1" x14ac:dyDescent="0.35">
      <c r="A65" s="112" t="s">
        <v>35</v>
      </c>
      <c r="B65" s="105" t="s">
        <v>216</v>
      </c>
      <c r="C65" s="96"/>
      <c r="D65" s="96"/>
      <c r="E65" s="96"/>
    </row>
    <row r="66" spans="1:5" ht="15.6" x14ac:dyDescent="0.3">
      <c r="A66" s="97" t="s">
        <v>217</v>
      </c>
      <c r="B66" s="98" t="s">
        <v>218</v>
      </c>
      <c r="C66" s="109"/>
      <c r="D66" s="99">
        <f t="shared" ref="D66:D69" si="16">SUM(E66-C66)</f>
        <v>0</v>
      </c>
      <c r="E66" s="109"/>
    </row>
    <row r="67" spans="1:5" ht="15.6" x14ac:dyDescent="0.3">
      <c r="A67" s="100" t="s">
        <v>219</v>
      </c>
      <c r="B67" s="101" t="s">
        <v>220</v>
      </c>
      <c r="C67" s="109"/>
      <c r="D67" s="99">
        <f t="shared" si="16"/>
        <v>0</v>
      </c>
      <c r="E67" s="109"/>
    </row>
    <row r="68" spans="1:5" ht="15.6" x14ac:dyDescent="0.3">
      <c r="A68" s="100" t="s">
        <v>221</v>
      </c>
      <c r="B68" s="101" t="s">
        <v>222</v>
      </c>
      <c r="C68" s="109"/>
      <c r="D68" s="99">
        <f t="shared" si="16"/>
        <v>0</v>
      </c>
      <c r="E68" s="109"/>
    </row>
    <row r="69" spans="1:5" ht="16.2" thickBot="1" x14ac:dyDescent="0.35">
      <c r="A69" s="103" t="s">
        <v>223</v>
      </c>
      <c r="B69" s="104" t="s">
        <v>224</v>
      </c>
      <c r="C69" s="109"/>
      <c r="D69" s="99">
        <f t="shared" si="16"/>
        <v>0</v>
      </c>
      <c r="E69" s="109"/>
    </row>
    <row r="70" spans="1:5" ht="16.2" thickBot="1" x14ac:dyDescent="0.35">
      <c r="A70" s="112" t="s">
        <v>38</v>
      </c>
      <c r="B70" s="105" t="s">
        <v>225</v>
      </c>
      <c r="C70" s="96">
        <f>SUM(C71:C72)</f>
        <v>26439355</v>
      </c>
      <c r="D70" s="96">
        <f t="shared" ref="D70:E70" si="17">SUM(D71:D72)</f>
        <v>100000</v>
      </c>
      <c r="E70" s="96">
        <f t="shared" si="17"/>
        <v>26539355</v>
      </c>
    </row>
    <row r="71" spans="1:5" ht="15.6" x14ac:dyDescent="0.3">
      <c r="A71" s="97" t="s">
        <v>226</v>
      </c>
      <c r="B71" s="98" t="s">
        <v>227</v>
      </c>
      <c r="C71" s="109">
        <v>26439355</v>
      </c>
      <c r="D71" s="99">
        <f t="shared" ref="D71:D72" si="18">SUM(E71-C71)</f>
        <v>100000</v>
      </c>
      <c r="E71" s="109">
        <v>26539355</v>
      </c>
    </row>
    <row r="72" spans="1:5" ht="16.2" thickBot="1" x14ac:dyDescent="0.35">
      <c r="A72" s="103" t="s">
        <v>228</v>
      </c>
      <c r="B72" s="104" t="s">
        <v>229</v>
      </c>
      <c r="C72" s="109"/>
      <c r="D72" s="99">
        <f t="shared" si="18"/>
        <v>0</v>
      </c>
      <c r="E72" s="109"/>
    </row>
    <row r="73" spans="1:5" ht="16.2" thickBot="1" x14ac:dyDescent="0.35">
      <c r="A73" s="112" t="s">
        <v>41</v>
      </c>
      <c r="B73" s="105" t="s">
        <v>230</v>
      </c>
      <c r="C73" s="96">
        <f>SUM(C74:C75)</f>
        <v>0</v>
      </c>
      <c r="D73" s="96">
        <f>SUM(D74:D75)</f>
        <v>233221</v>
      </c>
      <c r="E73" s="96">
        <f>SUM(E74:E75)</f>
        <v>233221</v>
      </c>
    </row>
    <row r="74" spans="1:5" ht="15.6" x14ac:dyDescent="0.3">
      <c r="A74" s="97" t="s">
        <v>231</v>
      </c>
      <c r="B74" s="98" t="s">
        <v>232</v>
      </c>
      <c r="C74" s="109"/>
      <c r="D74" s="99">
        <f t="shared" ref="D74:D76" si="19">SUM(E74-C74)</f>
        <v>233221</v>
      </c>
      <c r="E74" s="109">
        <v>233221</v>
      </c>
    </row>
    <row r="75" spans="1:5" ht="15.6" x14ac:dyDescent="0.3">
      <c r="A75" s="100" t="s">
        <v>233</v>
      </c>
      <c r="B75" s="101" t="s">
        <v>234</v>
      </c>
      <c r="C75" s="109"/>
      <c r="D75" s="99">
        <f t="shared" si="19"/>
        <v>0</v>
      </c>
      <c r="E75" s="109"/>
    </row>
    <row r="76" spans="1:5" ht="16.2" thickBot="1" x14ac:dyDescent="0.35">
      <c r="A76" s="103" t="s">
        <v>235</v>
      </c>
      <c r="B76" s="104" t="s">
        <v>236</v>
      </c>
      <c r="C76" s="109"/>
      <c r="D76" s="99">
        <f t="shared" si="19"/>
        <v>0</v>
      </c>
      <c r="E76" s="109"/>
    </row>
    <row r="77" spans="1:5" ht="16.2" thickBot="1" x14ac:dyDescent="0.35">
      <c r="A77" s="112" t="s">
        <v>44</v>
      </c>
      <c r="B77" s="105" t="s">
        <v>237</v>
      </c>
      <c r="C77" s="96"/>
      <c r="D77" s="96"/>
      <c r="E77" s="96"/>
    </row>
    <row r="78" spans="1:5" ht="15.6" x14ac:dyDescent="0.3">
      <c r="A78" s="113" t="s">
        <v>238</v>
      </c>
      <c r="B78" s="98" t="s">
        <v>239</v>
      </c>
      <c r="C78" s="109"/>
      <c r="D78" s="99">
        <f t="shared" ref="D78:D81" si="20">SUM(E78-C78)</f>
        <v>0</v>
      </c>
      <c r="E78" s="109"/>
    </row>
    <row r="79" spans="1:5" ht="15.6" x14ac:dyDescent="0.3">
      <c r="A79" s="114" t="s">
        <v>240</v>
      </c>
      <c r="B79" s="101" t="s">
        <v>241</v>
      </c>
      <c r="C79" s="109"/>
      <c r="D79" s="99">
        <f t="shared" si="20"/>
        <v>0</v>
      </c>
      <c r="E79" s="109"/>
    </row>
    <row r="80" spans="1:5" ht="15.6" x14ac:dyDescent="0.3">
      <c r="A80" s="114" t="s">
        <v>242</v>
      </c>
      <c r="B80" s="101" t="s">
        <v>243</v>
      </c>
      <c r="C80" s="109"/>
      <c r="D80" s="99">
        <f t="shared" si="20"/>
        <v>0</v>
      </c>
      <c r="E80" s="109"/>
    </row>
    <row r="81" spans="1:5" ht="16.2" thickBot="1" x14ac:dyDescent="0.35">
      <c r="A81" s="115" t="s">
        <v>244</v>
      </c>
      <c r="B81" s="104" t="s">
        <v>245</v>
      </c>
      <c r="C81" s="109"/>
      <c r="D81" s="99">
        <f t="shared" si="20"/>
        <v>0</v>
      </c>
      <c r="E81" s="109"/>
    </row>
    <row r="82" spans="1:5" ht="16.2" thickBot="1" x14ac:dyDescent="0.35">
      <c r="A82" s="112" t="s">
        <v>47</v>
      </c>
      <c r="B82" s="105" t="s">
        <v>246</v>
      </c>
      <c r="C82" s="116"/>
      <c r="D82" s="116"/>
      <c r="E82" s="116"/>
    </row>
    <row r="83" spans="1:5" ht="16.2" thickBot="1" x14ac:dyDescent="0.35">
      <c r="A83" s="112" t="s">
        <v>49</v>
      </c>
      <c r="B83" s="105" t="s">
        <v>247</v>
      </c>
      <c r="C83" s="107">
        <f>SUM(C61,C65,C70,C73,C77,C82)</f>
        <v>26439355</v>
      </c>
      <c r="D83" s="107">
        <f t="shared" ref="D83:E83" si="21">SUM(D61,D65,D70,D73,D77,D82)</f>
        <v>333221</v>
      </c>
      <c r="E83" s="107">
        <f t="shared" si="21"/>
        <v>26772576</v>
      </c>
    </row>
    <row r="84" spans="1:5" ht="16.2" thickBot="1" x14ac:dyDescent="0.35">
      <c r="A84" s="117" t="s">
        <v>52</v>
      </c>
      <c r="B84" s="118" t="s">
        <v>248</v>
      </c>
      <c r="C84" s="107">
        <f>SUM(C60,C83)</f>
        <v>52227359</v>
      </c>
      <c r="D84" s="107">
        <f t="shared" ref="D84:E84" si="22">SUM(D60,D83)</f>
        <v>14918051</v>
      </c>
      <c r="E84" s="107">
        <f t="shared" si="22"/>
        <v>67145410</v>
      </c>
    </row>
    <row r="85" spans="1:5" ht="15.6" x14ac:dyDescent="0.3">
      <c r="A85" s="14"/>
      <c r="B85" s="15"/>
      <c r="C85" s="16"/>
    </row>
    <row r="86" spans="1:5" ht="15.6" x14ac:dyDescent="0.3">
      <c r="A86" s="201" t="s">
        <v>249</v>
      </c>
      <c r="B86" s="201"/>
      <c r="C86" s="201"/>
    </row>
    <row r="87" spans="1:5" ht="15" thickBot="1" x14ac:dyDescent="0.35">
      <c r="A87" s="203"/>
      <c r="B87" s="203"/>
      <c r="E87" s="17" t="s">
        <v>65</v>
      </c>
    </row>
    <row r="88" spans="1:5" ht="31.8" thickBot="1" x14ac:dyDescent="0.35">
      <c r="A88" s="91" t="s">
        <v>2</v>
      </c>
      <c r="B88" s="92" t="s">
        <v>250</v>
      </c>
      <c r="C88" s="92" t="s">
        <v>331</v>
      </c>
      <c r="D88" s="92" t="s">
        <v>332</v>
      </c>
      <c r="E88" s="92" t="s">
        <v>334</v>
      </c>
    </row>
    <row r="89" spans="1:5" ht="16.2" thickBot="1" x14ac:dyDescent="0.35">
      <c r="A89" s="91">
        <v>1</v>
      </c>
      <c r="B89" s="92">
        <v>2</v>
      </c>
      <c r="C89" s="92">
        <v>3</v>
      </c>
      <c r="D89" s="92">
        <v>4</v>
      </c>
      <c r="E89" s="92">
        <v>5</v>
      </c>
    </row>
    <row r="90" spans="1:5" ht="16.2" thickBot="1" x14ac:dyDescent="0.35">
      <c r="A90" s="93" t="s">
        <v>9</v>
      </c>
      <c r="B90" s="123" t="s">
        <v>251</v>
      </c>
      <c r="C90" s="124">
        <f>SUM(C91:C95)</f>
        <v>33393401</v>
      </c>
      <c r="D90" s="124">
        <f t="shared" ref="D90:E90" si="23">SUM(D91:D95)</f>
        <v>12871650</v>
      </c>
      <c r="E90" s="124">
        <f t="shared" si="23"/>
        <v>46265051</v>
      </c>
    </row>
    <row r="91" spans="1:5" ht="15.6" x14ac:dyDescent="0.3">
      <c r="A91" s="125" t="s">
        <v>106</v>
      </c>
      <c r="B91" s="126" t="s">
        <v>252</v>
      </c>
      <c r="C91" s="127">
        <v>12906667</v>
      </c>
      <c r="D91" s="184">
        <f t="shared" ref="D91:D105" si="24">SUM(E91-C91)</f>
        <v>9772925</v>
      </c>
      <c r="E91" s="127">
        <v>22679592</v>
      </c>
    </row>
    <row r="92" spans="1:5" ht="15.6" x14ac:dyDescent="0.3">
      <c r="A92" s="100" t="s">
        <v>108</v>
      </c>
      <c r="B92" s="128" t="s">
        <v>14</v>
      </c>
      <c r="C92" s="129">
        <v>1693695</v>
      </c>
      <c r="D92" s="99">
        <f t="shared" si="24"/>
        <v>757449</v>
      </c>
      <c r="E92" s="129">
        <v>2451144</v>
      </c>
    </row>
    <row r="93" spans="1:5" ht="15.6" x14ac:dyDescent="0.3">
      <c r="A93" s="100" t="s">
        <v>110</v>
      </c>
      <c r="B93" s="128" t="s">
        <v>253</v>
      </c>
      <c r="C93" s="130">
        <v>12140699</v>
      </c>
      <c r="D93" s="99">
        <f t="shared" si="24"/>
        <v>1942006</v>
      </c>
      <c r="E93" s="130">
        <v>14082705</v>
      </c>
    </row>
    <row r="94" spans="1:5" ht="15.6" x14ac:dyDescent="0.3">
      <c r="A94" s="100" t="s">
        <v>112</v>
      </c>
      <c r="B94" s="128" t="s">
        <v>18</v>
      </c>
      <c r="C94" s="130">
        <v>6051564</v>
      </c>
      <c r="D94" s="99">
        <f t="shared" si="24"/>
        <v>0</v>
      </c>
      <c r="E94" s="130">
        <v>6051564</v>
      </c>
    </row>
    <row r="95" spans="1:5" ht="15.6" x14ac:dyDescent="0.3">
      <c r="A95" s="100" t="s">
        <v>254</v>
      </c>
      <c r="B95" s="131" t="s">
        <v>20</v>
      </c>
      <c r="C95" s="130">
        <v>600776</v>
      </c>
      <c r="D95" s="99">
        <f t="shared" si="24"/>
        <v>399270</v>
      </c>
      <c r="E95" s="130">
        <v>1000046</v>
      </c>
    </row>
    <row r="96" spans="1:5" ht="15.6" x14ac:dyDescent="0.3">
      <c r="A96" s="100" t="s">
        <v>116</v>
      </c>
      <c r="B96" s="128" t="s">
        <v>255</v>
      </c>
      <c r="C96" s="130"/>
      <c r="D96" s="99">
        <f t="shared" si="24"/>
        <v>8070</v>
      </c>
      <c r="E96" s="130">
        <v>8070</v>
      </c>
    </row>
    <row r="97" spans="1:5" ht="15.6" x14ac:dyDescent="0.3">
      <c r="A97" s="100" t="s">
        <v>256</v>
      </c>
      <c r="B97" s="132" t="s">
        <v>257</v>
      </c>
      <c r="C97" s="130"/>
      <c r="D97" s="99">
        <f t="shared" si="24"/>
        <v>0</v>
      </c>
      <c r="E97" s="130"/>
    </row>
    <row r="98" spans="1:5" ht="15.6" x14ac:dyDescent="0.3">
      <c r="A98" s="100" t="s">
        <v>258</v>
      </c>
      <c r="B98" s="133" t="s">
        <v>259</v>
      </c>
      <c r="C98" s="130"/>
      <c r="D98" s="99">
        <f t="shared" si="24"/>
        <v>0</v>
      </c>
      <c r="E98" s="130"/>
    </row>
    <row r="99" spans="1:5" ht="15.6" x14ac:dyDescent="0.3">
      <c r="A99" s="100" t="s">
        <v>260</v>
      </c>
      <c r="B99" s="133" t="s">
        <v>261</v>
      </c>
      <c r="C99" s="130"/>
      <c r="D99" s="99">
        <f t="shared" si="24"/>
        <v>0</v>
      </c>
      <c r="E99" s="130"/>
    </row>
    <row r="100" spans="1:5" ht="15.6" x14ac:dyDescent="0.3">
      <c r="A100" s="100" t="s">
        <v>262</v>
      </c>
      <c r="B100" s="132" t="s">
        <v>263</v>
      </c>
      <c r="C100" s="130">
        <v>350776</v>
      </c>
      <c r="D100" s="99">
        <f t="shared" si="24"/>
        <v>291200</v>
      </c>
      <c r="E100" s="130">
        <v>641976</v>
      </c>
    </row>
    <row r="101" spans="1:5" ht="15.6" x14ac:dyDescent="0.3">
      <c r="A101" s="100" t="s">
        <v>264</v>
      </c>
      <c r="B101" s="132" t="s">
        <v>265</v>
      </c>
      <c r="C101" s="130"/>
      <c r="D101" s="99">
        <f t="shared" si="24"/>
        <v>0</v>
      </c>
      <c r="E101" s="130"/>
    </row>
    <row r="102" spans="1:5" ht="15.6" x14ac:dyDescent="0.3">
      <c r="A102" s="100" t="s">
        <v>266</v>
      </c>
      <c r="B102" s="133" t="s">
        <v>267</v>
      </c>
      <c r="C102" s="130"/>
      <c r="D102" s="99">
        <f t="shared" si="24"/>
        <v>0</v>
      </c>
      <c r="E102" s="130"/>
    </row>
    <row r="103" spans="1:5" ht="15.6" x14ac:dyDescent="0.3">
      <c r="A103" s="134" t="s">
        <v>268</v>
      </c>
      <c r="B103" s="135" t="s">
        <v>269</v>
      </c>
      <c r="C103" s="130"/>
      <c r="D103" s="99">
        <f t="shared" si="24"/>
        <v>0</v>
      </c>
      <c r="E103" s="130"/>
    </row>
    <row r="104" spans="1:5" ht="15.6" x14ac:dyDescent="0.3">
      <c r="A104" s="100" t="s">
        <v>270</v>
      </c>
      <c r="B104" s="135" t="s">
        <v>271</v>
      </c>
      <c r="C104" s="130"/>
      <c r="D104" s="99">
        <f t="shared" si="24"/>
        <v>0</v>
      </c>
      <c r="E104" s="130"/>
    </row>
    <row r="105" spans="1:5" ht="16.2" thickBot="1" x14ac:dyDescent="0.35">
      <c r="A105" s="136" t="s">
        <v>272</v>
      </c>
      <c r="B105" s="137" t="s">
        <v>273</v>
      </c>
      <c r="C105" s="138">
        <v>250000</v>
      </c>
      <c r="D105" s="99">
        <f t="shared" si="24"/>
        <v>100000</v>
      </c>
      <c r="E105" s="138">
        <v>350000</v>
      </c>
    </row>
    <row r="106" spans="1:5" ht="16.2" thickBot="1" x14ac:dyDescent="0.35">
      <c r="A106" s="91" t="s">
        <v>12</v>
      </c>
      <c r="B106" s="139" t="s">
        <v>274</v>
      </c>
      <c r="C106" s="140">
        <f>SUM(C107,C109)</f>
        <v>15213349</v>
      </c>
      <c r="D106" s="140">
        <f t="shared" ref="D106:E106" si="25">SUM(D107,D109)</f>
        <v>1824950</v>
      </c>
      <c r="E106" s="140">
        <f t="shared" si="25"/>
        <v>17038299</v>
      </c>
    </row>
    <row r="107" spans="1:5" ht="15.6" x14ac:dyDescent="0.3">
      <c r="A107" s="97" t="s">
        <v>119</v>
      </c>
      <c r="B107" s="128" t="s">
        <v>67</v>
      </c>
      <c r="C107" s="141">
        <v>13943349</v>
      </c>
      <c r="D107" s="99">
        <f t="shared" ref="D107:D119" si="26">SUM(E107-C107)</f>
        <v>0</v>
      </c>
      <c r="E107" s="141">
        <v>13943349</v>
      </c>
    </row>
    <row r="108" spans="1:5" ht="15.6" x14ac:dyDescent="0.3">
      <c r="A108" s="97" t="s">
        <v>121</v>
      </c>
      <c r="B108" s="142" t="s">
        <v>275</v>
      </c>
      <c r="C108" s="141"/>
      <c r="D108" s="99">
        <f t="shared" si="26"/>
        <v>0</v>
      </c>
      <c r="E108" s="141"/>
    </row>
    <row r="109" spans="1:5" ht="15.6" x14ac:dyDescent="0.3">
      <c r="A109" s="97" t="s">
        <v>123</v>
      </c>
      <c r="B109" s="142" t="s">
        <v>71</v>
      </c>
      <c r="C109" s="141">
        <v>1270000</v>
      </c>
      <c r="D109" s="99">
        <f t="shared" si="26"/>
        <v>1824950</v>
      </c>
      <c r="E109" s="141">
        <v>3094950</v>
      </c>
    </row>
    <row r="110" spans="1:5" ht="15.6" x14ac:dyDescent="0.3">
      <c r="A110" s="97" t="s">
        <v>125</v>
      </c>
      <c r="B110" s="142" t="s">
        <v>276</v>
      </c>
      <c r="C110" s="141"/>
      <c r="D110" s="99">
        <f t="shared" si="26"/>
        <v>0</v>
      </c>
      <c r="E110" s="141"/>
    </row>
    <row r="111" spans="1:5" ht="15.6" x14ac:dyDescent="0.3">
      <c r="A111" s="97" t="s">
        <v>127</v>
      </c>
      <c r="B111" s="104" t="s">
        <v>75</v>
      </c>
      <c r="C111" s="129"/>
      <c r="D111" s="99">
        <f t="shared" si="26"/>
        <v>0</v>
      </c>
      <c r="E111" s="129"/>
    </row>
    <row r="112" spans="1:5" ht="15.6" x14ac:dyDescent="0.3">
      <c r="A112" s="97" t="s">
        <v>129</v>
      </c>
      <c r="B112" s="101" t="s">
        <v>277</v>
      </c>
      <c r="C112" s="129"/>
      <c r="D112" s="99">
        <f t="shared" si="26"/>
        <v>0</v>
      </c>
      <c r="E112" s="129"/>
    </row>
    <row r="113" spans="1:5" ht="15.6" x14ac:dyDescent="0.3">
      <c r="A113" s="97" t="s">
        <v>278</v>
      </c>
      <c r="B113" s="143" t="s">
        <v>279</v>
      </c>
      <c r="C113" s="129"/>
      <c r="D113" s="99">
        <f t="shared" si="26"/>
        <v>0</v>
      </c>
      <c r="E113" s="129"/>
    </row>
    <row r="114" spans="1:5" ht="15.6" x14ac:dyDescent="0.3">
      <c r="A114" s="97" t="s">
        <v>280</v>
      </c>
      <c r="B114" s="133" t="s">
        <v>261</v>
      </c>
      <c r="C114" s="129"/>
      <c r="D114" s="99">
        <f t="shared" si="26"/>
        <v>0</v>
      </c>
      <c r="E114" s="129"/>
    </row>
    <row r="115" spans="1:5" ht="15.6" x14ac:dyDescent="0.3">
      <c r="A115" s="97" t="s">
        <v>281</v>
      </c>
      <c r="B115" s="133" t="s">
        <v>282</v>
      </c>
      <c r="C115" s="129"/>
      <c r="D115" s="99">
        <f t="shared" si="26"/>
        <v>0</v>
      </c>
      <c r="E115" s="129"/>
    </row>
    <row r="116" spans="1:5" ht="15.6" x14ac:dyDescent="0.3">
      <c r="A116" s="97" t="s">
        <v>283</v>
      </c>
      <c r="B116" s="133" t="s">
        <v>284</v>
      </c>
      <c r="C116" s="129"/>
      <c r="D116" s="99">
        <f t="shared" si="26"/>
        <v>0</v>
      </c>
      <c r="E116" s="129"/>
    </row>
    <row r="117" spans="1:5" ht="15.6" x14ac:dyDescent="0.3">
      <c r="A117" s="97" t="s">
        <v>285</v>
      </c>
      <c r="B117" s="133" t="s">
        <v>267</v>
      </c>
      <c r="C117" s="129"/>
      <c r="D117" s="99">
        <f t="shared" si="26"/>
        <v>0</v>
      </c>
      <c r="E117" s="129"/>
    </row>
    <row r="118" spans="1:5" ht="15.6" x14ac:dyDescent="0.3">
      <c r="A118" s="97" t="s">
        <v>286</v>
      </c>
      <c r="B118" s="133" t="s">
        <v>287</v>
      </c>
      <c r="C118" s="129"/>
      <c r="D118" s="99">
        <f t="shared" si="26"/>
        <v>0</v>
      </c>
      <c r="E118" s="129"/>
    </row>
    <row r="119" spans="1:5" ht="16.2" thickBot="1" x14ac:dyDescent="0.35">
      <c r="A119" s="134" t="s">
        <v>288</v>
      </c>
      <c r="B119" s="133" t="s">
        <v>289</v>
      </c>
      <c r="C119" s="130"/>
      <c r="D119" s="99">
        <f t="shared" si="26"/>
        <v>0</v>
      </c>
      <c r="E119" s="130"/>
    </row>
    <row r="120" spans="1:5" ht="16.2" thickBot="1" x14ac:dyDescent="0.35">
      <c r="A120" s="91" t="s">
        <v>6</v>
      </c>
      <c r="B120" s="144" t="s">
        <v>290</v>
      </c>
      <c r="C120" s="140">
        <f>SUM(C121:C122)</f>
        <v>2800760</v>
      </c>
      <c r="D120" s="140">
        <f t="shared" ref="D120:E120" si="27">SUM(D121:D122)</f>
        <v>-11770</v>
      </c>
      <c r="E120" s="140">
        <f t="shared" si="27"/>
        <v>2788990</v>
      </c>
    </row>
    <row r="121" spans="1:5" ht="15.6" x14ac:dyDescent="0.3">
      <c r="A121" s="97" t="s">
        <v>132</v>
      </c>
      <c r="B121" s="145" t="s">
        <v>291</v>
      </c>
      <c r="C121" s="141">
        <v>2800760</v>
      </c>
      <c r="D121" s="99">
        <f t="shared" ref="D121:D122" si="28">SUM(E121-C121)</f>
        <v>-11770</v>
      </c>
      <c r="E121" s="141">
        <v>2788990</v>
      </c>
    </row>
    <row r="122" spans="1:5" ht="16.2" thickBot="1" x14ac:dyDescent="0.35">
      <c r="A122" s="103" t="s">
        <v>134</v>
      </c>
      <c r="B122" s="142" t="s">
        <v>292</v>
      </c>
      <c r="C122" s="130"/>
      <c r="D122" s="99">
        <f t="shared" si="28"/>
        <v>0</v>
      </c>
      <c r="E122" s="130"/>
    </row>
    <row r="123" spans="1:5" ht="16.2" thickBot="1" x14ac:dyDescent="0.35">
      <c r="A123" s="91" t="s">
        <v>7</v>
      </c>
      <c r="B123" s="144" t="s">
        <v>293</v>
      </c>
      <c r="C123" s="140">
        <f>SUM(C90,C106,C120)</f>
        <v>51407510</v>
      </c>
      <c r="D123" s="140">
        <f t="shared" ref="D123:E123" si="29">SUM(D90,D106,D120)</f>
        <v>14684830</v>
      </c>
      <c r="E123" s="140">
        <f t="shared" si="29"/>
        <v>66092340</v>
      </c>
    </row>
    <row r="124" spans="1:5" ht="16.2" thickBot="1" x14ac:dyDescent="0.35">
      <c r="A124" s="91" t="s">
        <v>8</v>
      </c>
      <c r="B124" s="144" t="s">
        <v>294</v>
      </c>
      <c r="C124" s="140"/>
      <c r="D124" s="140"/>
      <c r="E124" s="140"/>
    </row>
    <row r="125" spans="1:5" ht="15.6" x14ac:dyDescent="0.3">
      <c r="A125" s="97" t="s">
        <v>159</v>
      </c>
      <c r="B125" s="145" t="s">
        <v>295</v>
      </c>
      <c r="C125" s="129"/>
      <c r="D125" s="99">
        <f t="shared" ref="D125:D127" si="30">SUM(E125-C125)</f>
        <v>0</v>
      </c>
      <c r="E125" s="129"/>
    </row>
    <row r="126" spans="1:5" ht="15.6" x14ac:dyDescent="0.3">
      <c r="A126" s="97" t="s">
        <v>161</v>
      </c>
      <c r="B126" s="145" t="s">
        <v>296</v>
      </c>
      <c r="C126" s="129"/>
      <c r="D126" s="99">
        <f t="shared" si="30"/>
        <v>0</v>
      </c>
      <c r="E126" s="129"/>
    </row>
    <row r="127" spans="1:5" ht="16.2" thickBot="1" x14ac:dyDescent="0.35">
      <c r="A127" s="134" t="s">
        <v>163</v>
      </c>
      <c r="B127" s="131" t="s">
        <v>297</v>
      </c>
      <c r="C127" s="129"/>
      <c r="D127" s="99">
        <f t="shared" si="30"/>
        <v>0</v>
      </c>
      <c r="E127" s="129"/>
    </row>
    <row r="128" spans="1:5" ht="16.2" thickBot="1" x14ac:dyDescent="0.35">
      <c r="A128" s="91" t="s">
        <v>21</v>
      </c>
      <c r="B128" s="144" t="s">
        <v>298</v>
      </c>
      <c r="C128" s="140"/>
      <c r="D128" s="140"/>
      <c r="E128" s="140"/>
    </row>
    <row r="129" spans="1:5" ht="15.6" x14ac:dyDescent="0.3">
      <c r="A129" s="97" t="s">
        <v>179</v>
      </c>
      <c r="B129" s="145" t="s">
        <v>299</v>
      </c>
      <c r="C129" s="129"/>
      <c r="D129" s="99">
        <f t="shared" ref="D129:D132" si="31">SUM(E129-C129)</f>
        <v>0</v>
      </c>
      <c r="E129" s="129"/>
    </row>
    <row r="130" spans="1:5" ht="15.6" x14ac:dyDescent="0.3">
      <c r="A130" s="97" t="s">
        <v>181</v>
      </c>
      <c r="B130" s="145" t="s">
        <v>300</v>
      </c>
      <c r="C130" s="129"/>
      <c r="D130" s="99">
        <f t="shared" si="31"/>
        <v>0</v>
      </c>
      <c r="E130" s="129"/>
    </row>
    <row r="131" spans="1:5" ht="15.6" x14ac:dyDescent="0.3">
      <c r="A131" s="97" t="s">
        <v>183</v>
      </c>
      <c r="B131" s="145" t="s">
        <v>301</v>
      </c>
      <c r="C131" s="129"/>
      <c r="D131" s="99">
        <f t="shared" si="31"/>
        <v>0</v>
      </c>
      <c r="E131" s="129"/>
    </row>
    <row r="132" spans="1:5" ht="16.2" thickBot="1" x14ac:dyDescent="0.35">
      <c r="A132" s="134" t="s">
        <v>185</v>
      </c>
      <c r="B132" s="131" t="s">
        <v>302</v>
      </c>
      <c r="C132" s="129"/>
      <c r="D132" s="99">
        <f t="shared" si="31"/>
        <v>0</v>
      </c>
      <c r="E132" s="129"/>
    </row>
    <row r="133" spans="1:5" ht="16.2" thickBot="1" x14ac:dyDescent="0.35">
      <c r="A133" s="91" t="s">
        <v>24</v>
      </c>
      <c r="B133" s="144" t="s">
        <v>303</v>
      </c>
      <c r="C133" s="146">
        <f>SUM(C134:C137)</f>
        <v>819849</v>
      </c>
      <c r="D133" s="146">
        <f t="shared" ref="D133:E133" si="32">SUM(D134:D137)</f>
        <v>233221</v>
      </c>
      <c r="E133" s="146">
        <f t="shared" si="32"/>
        <v>1053070</v>
      </c>
    </row>
    <row r="134" spans="1:5" ht="15.6" x14ac:dyDescent="0.3">
      <c r="A134" s="97" t="s">
        <v>191</v>
      </c>
      <c r="B134" s="145" t="s">
        <v>304</v>
      </c>
      <c r="C134" s="129"/>
      <c r="D134" s="99">
        <f t="shared" ref="D134:D137" si="33">SUM(E134-C134)</f>
        <v>0</v>
      </c>
      <c r="E134" s="129"/>
    </row>
    <row r="135" spans="1:5" ht="15.6" x14ac:dyDescent="0.3">
      <c r="A135" s="97" t="s">
        <v>193</v>
      </c>
      <c r="B135" s="145" t="s">
        <v>305</v>
      </c>
      <c r="C135" s="129">
        <v>819849</v>
      </c>
      <c r="D135" s="99">
        <f t="shared" si="33"/>
        <v>233221</v>
      </c>
      <c r="E135" s="129">
        <v>1053070</v>
      </c>
    </row>
    <row r="136" spans="1:5" ht="15.6" x14ac:dyDescent="0.3">
      <c r="A136" s="97" t="s">
        <v>195</v>
      </c>
      <c r="B136" s="145" t="s">
        <v>306</v>
      </c>
      <c r="C136" s="129"/>
      <c r="D136" s="99">
        <f t="shared" si="33"/>
        <v>0</v>
      </c>
      <c r="E136" s="129"/>
    </row>
    <row r="137" spans="1:5" ht="16.2" thickBot="1" x14ac:dyDescent="0.35">
      <c r="A137" s="134" t="s">
        <v>197</v>
      </c>
      <c r="B137" s="131" t="s">
        <v>307</v>
      </c>
      <c r="C137" s="129"/>
      <c r="D137" s="99">
        <f t="shared" si="33"/>
        <v>0</v>
      </c>
      <c r="E137" s="129"/>
    </row>
    <row r="138" spans="1:5" ht="16.2" thickBot="1" x14ac:dyDescent="0.35">
      <c r="A138" s="91" t="s">
        <v>26</v>
      </c>
      <c r="B138" s="144" t="s">
        <v>308</v>
      </c>
      <c r="C138" s="147"/>
      <c r="D138" s="147"/>
      <c r="E138" s="147"/>
    </row>
    <row r="139" spans="1:5" ht="15.6" x14ac:dyDescent="0.3">
      <c r="A139" s="97" t="s">
        <v>200</v>
      </c>
      <c r="B139" s="145" t="s">
        <v>309</v>
      </c>
      <c r="C139" s="129"/>
      <c r="D139" s="99">
        <f t="shared" ref="D139:D142" si="34">SUM(E139-C139)</f>
        <v>0</v>
      </c>
      <c r="E139" s="129"/>
    </row>
    <row r="140" spans="1:5" ht="15.6" x14ac:dyDescent="0.3">
      <c r="A140" s="97" t="s">
        <v>202</v>
      </c>
      <c r="B140" s="145" t="s">
        <v>310</v>
      </c>
      <c r="C140" s="129"/>
      <c r="D140" s="99">
        <f t="shared" si="34"/>
        <v>0</v>
      </c>
      <c r="E140" s="129"/>
    </row>
    <row r="141" spans="1:5" ht="15.6" x14ac:dyDescent="0.3">
      <c r="A141" s="97" t="s">
        <v>204</v>
      </c>
      <c r="B141" s="145" t="s">
        <v>311</v>
      </c>
      <c r="C141" s="129"/>
      <c r="D141" s="99">
        <f t="shared" si="34"/>
        <v>0</v>
      </c>
      <c r="E141" s="129"/>
    </row>
    <row r="142" spans="1:5" ht="16.2" thickBot="1" x14ac:dyDescent="0.35">
      <c r="A142" s="97" t="s">
        <v>206</v>
      </c>
      <c r="B142" s="145" t="s">
        <v>312</v>
      </c>
      <c r="C142" s="129"/>
      <c r="D142" s="99">
        <f t="shared" si="34"/>
        <v>0</v>
      </c>
      <c r="E142" s="129"/>
    </row>
    <row r="143" spans="1:5" ht="16.2" thickBot="1" x14ac:dyDescent="0.35">
      <c r="A143" s="91" t="s">
        <v>29</v>
      </c>
      <c r="B143" s="144" t="s">
        <v>313</v>
      </c>
      <c r="C143" s="148">
        <f>SUM(C124,C128,C133,C138)</f>
        <v>819849</v>
      </c>
      <c r="D143" s="148">
        <f t="shared" ref="D143:E143" si="35">SUM(D124,D128,D133,D138)</f>
        <v>233221</v>
      </c>
      <c r="E143" s="148">
        <f t="shared" si="35"/>
        <v>1053070</v>
      </c>
    </row>
    <row r="144" spans="1:5" ht="16.2" thickBot="1" x14ac:dyDescent="0.35">
      <c r="A144" s="117" t="s">
        <v>32</v>
      </c>
      <c r="B144" s="118" t="s">
        <v>314</v>
      </c>
      <c r="C144" s="148">
        <f>SUM(C123,C143)</f>
        <v>52227359</v>
      </c>
      <c r="D144" s="148">
        <f t="shared" ref="D144:E144" si="36">SUM(D123,D143)</f>
        <v>14918051</v>
      </c>
      <c r="E144" s="148">
        <f t="shared" si="36"/>
        <v>67145410</v>
      </c>
    </row>
    <row r="145" spans="1:5" ht="16.2" thickBot="1" x14ac:dyDescent="0.35">
      <c r="A145" s="14"/>
      <c r="B145" s="15"/>
      <c r="C145" s="18"/>
    </row>
    <row r="146" spans="1:5" ht="16.2" thickBot="1" x14ac:dyDescent="0.35">
      <c r="A146" s="204" t="s">
        <v>315</v>
      </c>
      <c r="B146" s="204"/>
      <c r="C146" s="22">
        <v>2</v>
      </c>
      <c r="D146" s="22"/>
      <c r="E146" s="22">
        <v>2</v>
      </c>
    </row>
    <row r="147" spans="1:5" ht="16.2" thickBot="1" x14ac:dyDescent="0.35">
      <c r="A147" s="204" t="s">
        <v>316</v>
      </c>
      <c r="B147" s="204"/>
      <c r="C147" s="22">
        <v>15</v>
      </c>
      <c r="D147" s="22"/>
      <c r="E147" s="22">
        <v>15</v>
      </c>
    </row>
    <row r="148" spans="1:5" ht="15.6" x14ac:dyDescent="0.3">
      <c r="A148" s="23"/>
      <c r="B148" s="24"/>
      <c r="C148" s="24"/>
    </row>
    <row r="149" spans="1:5" ht="15.6" x14ac:dyDescent="0.3">
      <c r="A149" s="199" t="s">
        <v>317</v>
      </c>
      <c r="B149" s="199"/>
      <c r="C149" s="199"/>
    </row>
    <row r="150" spans="1:5" ht="15" thickBot="1" x14ac:dyDescent="0.35">
      <c r="A150" s="200"/>
      <c r="B150" s="200"/>
      <c r="E150" s="119" t="s">
        <v>65</v>
      </c>
    </row>
    <row r="151" spans="1:5" ht="15" thickBot="1" x14ac:dyDescent="0.35">
      <c r="A151" s="120" t="s">
        <v>9</v>
      </c>
      <c r="B151" s="121" t="s">
        <v>318</v>
      </c>
      <c r="C151" s="122">
        <f>+C60-C123</f>
        <v>-25619506</v>
      </c>
      <c r="D151" s="122">
        <f t="shared" ref="D151:E151" si="37">+D60-D123</f>
        <v>-100000</v>
      </c>
      <c r="E151" s="122">
        <f t="shared" si="37"/>
        <v>-25719506</v>
      </c>
    </row>
    <row r="152" spans="1:5" ht="27" thickBot="1" x14ac:dyDescent="0.35">
      <c r="A152" s="120" t="s">
        <v>12</v>
      </c>
      <c r="B152" s="121" t="s">
        <v>319</v>
      </c>
      <c r="C152" s="122">
        <f>+C83-C143</f>
        <v>25619506</v>
      </c>
      <c r="D152" s="122">
        <f t="shared" ref="D152:E152" si="38">+D83-D143</f>
        <v>100000</v>
      </c>
      <c r="E152" s="122">
        <f t="shared" si="38"/>
        <v>25719506</v>
      </c>
    </row>
    <row r="153" spans="1:5" ht="15.6" x14ac:dyDescent="0.3">
      <c r="A153" s="19"/>
      <c r="B153" s="20"/>
      <c r="C153" s="21"/>
    </row>
  </sheetData>
  <mergeCells count="8">
    <mergeCell ref="A149:C149"/>
    <mergeCell ref="A150:B150"/>
    <mergeCell ref="A1:C1"/>
    <mergeCell ref="A2:B2"/>
    <mergeCell ref="A86:C86"/>
    <mergeCell ref="A87:B87"/>
    <mergeCell ref="A146:B146"/>
    <mergeCell ref="A147:B147"/>
  </mergeCells>
  <printOptions horizontalCentered="1"/>
  <pageMargins left="0.39370078740157483" right="0.39370078740157483" top="0.74803149606299213" bottom="0.39370078740157483" header="0.31496062992125984" footer="0.31496062992125984"/>
  <pageSetup paperSize="9" scale="70" orientation="portrait" r:id="rId1"/>
  <headerFooter>
    <oddHeader>&amp;C&amp;"Times New Roman,Félkövér"Keszőhidegkút Község Önkormányzata
2021. ÉVI KÖLTSÉGVETÉSÉNEK ÖSSZEVONT MÉRLEGE&amp;R&amp;"Times New Roman,Félkövér dőlt"3. sz. melléklet</oddHeader>
  </headerFooter>
  <rowBreaks count="2" manualBreakCount="2">
    <brk id="60" max="16383" man="1"/>
    <brk id="8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I153"/>
  <sheetViews>
    <sheetView zoomScaleNormal="100" workbookViewId="0">
      <selection activeCell="F1" sqref="F1"/>
    </sheetView>
  </sheetViews>
  <sheetFormatPr defaultRowHeight="14.4" x14ac:dyDescent="0.3"/>
  <cols>
    <col min="1" max="1" width="9.88671875" customWidth="1"/>
    <col min="2" max="2" width="70.5546875" customWidth="1"/>
    <col min="3" max="3" width="16.33203125" customWidth="1"/>
    <col min="4" max="4" width="12.88671875" bestFit="1" customWidth="1"/>
    <col min="5" max="5" width="11.44140625" bestFit="1" customWidth="1"/>
    <col min="6" max="6" width="14.88671875" customWidth="1"/>
    <col min="7" max="7" width="12.88671875" bestFit="1" customWidth="1"/>
    <col min="8" max="8" width="11.44140625" bestFit="1" customWidth="1"/>
    <col min="9" max="9" width="15.6640625" customWidth="1"/>
    <col min="10" max="10" width="6.6640625" customWidth="1"/>
  </cols>
  <sheetData>
    <row r="1" spans="1:9" ht="64.5" customHeight="1" x14ac:dyDescent="0.3">
      <c r="A1" s="26" t="s">
        <v>330</v>
      </c>
      <c r="B1" s="27"/>
      <c r="C1" s="28" t="s">
        <v>320</v>
      </c>
      <c r="D1" s="28"/>
      <c r="E1" s="28"/>
      <c r="F1" s="28" t="s">
        <v>321</v>
      </c>
      <c r="G1" s="28"/>
      <c r="H1" s="28"/>
      <c r="I1" s="28" t="s">
        <v>322</v>
      </c>
    </row>
    <row r="2" spans="1:9" x14ac:dyDescent="0.3">
      <c r="A2" s="26"/>
      <c r="B2" s="28" t="s">
        <v>103</v>
      </c>
      <c r="C2" s="28"/>
      <c r="D2" s="28"/>
      <c r="E2" s="28"/>
      <c r="F2" s="28"/>
      <c r="G2" s="28"/>
      <c r="H2" s="28"/>
      <c r="I2" s="28"/>
    </row>
    <row r="3" spans="1:9" ht="15" thickBot="1" x14ac:dyDescent="0.35">
      <c r="A3" s="205"/>
      <c r="B3" s="205"/>
      <c r="C3" s="29"/>
      <c r="D3" s="29"/>
      <c r="E3" s="29"/>
      <c r="F3" s="29"/>
      <c r="G3" s="29"/>
      <c r="H3" s="29"/>
      <c r="I3" s="29" t="s">
        <v>65</v>
      </c>
    </row>
    <row r="4" spans="1:9" ht="28.2" thickBot="1" x14ac:dyDescent="0.35">
      <c r="A4" s="149" t="s">
        <v>323</v>
      </c>
      <c r="B4" s="30" t="s">
        <v>324</v>
      </c>
      <c r="C4" s="30" t="s">
        <v>331</v>
      </c>
      <c r="D4" s="30" t="s">
        <v>332</v>
      </c>
      <c r="E4" s="30" t="s">
        <v>334</v>
      </c>
      <c r="F4" s="30" t="s">
        <v>331</v>
      </c>
      <c r="G4" s="30" t="s">
        <v>332</v>
      </c>
      <c r="H4" s="30" t="s">
        <v>334</v>
      </c>
      <c r="I4" s="30" t="s">
        <v>331</v>
      </c>
    </row>
    <row r="5" spans="1:9" ht="15" thickBot="1" x14ac:dyDescent="0.35">
      <c r="A5" s="150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  <c r="I5" s="31">
        <v>9</v>
      </c>
    </row>
    <row r="6" spans="1:9" ht="15" thickBot="1" x14ac:dyDescent="0.35">
      <c r="A6" s="149" t="s">
        <v>9</v>
      </c>
      <c r="B6" s="151" t="s">
        <v>105</v>
      </c>
      <c r="C6" s="32">
        <f t="shared" ref="C6:I6" si="0">SUM(C7:C12)</f>
        <v>15917219</v>
      </c>
      <c r="D6" s="32">
        <f t="shared" si="0"/>
        <v>0</v>
      </c>
      <c r="E6" s="32">
        <f t="shared" si="0"/>
        <v>15917219</v>
      </c>
      <c r="F6" s="32">
        <f t="shared" si="0"/>
        <v>4579000</v>
      </c>
      <c r="G6" s="32">
        <f t="shared" si="0"/>
        <v>0</v>
      </c>
      <c r="H6" s="32">
        <f t="shared" si="0"/>
        <v>4579000</v>
      </c>
      <c r="I6" s="32">
        <f t="shared" si="0"/>
        <v>0</v>
      </c>
    </row>
    <row r="7" spans="1:9" x14ac:dyDescent="0.3">
      <c r="A7" s="152" t="s">
        <v>106</v>
      </c>
      <c r="B7" s="153" t="s">
        <v>107</v>
      </c>
      <c r="C7" s="33">
        <v>9955779</v>
      </c>
      <c r="D7" s="34">
        <f>SUM(E7-C7)</f>
        <v>0</v>
      </c>
      <c r="E7" s="33">
        <v>9955779</v>
      </c>
      <c r="F7" s="33">
        <v>100000</v>
      </c>
      <c r="G7" s="34">
        <f t="shared" ref="G7:G12" si="1">SUM(H7-F7)</f>
        <v>0</v>
      </c>
      <c r="H7" s="33">
        <v>100000</v>
      </c>
      <c r="I7" s="33"/>
    </row>
    <row r="8" spans="1:9" x14ac:dyDescent="0.3">
      <c r="A8" s="154" t="s">
        <v>108</v>
      </c>
      <c r="B8" s="155" t="s">
        <v>109</v>
      </c>
      <c r="C8" s="34"/>
      <c r="D8" s="34">
        <f t="shared" ref="D8:D12" si="2">SUM(E8-C8)</f>
        <v>0</v>
      </c>
      <c r="E8" s="34"/>
      <c r="F8" s="34"/>
      <c r="G8" s="34">
        <f t="shared" si="1"/>
        <v>0</v>
      </c>
      <c r="H8" s="34"/>
      <c r="I8" s="34"/>
    </row>
    <row r="9" spans="1:9" x14ac:dyDescent="0.3">
      <c r="A9" s="154" t="s">
        <v>110</v>
      </c>
      <c r="B9" s="155" t="s">
        <v>111</v>
      </c>
      <c r="C9" s="34">
        <v>3691440</v>
      </c>
      <c r="D9" s="34">
        <f>SUM(E9-C9)</f>
        <v>0</v>
      </c>
      <c r="E9" s="34">
        <v>3691440</v>
      </c>
      <c r="F9" s="34">
        <v>4479000</v>
      </c>
      <c r="G9" s="34">
        <f t="shared" si="1"/>
        <v>0</v>
      </c>
      <c r="H9" s="34">
        <v>4479000</v>
      </c>
      <c r="I9" s="34"/>
    </row>
    <row r="10" spans="1:9" x14ac:dyDescent="0.3">
      <c r="A10" s="154" t="s">
        <v>112</v>
      </c>
      <c r="B10" s="155" t="s">
        <v>113</v>
      </c>
      <c r="C10" s="34">
        <v>2270000</v>
      </c>
      <c r="D10" s="34">
        <f t="shared" si="2"/>
        <v>0</v>
      </c>
      <c r="E10" s="34">
        <v>2270000</v>
      </c>
      <c r="F10" s="34"/>
      <c r="G10" s="34">
        <f t="shared" si="1"/>
        <v>0</v>
      </c>
      <c r="H10" s="34"/>
      <c r="I10" s="34"/>
    </row>
    <row r="11" spans="1:9" x14ac:dyDescent="0.3">
      <c r="A11" s="154" t="s">
        <v>114</v>
      </c>
      <c r="B11" s="155" t="s">
        <v>115</v>
      </c>
      <c r="C11" s="34"/>
      <c r="D11" s="34">
        <f t="shared" si="2"/>
        <v>0</v>
      </c>
      <c r="E11" s="34"/>
      <c r="F11" s="34"/>
      <c r="G11" s="34">
        <f t="shared" si="1"/>
        <v>0</v>
      </c>
      <c r="H11" s="34"/>
      <c r="I11" s="34"/>
    </row>
    <row r="12" spans="1:9" ht="15" thickBot="1" x14ac:dyDescent="0.35">
      <c r="A12" s="156" t="s">
        <v>116</v>
      </c>
      <c r="B12" s="157" t="s">
        <v>117</v>
      </c>
      <c r="C12" s="34"/>
      <c r="D12" s="34">
        <f t="shared" si="2"/>
        <v>0</v>
      </c>
      <c r="E12" s="34"/>
      <c r="F12" s="34"/>
      <c r="G12" s="34">
        <f t="shared" si="1"/>
        <v>0</v>
      </c>
      <c r="H12" s="34"/>
      <c r="I12" s="34"/>
    </row>
    <row r="13" spans="1:9" ht="15" thickBot="1" x14ac:dyDescent="0.35">
      <c r="A13" s="149" t="s">
        <v>12</v>
      </c>
      <c r="B13" s="158" t="s">
        <v>118</v>
      </c>
      <c r="C13" s="32">
        <f t="shared" ref="C13:I13" si="3">SUM(C14:C18)</f>
        <v>1546367</v>
      </c>
      <c r="D13" s="32">
        <f t="shared" si="3"/>
        <v>14434830</v>
      </c>
      <c r="E13" s="32">
        <f t="shared" si="3"/>
        <v>15981197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</row>
    <row r="14" spans="1:9" x14ac:dyDescent="0.3">
      <c r="A14" s="152" t="s">
        <v>119</v>
      </c>
      <c r="B14" s="153" t="s">
        <v>120</v>
      </c>
      <c r="C14" s="33"/>
      <c r="D14" s="34">
        <f t="shared" ref="D14:D19" si="4">SUM(E14-C14)</f>
        <v>0</v>
      </c>
      <c r="E14" s="33"/>
      <c r="F14" s="33"/>
      <c r="G14" s="34">
        <f t="shared" ref="G14:G19" si="5">SUM(H14-F14)</f>
        <v>0</v>
      </c>
      <c r="H14" s="33"/>
      <c r="I14" s="33"/>
    </row>
    <row r="15" spans="1:9" x14ac:dyDescent="0.3">
      <c r="A15" s="154" t="s">
        <v>121</v>
      </c>
      <c r="B15" s="155" t="s">
        <v>122</v>
      </c>
      <c r="C15" s="34"/>
      <c r="D15" s="34">
        <f t="shared" si="4"/>
        <v>0</v>
      </c>
      <c r="E15" s="34"/>
      <c r="F15" s="34"/>
      <c r="G15" s="34">
        <f t="shared" si="5"/>
        <v>0</v>
      </c>
      <c r="H15" s="34"/>
      <c r="I15" s="34"/>
    </row>
    <row r="16" spans="1:9" x14ac:dyDescent="0.3">
      <c r="A16" s="154" t="s">
        <v>123</v>
      </c>
      <c r="B16" s="155" t="s">
        <v>124</v>
      </c>
      <c r="C16" s="34"/>
      <c r="D16" s="34">
        <f t="shared" si="4"/>
        <v>0</v>
      </c>
      <c r="E16" s="34"/>
      <c r="F16" s="34"/>
      <c r="G16" s="34">
        <f t="shared" si="5"/>
        <v>0</v>
      </c>
      <c r="H16" s="34"/>
      <c r="I16" s="34"/>
    </row>
    <row r="17" spans="1:9" x14ac:dyDescent="0.3">
      <c r="A17" s="154" t="s">
        <v>125</v>
      </c>
      <c r="B17" s="155" t="s">
        <v>126</v>
      </c>
      <c r="C17" s="34"/>
      <c r="D17" s="34">
        <f t="shared" si="4"/>
        <v>0</v>
      </c>
      <c r="E17" s="34"/>
      <c r="F17" s="34"/>
      <c r="G17" s="34">
        <f t="shared" si="5"/>
        <v>0</v>
      </c>
      <c r="H17" s="34"/>
      <c r="I17" s="34"/>
    </row>
    <row r="18" spans="1:9" x14ac:dyDescent="0.3">
      <c r="A18" s="154" t="s">
        <v>127</v>
      </c>
      <c r="B18" s="155" t="s">
        <v>128</v>
      </c>
      <c r="C18" s="34">
        <v>1546367</v>
      </c>
      <c r="D18" s="34">
        <f>SUM(E18-C18)</f>
        <v>14434830</v>
      </c>
      <c r="E18" s="34">
        <v>15981197</v>
      </c>
      <c r="F18" s="34"/>
      <c r="G18" s="34">
        <f t="shared" si="5"/>
        <v>0</v>
      </c>
      <c r="H18" s="34"/>
      <c r="I18" s="34"/>
    </row>
    <row r="19" spans="1:9" ht="15" thickBot="1" x14ac:dyDescent="0.35">
      <c r="A19" s="156" t="s">
        <v>129</v>
      </c>
      <c r="B19" s="157" t="s">
        <v>130</v>
      </c>
      <c r="C19" s="35"/>
      <c r="D19" s="34">
        <f t="shared" si="4"/>
        <v>0</v>
      </c>
      <c r="E19" s="35"/>
      <c r="F19" s="35"/>
      <c r="G19" s="34">
        <f t="shared" si="5"/>
        <v>0</v>
      </c>
      <c r="H19" s="35"/>
      <c r="I19" s="35"/>
    </row>
    <row r="20" spans="1:9" ht="15" thickBot="1" x14ac:dyDescent="0.35">
      <c r="A20" s="149" t="s">
        <v>6</v>
      </c>
      <c r="B20" s="151" t="s">
        <v>131</v>
      </c>
      <c r="C20" s="32">
        <f t="shared" ref="C20:I20" si="6">SUM(C21:C25)</f>
        <v>0</v>
      </c>
      <c r="D20" s="32">
        <f t="shared" si="6"/>
        <v>0</v>
      </c>
      <c r="E20" s="32">
        <f t="shared" si="6"/>
        <v>0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0</v>
      </c>
    </row>
    <row r="21" spans="1:9" x14ac:dyDescent="0.3">
      <c r="A21" s="152" t="s">
        <v>132</v>
      </c>
      <c r="B21" s="153" t="s">
        <v>133</v>
      </c>
      <c r="C21" s="33"/>
      <c r="D21" s="34">
        <f t="shared" ref="D21:D26" si="7">SUM(E21-C21)</f>
        <v>0</v>
      </c>
      <c r="E21" s="33"/>
      <c r="F21" s="33"/>
      <c r="G21" s="34">
        <f t="shared" ref="G21:G26" si="8">SUM(H21-F21)</f>
        <v>0</v>
      </c>
      <c r="H21" s="33"/>
      <c r="I21" s="33"/>
    </row>
    <row r="22" spans="1:9" x14ac:dyDescent="0.3">
      <c r="A22" s="154" t="s">
        <v>134</v>
      </c>
      <c r="B22" s="155" t="s">
        <v>135</v>
      </c>
      <c r="C22" s="34"/>
      <c r="D22" s="34">
        <f t="shared" si="7"/>
        <v>0</v>
      </c>
      <c r="E22" s="34"/>
      <c r="F22" s="34"/>
      <c r="G22" s="34">
        <f t="shared" si="8"/>
        <v>0</v>
      </c>
      <c r="H22" s="34"/>
      <c r="I22" s="34"/>
    </row>
    <row r="23" spans="1:9" x14ac:dyDescent="0.3">
      <c r="A23" s="154" t="s">
        <v>136</v>
      </c>
      <c r="B23" s="155" t="s">
        <v>137</v>
      </c>
      <c r="C23" s="34"/>
      <c r="D23" s="34">
        <f t="shared" si="7"/>
        <v>0</v>
      </c>
      <c r="E23" s="34"/>
      <c r="F23" s="34"/>
      <c r="G23" s="34">
        <f t="shared" si="8"/>
        <v>0</v>
      </c>
      <c r="H23" s="34"/>
      <c r="I23" s="34"/>
    </row>
    <row r="24" spans="1:9" x14ac:dyDescent="0.3">
      <c r="A24" s="154" t="s">
        <v>138</v>
      </c>
      <c r="B24" s="155" t="s">
        <v>139</v>
      </c>
      <c r="C24" s="34"/>
      <c r="D24" s="34">
        <f t="shared" si="7"/>
        <v>0</v>
      </c>
      <c r="E24" s="34"/>
      <c r="F24" s="34"/>
      <c r="G24" s="34">
        <f t="shared" si="8"/>
        <v>0</v>
      </c>
      <c r="H24" s="34"/>
      <c r="I24" s="34"/>
    </row>
    <row r="25" spans="1:9" x14ac:dyDescent="0.3">
      <c r="A25" s="154" t="s">
        <v>140</v>
      </c>
      <c r="B25" s="155" t="s">
        <v>141</v>
      </c>
      <c r="C25" s="34"/>
      <c r="D25" s="34">
        <f t="shared" si="7"/>
        <v>0</v>
      </c>
      <c r="E25" s="34"/>
      <c r="F25" s="34"/>
      <c r="G25" s="34">
        <f t="shared" si="8"/>
        <v>0</v>
      </c>
      <c r="H25" s="34"/>
      <c r="I25" s="34"/>
    </row>
    <row r="26" spans="1:9" ht="15" thickBot="1" x14ac:dyDescent="0.35">
      <c r="A26" s="156" t="s">
        <v>142</v>
      </c>
      <c r="B26" s="157" t="s">
        <v>143</v>
      </c>
      <c r="C26" s="35"/>
      <c r="D26" s="34">
        <f t="shared" si="7"/>
        <v>0</v>
      </c>
      <c r="E26" s="35"/>
      <c r="F26" s="35"/>
      <c r="G26" s="34">
        <f t="shared" si="8"/>
        <v>0</v>
      </c>
      <c r="H26" s="35"/>
      <c r="I26" s="35"/>
    </row>
    <row r="27" spans="1:9" ht="15" thickBot="1" x14ac:dyDescent="0.35">
      <c r="A27" s="149" t="s">
        <v>144</v>
      </c>
      <c r="B27" s="151" t="s">
        <v>145</v>
      </c>
      <c r="C27" s="32">
        <f t="shared" ref="C27:I27" si="9">SUM(C28,C31,C32,C33)</f>
        <v>3445418</v>
      </c>
      <c r="D27" s="32">
        <f t="shared" si="9"/>
        <v>0</v>
      </c>
      <c r="E27" s="32">
        <f t="shared" si="9"/>
        <v>3445418</v>
      </c>
      <c r="F27" s="32">
        <f t="shared" si="9"/>
        <v>0</v>
      </c>
      <c r="G27" s="32">
        <f t="shared" si="9"/>
        <v>0</v>
      </c>
      <c r="H27" s="32">
        <f t="shared" si="9"/>
        <v>0</v>
      </c>
      <c r="I27" s="32">
        <f t="shared" si="9"/>
        <v>0</v>
      </c>
    </row>
    <row r="28" spans="1:9" x14ac:dyDescent="0.3">
      <c r="A28" s="152" t="s">
        <v>146</v>
      </c>
      <c r="B28" s="153" t="s">
        <v>147</v>
      </c>
      <c r="C28" s="36">
        <v>3425418</v>
      </c>
      <c r="D28" s="34">
        <f t="shared" ref="D28:D33" si="10">SUM(E28-C28)</f>
        <v>0</v>
      </c>
      <c r="E28" s="36">
        <v>3425418</v>
      </c>
      <c r="F28" s="36"/>
      <c r="G28" s="34">
        <f t="shared" ref="G28:G33" si="11">SUM(H28-F28)</f>
        <v>0</v>
      </c>
      <c r="H28" s="36"/>
      <c r="I28" s="36"/>
    </row>
    <row r="29" spans="1:9" x14ac:dyDescent="0.3">
      <c r="A29" s="154" t="s">
        <v>148</v>
      </c>
      <c r="B29" s="155" t="s">
        <v>149</v>
      </c>
      <c r="C29" s="34">
        <v>2175418</v>
      </c>
      <c r="D29" s="34">
        <f t="shared" si="10"/>
        <v>0</v>
      </c>
      <c r="E29" s="34">
        <v>2175418</v>
      </c>
      <c r="F29" s="34"/>
      <c r="G29" s="34">
        <f t="shared" si="11"/>
        <v>0</v>
      </c>
      <c r="H29" s="34"/>
      <c r="I29" s="34"/>
    </row>
    <row r="30" spans="1:9" x14ac:dyDescent="0.3">
      <c r="A30" s="154" t="s">
        <v>150</v>
      </c>
      <c r="B30" s="155" t="s">
        <v>151</v>
      </c>
      <c r="C30" s="34">
        <v>1250000</v>
      </c>
      <c r="D30" s="34">
        <f t="shared" si="10"/>
        <v>0</v>
      </c>
      <c r="E30" s="34">
        <v>1250000</v>
      </c>
      <c r="F30" s="34"/>
      <c r="G30" s="34">
        <f t="shared" si="11"/>
        <v>0</v>
      </c>
      <c r="H30" s="34"/>
      <c r="I30" s="34"/>
    </row>
    <row r="31" spans="1:9" x14ac:dyDescent="0.3">
      <c r="A31" s="154" t="s">
        <v>152</v>
      </c>
      <c r="B31" s="155" t="s">
        <v>153</v>
      </c>
      <c r="C31" s="34"/>
      <c r="D31" s="34">
        <f t="shared" si="10"/>
        <v>0</v>
      </c>
      <c r="E31" s="34"/>
      <c r="F31" s="34"/>
      <c r="G31" s="34">
        <f t="shared" si="11"/>
        <v>0</v>
      </c>
      <c r="H31" s="34"/>
      <c r="I31" s="34"/>
    </row>
    <row r="32" spans="1:9" x14ac:dyDescent="0.3">
      <c r="A32" s="154" t="s">
        <v>154</v>
      </c>
      <c r="B32" s="155" t="s">
        <v>155</v>
      </c>
      <c r="C32" s="34"/>
      <c r="D32" s="34">
        <f t="shared" si="10"/>
        <v>0</v>
      </c>
      <c r="E32" s="34"/>
      <c r="F32" s="34"/>
      <c r="G32" s="34">
        <f t="shared" si="11"/>
        <v>0</v>
      </c>
      <c r="H32" s="34"/>
      <c r="I32" s="34"/>
    </row>
    <row r="33" spans="1:9" ht="15" thickBot="1" x14ac:dyDescent="0.35">
      <c r="A33" s="156" t="s">
        <v>156</v>
      </c>
      <c r="B33" s="157" t="s">
        <v>157</v>
      </c>
      <c r="C33" s="35">
        <v>20000</v>
      </c>
      <c r="D33" s="34">
        <f t="shared" si="10"/>
        <v>0</v>
      </c>
      <c r="E33" s="35">
        <v>20000</v>
      </c>
      <c r="F33" s="35"/>
      <c r="G33" s="34">
        <f t="shared" si="11"/>
        <v>0</v>
      </c>
      <c r="H33" s="35"/>
      <c r="I33" s="35"/>
    </row>
    <row r="34" spans="1:9" ht="15" thickBot="1" x14ac:dyDescent="0.35">
      <c r="A34" s="149" t="s">
        <v>8</v>
      </c>
      <c r="B34" s="151" t="s">
        <v>158</v>
      </c>
      <c r="C34" s="32">
        <f t="shared" ref="C34:I34" si="12">SUM(C35:C44)</f>
        <v>300000</v>
      </c>
      <c r="D34" s="32">
        <f t="shared" si="12"/>
        <v>150000</v>
      </c>
      <c r="E34" s="32">
        <f t="shared" si="12"/>
        <v>450000</v>
      </c>
      <c r="F34" s="32">
        <f t="shared" si="12"/>
        <v>0</v>
      </c>
      <c r="G34" s="32">
        <f t="shared" si="12"/>
        <v>0</v>
      </c>
      <c r="H34" s="32">
        <f t="shared" si="12"/>
        <v>0</v>
      </c>
      <c r="I34" s="32">
        <f t="shared" si="12"/>
        <v>0</v>
      </c>
    </row>
    <row r="35" spans="1:9" x14ac:dyDescent="0.3">
      <c r="A35" s="152" t="s">
        <v>159</v>
      </c>
      <c r="B35" s="153" t="s">
        <v>160</v>
      </c>
      <c r="C35" s="33"/>
      <c r="D35" s="34">
        <f t="shared" ref="D35:D44" si="13">SUM(E35-C35)</f>
        <v>0</v>
      </c>
      <c r="E35" s="33"/>
      <c r="F35" s="33"/>
      <c r="G35" s="34">
        <f t="shared" ref="G35:G44" si="14">SUM(H35-F35)</f>
        <v>0</v>
      </c>
      <c r="H35" s="33"/>
      <c r="I35" s="33"/>
    </row>
    <row r="36" spans="1:9" x14ac:dyDescent="0.3">
      <c r="A36" s="154" t="s">
        <v>161</v>
      </c>
      <c r="B36" s="155" t="s">
        <v>162</v>
      </c>
      <c r="C36" s="34">
        <v>50000</v>
      </c>
      <c r="D36" s="34">
        <f t="shared" si="13"/>
        <v>0</v>
      </c>
      <c r="E36" s="34">
        <v>50000</v>
      </c>
      <c r="F36" s="34"/>
      <c r="G36" s="34">
        <f t="shared" si="14"/>
        <v>0</v>
      </c>
      <c r="H36" s="34"/>
      <c r="I36" s="34"/>
    </row>
    <row r="37" spans="1:9" x14ac:dyDescent="0.3">
      <c r="A37" s="154" t="s">
        <v>163</v>
      </c>
      <c r="B37" s="155" t="s">
        <v>164</v>
      </c>
      <c r="C37" s="34"/>
      <c r="D37" s="34">
        <f t="shared" si="13"/>
        <v>150000</v>
      </c>
      <c r="E37" s="34">
        <v>150000</v>
      </c>
      <c r="F37" s="34"/>
      <c r="G37" s="34">
        <f t="shared" si="14"/>
        <v>0</v>
      </c>
      <c r="H37" s="34"/>
      <c r="I37" s="34"/>
    </row>
    <row r="38" spans="1:9" x14ac:dyDescent="0.3">
      <c r="A38" s="154" t="s">
        <v>165</v>
      </c>
      <c r="B38" s="155" t="s">
        <v>166</v>
      </c>
      <c r="C38" s="34">
        <v>250000</v>
      </c>
      <c r="D38" s="34">
        <f t="shared" si="13"/>
        <v>0</v>
      </c>
      <c r="E38" s="34">
        <v>250000</v>
      </c>
      <c r="F38" s="34"/>
      <c r="G38" s="34">
        <f t="shared" si="14"/>
        <v>0</v>
      </c>
      <c r="H38" s="34"/>
      <c r="I38" s="34"/>
    </row>
    <row r="39" spans="1:9" x14ac:dyDescent="0.3">
      <c r="A39" s="154" t="s">
        <v>167</v>
      </c>
      <c r="B39" s="155" t="s">
        <v>168</v>
      </c>
      <c r="C39" s="34"/>
      <c r="D39" s="34">
        <f t="shared" si="13"/>
        <v>0</v>
      </c>
      <c r="E39" s="34"/>
      <c r="F39" s="34"/>
      <c r="G39" s="34">
        <f t="shared" si="14"/>
        <v>0</v>
      </c>
      <c r="H39" s="34"/>
      <c r="I39" s="34"/>
    </row>
    <row r="40" spans="1:9" x14ac:dyDescent="0.3">
      <c r="A40" s="154" t="s">
        <v>169</v>
      </c>
      <c r="B40" s="155" t="s">
        <v>170</v>
      </c>
      <c r="C40" s="34"/>
      <c r="D40" s="34">
        <f t="shared" si="13"/>
        <v>0</v>
      </c>
      <c r="E40" s="34"/>
      <c r="F40" s="34"/>
      <c r="G40" s="34">
        <f t="shared" si="14"/>
        <v>0</v>
      </c>
      <c r="H40" s="34"/>
      <c r="I40" s="34"/>
    </row>
    <row r="41" spans="1:9" x14ac:dyDescent="0.3">
      <c r="A41" s="154" t="s">
        <v>171</v>
      </c>
      <c r="B41" s="155" t="s">
        <v>172</v>
      </c>
      <c r="C41" s="34"/>
      <c r="D41" s="34">
        <f t="shared" si="13"/>
        <v>0</v>
      </c>
      <c r="E41" s="34"/>
      <c r="F41" s="34"/>
      <c r="G41" s="34">
        <f t="shared" si="14"/>
        <v>0</v>
      </c>
      <c r="H41" s="34"/>
      <c r="I41" s="34"/>
    </row>
    <row r="42" spans="1:9" x14ac:dyDescent="0.3">
      <c r="A42" s="154" t="s">
        <v>173</v>
      </c>
      <c r="B42" s="155" t="s">
        <v>174</v>
      </c>
      <c r="C42" s="34"/>
      <c r="D42" s="34">
        <f t="shared" si="13"/>
        <v>0</v>
      </c>
      <c r="E42" s="34"/>
      <c r="F42" s="34"/>
      <c r="G42" s="34">
        <f t="shared" si="14"/>
        <v>0</v>
      </c>
      <c r="H42" s="34"/>
      <c r="I42" s="34"/>
    </row>
    <row r="43" spans="1:9" x14ac:dyDescent="0.3">
      <c r="A43" s="154" t="s">
        <v>175</v>
      </c>
      <c r="B43" s="155" t="s">
        <v>176</v>
      </c>
      <c r="C43" s="34"/>
      <c r="D43" s="34">
        <f t="shared" si="13"/>
        <v>0</v>
      </c>
      <c r="E43" s="34"/>
      <c r="F43" s="34"/>
      <c r="G43" s="34">
        <f t="shared" si="14"/>
        <v>0</v>
      </c>
      <c r="H43" s="34"/>
      <c r="I43" s="34"/>
    </row>
    <row r="44" spans="1:9" ht="15" thickBot="1" x14ac:dyDescent="0.35">
      <c r="A44" s="156" t="s">
        <v>177</v>
      </c>
      <c r="B44" s="157" t="s">
        <v>25</v>
      </c>
      <c r="C44" s="35"/>
      <c r="D44" s="34">
        <f t="shared" si="13"/>
        <v>0</v>
      </c>
      <c r="E44" s="35"/>
      <c r="F44" s="35"/>
      <c r="G44" s="34">
        <f t="shared" si="14"/>
        <v>0</v>
      </c>
      <c r="H44" s="35"/>
      <c r="I44" s="35"/>
    </row>
    <row r="45" spans="1:9" ht="15" thickBot="1" x14ac:dyDescent="0.35">
      <c r="A45" s="149" t="s">
        <v>21</v>
      </c>
      <c r="B45" s="151" t="s">
        <v>178</v>
      </c>
      <c r="C45" s="32">
        <f t="shared" ref="C45:I45" si="15">SUM(C46:C50)</f>
        <v>0</v>
      </c>
      <c r="D45" s="32">
        <f t="shared" si="15"/>
        <v>0</v>
      </c>
      <c r="E45" s="32">
        <f t="shared" si="15"/>
        <v>0</v>
      </c>
      <c r="F45" s="32">
        <f t="shared" si="15"/>
        <v>0</v>
      </c>
      <c r="G45" s="32">
        <f t="shared" si="15"/>
        <v>0</v>
      </c>
      <c r="H45" s="32">
        <f t="shared" si="15"/>
        <v>0</v>
      </c>
      <c r="I45" s="32">
        <f t="shared" si="15"/>
        <v>0</v>
      </c>
    </row>
    <row r="46" spans="1:9" x14ac:dyDescent="0.3">
      <c r="A46" s="152" t="s">
        <v>179</v>
      </c>
      <c r="B46" s="153" t="s">
        <v>180</v>
      </c>
      <c r="C46" s="33"/>
      <c r="D46" s="34">
        <f t="shared" ref="D46:D50" si="16">SUM(E46-C46)</f>
        <v>0</v>
      </c>
      <c r="E46" s="33"/>
      <c r="F46" s="33"/>
      <c r="G46" s="34">
        <f t="shared" ref="G46:G50" si="17">SUM(H46-F46)</f>
        <v>0</v>
      </c>
      <c r="H46" s="33"/>
      <c r="I46" s="33"/>
    </row>
    <row r="47" spans="1:9" x14ac:dyDescent="0.3">
      <c r="A47" s="154" t="s">
        <v>181</v>
      </c>
      <c r="B47" s="155" t="s">
        <v>182</v>
      </c>
      <c r="C47" s="34"/>
      <c r="D47" s="34">
        <f t="shared" si="16"/>
        <v>0</v>
      </c>
      <c r="E47" s="34"/>
      <c r="F47" s="34"/>
      <c r="G47" s="34">
        <f t="shared" si="17"/>
        <v>0</v>
      </c>
      <c r="H47" s="34"/>
      <c r="I47" s="34"/>
    </row>
    <row r="48" spans="1:9" x14ac:dyDescent="0.3">
      <c r="A48" s="154" t="s">
        <v>183</v>
      </c>
      <c r="B48" s="155" t="s">
        <v>184</v>
      </c>
      <c r="C48" s="34"/>
      <c r="D48" s="34">
        <f t="shared" si="16"/>
        <v>0</v>
      </c>
      <c r="E48" s="34"/>
      <c r="F48" s="34"/>
      <c r="G48" s="34">
        <f t="shared" si="17"/>
        <v>0</v>
      </c>
      <c r="H48" s="34"/>
      <c r="I48" s="34"/>
    </row>
    <row r="49" spans="1:9" x14ac:dyDescent="0.3">
      <c r="A49" s="154" t="s">
        <v>185</v>
      </c>
      <c r="B49" s="155" t="s">
        <v>186</v>
      </c>
      <c r="C49" s="34"/>
      <c r="D49" s="34">
        <f t="shared" si="16"/>
        <v>0</v>
      </c>
      <c r="E49" s="34"/>
      <c r="F49" s="34"/>
      <c r="G49" s="34">
        <f t="shared" si="17"/>
        <v>0</v>
      </c>
      <c r="H49" s="34"/>
      <c r="I49" s="34"/>
    </row>
    <row r="50" spans="1:9" ht="15" thickBot="1" x14ac:dyDescent="0.35">
      <c r="A50" s="159" t="s">
        <v>187</v>
      </c>
      <c r="B50" s="160" t="s">
        <v>188</v>
      </c>
      <c r="C50" s="37"/>
      <c r="D50" s="34">
        <f t="shared" si="16"/>
        <v>0</v>
      </c>
      <c r="E50" s="37"/>
      <c r="F50" s="37"/>
      <c r="G50" s="34">
        <f t="shared" si="17"/>
        <v>0</v>
      </c>
      <c r="H50" s="37"/>
      <c r="I50" s="37"/>
    </row>
    <row r="51" spans="1:9" ht="15" thickBot="1" x14ac:dyDescent="0.35">
      <c r="A51" s="149" t="s">
        <v>189</v>
      </c>
      <c r="B51" s="151" t="s">
        <v>190</v>
      </c>
      <c r="C51" s="32">
        <f t="shared" ref="C51:I51" si="18">SUM(C52:C54)</f>
        <v>0</v>
      </c>
      <c r="D51" s="32">
        <f t="shared" si="18"/>
        <v>0</v>
      </c>
      <c r="E51" s="32">
        <f t="shared" si="18"/>
        <v>0</v>
      </c>
      <c r="F51" s="32">
        <f t="shared" si="18"/>
        <v>0</v>
      </c>
      <c r="G51" s="32">
        <f t="shared" si="18"/>
        <v>0</v>
      </c>
      <c r="H51" s="32">
        <f t="shared" si="18"/>
        <v>0</v>
      </c>
      <c r="I51" s="32">
        <f t="shared" si="18"/>
        <v>0</v>
      </c>
    </row>
    <row r="52" spans="1:9" x14ac:dyDescent="0.3">
      <c r="A52" s="152" t="s">
        <v>191</v>
      </c>
      <c r="B52" s="153" t="s">
        <v>192</v>
      </c>
      <c r="C52" s="33"/>
      <c r="D52" s="34">
        <f t="shared" ref="D52:D55" si="19">SUM(E52-C52)</f>
        <v>0</v>
      </c>
      <c r="E52" s="33"/>
      <c r="F52" s="33"/>
      <c r="G52" s="34">
        <f t="shared" ref="G52:G55" si="20">SUM(H52-F52)</f>
        <v>0</v>
      </c>
      <c r="H52" s="33"/>
      <c r="I52" s="33"/>
    </row>
    <row r="53" spans="1:9" x14ac:dyDescent="0.3">
      <c r="A53" s="154" t="s">
        <v>193</v>
      </c>
      <c r="B53" s="155" t="s">
        <v>194</v>
      </c>
      <c r="C53" s="34"/>
      <c r="D53" s="34">
        <f t="shared" si="19"/>
        <v>0</v>
      </c>
      <c r="E53" s="34"/>
      <c r="F53" s="34"/>
      <c r="G53" s="34">
        <f t="shared" si="20"/>
        <v>0</v>
      </c>
      <c r="H53" s="34"/>
      <c r="I53" s="34"/>
    </row>
    <row r="54" spans="1:9" x14ac:dyDescent="0.3">
      <c r="A54" s="154" t="s">
        <v>195</v>
      </c>
      <c r="B54" s="155" t="s">
        <v>196</v>
      </c>
      <c r="C54" s="34"/>
      <c r="D54" s="34">
        <f t="shared" si="19"/>
        <v>0</v>
      </c>
      <c r="E54" s="34"/>
      <c r="F54" s="34"/>
      <c r="G54" s="34">
        <f t="shared" si="20"/>
        <v>0</v>
      </c>
      <c r="H54" s="34"/>
      <c r="I54" s="34"/>
    </row>
    <row r="55" spans="1:9" ht="15" thickBot="1" x14ac:dyDescent="0.35">
      <c r="A55" s="156" t="s">
        <v>197</v>
      </c>
      <c r="B55" s="157" t="s">
        <v>198</v>
      </c>
      <c r="C55" s="35"/>
      <c r="D55" s="34">
        <f t="shared" si="19"/>
        <v>0</v>
      </c>
      <c r="E55" s="35"/>
      <c r="F55" s="35"/>
      <c r="G55" s="34">
        <f t="shared" si="20"/>
        <v>0</v>
      </c>
      <c r="H55" s="35"/>
      <c r="I55" s="35"/>
    </row>
    <row r="56" spans="1:9" ht="15" thickBot="1" x14ac:dyDescent="0.35">
      <c r="A56" s="149" t="s">
        <v>26</v>
      </c>
      <c r="B56" s="158" t="s">
        <v>199</v>
      </c>
      <c r="C56" s="32">
        <f t="shared" ref="C56:I56" si="21">SUM(C57:C59)</f>
        <v>0</v>
      </c>
      <c r="D56" s="32">
        <f t="shared" si="21"/>
        <v>0</v>
      </c>
      <c r="E56" s="32">
        <f t="shared" si="21"/>
        <v>0</v>
      </c>
      <c r="F56" s="32">
        <f t="shared" si="21"/>
        <v>0</v>
      </c>
      <c r="G56" s="32">
        <f t="shared" si="21"/>
        <v>0</v>
      </c>
      <c r="H56" s="32">
        <f t="shared" si="21"/>
        <v>0</v>
      </c>
      <c r="I56" s="32">
        <f t="shared" si="21"/>
        <v>0</v>
      </c>
    </row>
    <row r="57" spans="1:9" x14ac:dyDescent="0.3">
      <c r="A57" s="152" t="s">
        <v>200</v>
      </c>
      <c r="B57" s="153" t="s">
        <v>201</v>
      </c>
      <c r="C57" s="34"/>
      <c r="D57" s="34">
        <f t="shared" ref="D57:D60" si="22">SUM(E57-C57)</f>
        <v>0</v>
      </c>
      <c r="E57" s="34"/>
      <c r="F57" s="34"/>
      <c r="G57" s="34">
        <f t="shared" ref="G57:G60" si="23">SUM(H57-F57)</f>
        <v>0</v>
      </c>
      <c r="H57" s="34"/>
      <c r="I57" s="34"/>
    </row>
    <row r="58" spans="1:9" x14ac:dyDescent="0.3">
      <c r="A58" s="154" t="s">
        <v>202</v>
      </c>
      <c r="B58" s="155" t="s">
        <v>203</v>
      </c>
      <c r="C58" s="34"/>
      <c r="D58" s="34">
        <f t="shared" si="22"/>
        <v>0</v>
      </c>
      <c r="E58" s="34"/>
      <c r="F58" s="34"/>
      <c r="G58" s="34">
        <f t="shared" si="23"/>
        <v>0</v>
      </c>
      <c r="H58" s="34"/>
      <c r="I58" s="34"/>
    </row>
    <row r="59" spans="1:9" x14ac:dyDescent="0.3">
      <c r="A59" s="154" t="s">
        <v>204</v>
      </c>
      <c r="B59" s="155" t="s">
        <v>205</v>
      </c>
      <c r="C59" s="34"/>
      <c r="D59" s="34">
        <f t="shared" si="22"/>
        <v>0</v>
      </c>
      <c r="E59" s="34"/>
      <c r="F59" s="34"/>
      <c r="G59" s="34">
        <f t="shared" si="23"/>
        <v>0</v>
      </c>
      <c r="H59" s="34"/>
      <c r="I59" s="34"/>
    </row>
    <row r="60" spans="1:9" ht="15" thickBot="1" x14ac:dyDescent="0.35">
      <c r="A60" s="156" t="s">
        <v>206</v>
      </c>
      <c r="B60" s="157" t="s">
        <v>207</v>
      </c>
      <c r="C60" s="34"/>
      <c r="D60" s="34">
        <f t="shared" si="22"/>
        <v>0</v>
      </c>
      <c r="E60" s="34"/>
      <c r="F60" s="34"/>
      <c r="G60" s="34">
        <f t="shared" si="23"/>
        <v>0</v>
      </c>
      <c r="H60" s="34"/>
      <c r="I60" s="34"/>
    </row>
    <row r="61" spans="1:9" ht="15" thickBot="1" x14ac:dyDescent="0.35">
      <c r="A61" s="149" t="s">
        <v>29</v>
      </c>
      <c r="B61" s="151" t="s">
        <v>208</v>
      </c>
      <c r="C61" s="32">
        <f t="shared" ref="C61:H61" si="24">SUM(C6,C13,C20,C27,C34,C45,C51,C56)</f>
        <v>21209004</v>
      </c>
      <c r="D61" s="32">
        <f t="shared" si="24"/>
        <v>14584830</v>
      </c>
      <c r="E61" s="32">
        <f t="shared" si="24"/>
        <v>35793834</v>
      </c>
      <c r="F61" s="32">
        <f t="shared" si="24"/>
        <v>4579000</v>
      </c>
      <c r="G61" s="32">
        <f t="shared" si="24"/>
        <v>0</v>
      </c>
      <c r="H61" s="32">
        <f t="shared" si="24"/>
        <v>4579000</v>
      </c>
      <c r="I61" s="32">
        <f>SUM(I6,I13,I27,I34)</f>
        <v>0</v>
      </c>
    </row>
    <row r="62" spans="1:9" ht="15" thickBot="1" x14ac:dyDescent="0.35">
      <c r="A62" s="161" t="s">
        <v>32</v>
      </c>
      <c r="B62" s="158" t="s">
        <v>209</v>
      </c>
      <c r="C62" s="32">
        <f t="shared" ref="C62:I62" si="25">SUM(C63:C65)</f>
        <v>0</v>
      </c>
      <c r="D62" s="32">
        <f t="shared" si="25"/>
        <v>0</v>
      </c>
      <c r="E62" s="32">
        <f t="shared" si="25"/>
        <v>0</v>
      </c>
      <c r="F62" s="32">
        <f t="shared" si="25"/>
        <v>0</v>
      </c>
      <c r="G62" s="32">
        <f t="shared" si="25"/>
        <v>0</v>
      </c>
      <c r="H62" s="32">
        <f t="shared" si="25"/>
        <v>0</v>
      </c>
      <c r="I62" s="32">
        <f t="shared" si="25"/>
        <v>0</v>
      </c>
    </row>
    <row r="63" spans="1:9" x14ac:dyDescent="0.3">
      <c r="A63" s="152" t="s">
        <v>210</v>
      </c>
      <c r="B63" s="153" t="s">
        <v>211</v>
      </c>
      <c r="C63" s="34"/>
      <c r="D63" s="34">
        <f t="shared" ref="D63:D65" si="26">SUM(E63-C63)</f>
        <v>0</v>
      </c>
      <c r="E63" s="34"/>
      <c r="F63" s="34"/>
      <c r="G63" s="34">
        <f t="shared" ref="G63:G65" si="27">SUM(H63-F63)</f>
        <v>0</v>
      </c>
      <c r="H63" s="34"/>
      <c r="I63" s="34"/>
    </row>
    <row r="64" spans="1:9" x14ac:dyDescent="0.3">
      <c r="A64" s="154" t="s">
        <v>212</v>
      </c>
      <c r="B64" s="155" t="s">
        <v>213</v>
      </c>
      <c r="C64" s="34"/>
      <c r="D64" s="34">
        <f t="shared" si="26"/>
        <v>0</v>
      </c>
      <c r="E64" s="34"/>
      <c r="F64" s="34"/>
      <c r="G64" s="34">
        <f t="shared" si="27"/>
        <v>0</v>
      </c>
      <c r="H64" s="34"/>
      <c r="I64" s="34"/>
    </row>
    <row r="65" spans="1:9" ht="15" thickBot="1" x14ac:dyDescent="0.35">
      <c r="A65" s="156" t="s">
        <v>214</v>
      </c>
      <c r="B65" s="157" t="s">
        <v>325</v>
      </c>
      <c r="C65" s="34"/>
      <c r="D65" s="34">
        <f t="shared" si="26"/>
        <v>0</v>
      </c>
      <c r="E65" s="34"/>
      <c r="F65" s="34"/>
      <c r="G65" s="34">
        <f t="shared" si="27"/>
        <v>0</v>
      </c>
      <c r="H65" s="34"/>
      <c r="I65" s="34"/>
    </row>
    <row r="66" spans="1:9" ht="15" thickBot="1" x14ac:dyDescent="0.35">
      <c r="A66" s="161" t="s">
        <v>35</v>
      </c>
      <c r="B66" s="158" t="s">
        <v>216</v>
      </c>
      <c r="C66" s="32">
        <f t="shared" ref="C66:I66" si="28">SUM(C67:C70)</f>
        <v>0</v>
      </c>
      <c r="D66" s="32">
        <f t="shared" si="28"/>
        <v>0</v>
      </c>
      <c r="E66" s="32">
        <f t="shared" si="28"/>
        <v>0</v>
      </c>
      <c r="F66" s="32">
        <f t="shared" si="28"/>
        <v>0</v>
      </c>
      <c r="G66" s="32">
        <f t="shared" si="28"/>
        <v>0</v>
      </c>
      <c r="H66" s="32">
        <f t="shared" si="28"/>
        <v>0</v>
      </c>
      <c r="I66" s="32">
        <f t="shared" si="28"/>
        <v>0</v>
      </c>
    </row>
    <row r="67" spans="1:9" x14ac:dyDescent="0.3">
      <c r="A67" s="152" t="s">
        <v>217</v>
      </c>
      <c r="B67" s="153" t="s">
        <v>218</v>
      </c>
      <c r="C67" s="34"/>
      <c r="D67" s="34">
        <f t="shared" ref="D67:D70" si="29">SUM(E67-C67)</f>
        <v>0</v>
      </c>
      <c r="E67" s="34"/>
      <c r="F67" s="34"/>
      <c r="G67" s="34">
        <f t="shared" ref="G67:G70" si="30">SUM(H67-F67)</f>
        <v>0</v>
      </c>
      <c r="H67" s="34"/>
      <c r="I67" s="34"/>
    </row>
    <row r="68" spans="1:9" x14ac:dyDescent="0.3">
      <c r="A68" s="154" t="s">
        <v>219</v>
      </c>
      <c r="B68" s="155" t="s">
        <v>220</v>
      </c>
      <c r="C68" s="34"/>
      <c r="D68" s="34">
        <f t="shared" si="29"/>
        <v>0</v>
      </c>
      <c r="E68" s="34"/>
      <c r="F68" s="34"/>
      <c r="G68" s="34">
        <f t="shared" si="30"/>
        <v>0</v>
      </c>
      <c r="H68" s="34"/>
      <c r="I68" s="34"/>
    </row>
    <row r="69" spans="1:9" x14ac:dyDescent="0.3">
      <c r="A69" s="154" t="s">
        <v>221</v>
      </c>
      <c r="B69" s="155" t="s">
        <v>222</v>
      </c>
      <c r="C69" s="34"/>
      <c r="D69" s="34">
        <f t="shared" si="29"/>
        <v>0</v>
      </c>
      <c r="E69" s="34"/>
      <c r="F69" s="34"/>
      <c r="G69" s="34">
        <f t="shared" si="30"/>
        <v>0</v>
      </c>
      <c r="H69" s="34"/>
      <c r="I69" s="34"/>
    </row>
    <row r="70" spans="1:9" ht="15" thickBot="1" x14ac:dyDescent="0.35">
      <c r="A70" s="156" t="s">
        <v>223</v>
      </c>
      <c r="B70" s="157" t="s">
        <v>224</v>
      </c>
      <c r="C70" s="34"/>
      <c r="D70" s="34">
        <f t="shared" si="29"/>
        <v>0</v>
      </c>
      <c r="E70" s="34"/>
      <c r="F70" s="34"/>
      <c r="G70" s="34">
        <f t="shared" si="30"/>
        <v>0</v>
      </c>
      <c r="H70" s="34"/>
      <c r="I70" s="34"/>
    </row>
    <row r="71" spans="1:9" ht="15" thickBot="1" x14ac:dyDescent="0.35">
      <c r="A71" s="161" t="s">
        <v>38</v>
      </c>
      <c r="B71" s="158" t="s">
        <v>225</v>
      </c>
      <c r="C71" s="32">
        <f t="shared" ref="C71:I71" si="31">SUM(C72:C73)</f>
        <v>26079172</v>
      </c>
      <c r="D71" s="32">
        <f t="shared" si="31"/>
        <v>100000</v>
      </c>
      <c r="E71" s="32">
        <f t="shared" si="31"/>
        <v>26179172</v>
      </c>
      <c r="F71" s="32">
        <f t="shared" si="31"/>
        <v>360183</v>
      </c>
      <c r="G71" s="32">
        <f t="shared" si="31"/>
        <v>0</v>
      </c>
      <c r="H71" s="32">
        <f t="shared" si="31"/>
        <v>360183</v>
      </c>
      <c r="I71" s="32">
        <f t="shared" si="31"/>
        <v>0</v>
      </c>
    </row>
    <row r="72" spans="1:9" x14ac:dyDescent="0.3">
      <c r="A72" s="152" t="s">
        <v>226</v>
      </c>
      <c r="B72" s="153" t="s">
        <v>227</v>
      </c>
      <c r="C72" s="34">
        <v>26079172</v>
      </c>
      <c r="D72" s="34">
        <f t="shared" ref="D72:D73" si="32">SUM(E72-C72)</f>
        <v>100000</v>
      </c>
      <c r="E72" s="34">
        <v>26179172</v>
      </c>
      <c r="F72" s="34">
        <v>360183</v>
      </c>
      <c r="G72" s="34">
        <f t="shared" ref="G72:G73" si="33">SUM(H72-F72)</f>
        <v>0</v>
      </c>
      <c r="H72" s="34">
        <v>360183</v>
      </c>
      <c r="I72" s="34"/>
    </row>
    <row r="73" spans="1:9" ht="15" thickBot="1" x14ac:dyDescent="0.35">
      <c r="A73" s="156" t="s">
        <v>228</v>
      </c>
      <c r="B73" s="157" t="s">
        <v>229</v>
      </c>
      <c r="C73" s="34"/>
      <c r="D73" s="34">
        <f t="shared" si="32"/>
        <v>0</v>
      </c>
      <c r="E73" s="34"/>
      <c r="F73" s="34"/>
      <c r="G73" s="34">
        <f t="shared" si="33"/>
        <v>0</v>
      </c>
      <c r="H73" s="34"/>
      <c r="I73" s="34"/>
    </row>
    <row r="74" spans="1:9" ht="15" thickBot="1" x14ac:dyDescent="0.35">
      <c r="A74" s="161" t="s">
        <v>41</v>
      </c>
      <c r="B74" s="158" t="s">
        <v>230</v>
      </c>
      <c r="C74" s="32">
        <f t="shared" ref="C74:I74" si="34">SUM(C75:C77)</f>
        <v>0</v>
      </c>
      <c r="D74" s="32">
        <f t="shared" si="34"/>
        <v>233221</v>
      </c>
      <c r="E74" s="32">
        <f t="shared" si="34"/>
        <v>233221</v>
      </c>
      <c r="F74" s="32">
        <f t="shared" si="34"/>
        <v>0</v>
      </c>
      <c r="G74" s="32">
        <f t="shared" si="34"/>
        <v>0</v>
      </c>
      <c r="H74" s="32">
        <f t="shared" si="34"/>
        <v>0</v>
      </c>
      <c r="I74" s="32">
        <f t="shared" si="34"/>
        <v>0</v>
      </c>
    </row>
    <row r="75" spans="1:9" x14ac:dyDescent="0.3">
      <c r="A75" s="152" t="s">
        <v>231</v>
      </c>
      <c r="B75" s="153" t="s">
        <v>232</v>
      </c>
      <c r="C75" s="34"/>
      <c r="D75" s="34">
        <f t="shared" ref="D75:D77" si="35">SUM(E75-C75)</f>
        <v>233221</v>
      </c>
      <c r="E75" s="34">
        <v>233221</v>
      </c>
      <c r="F75" s="34"/>
      <c r="G75" s="34">
        <f t="shared" ref="G75:G77" si="36">SUM(H75-F75)</f>
        <v>0</v>
      </c>
      <c r="H75" s="34"/>
      <c r="I75" s="34"/>
    </row>
    <row r="76" spans="1:9" x14ac:dyDescent="0.3">
      <c r="A76" s="154" t="s">
        <v>233</v>
      </c>
      <c r="B76" s="155" t="s">
        <v>234</v>
      </c>
      <c r="C76" s="34"/>
      <c r="D76" s="34">
        <f t="shared" si="35"/>
        <v>0</v>
      </c>
      <c r="E76" s="34"/>
      <c r="F76" s="34"/>
      <c r="G76" s="34">
        <f t="shared" si="36"/>
        <v>0</v>
      </c>
      <c r="H76" s="34"/>
      <c r="I76" s="34"/>
    </row>
    <row r="77" spans="1:9" ht="15" thickBot="1" x14ac:dyDescent="0.35">
      <c r="A77" s="156" t="s">
        <v>235</v>
      </c>
      <c r="B77" s="157" t="s">
        <v>236</v>
      </c>
      <c r="C77" s="34"/>
      <c r="D77" s="34">
        <f t="shared" si="35"/>
        <v>0</v>
      </c>
      <c r="E77" s="34"/>
      <c r="F77" s="34"/>
      <c r="G77" s="34">
        <f t="shared" si="36"/>
        <v>0</v>
      </c>
      <c r="H77" s="34"/>
      <c r="I77" s="34"/>
    </row>
    <row r="78" spans="1:9" ht="15" thickBot="1" x14ac:dyDescent="0.35">
      <c r="A78" s="161" t="s">
        <v>44</v>
      </c>
      <c r="B78" s="158" t="s">
        <v>237</v>
      </c>
      <c r="C78" s="32">
        <f>SUM(C79:C82)</f>
        <v>0</v>
      </c>
      <c r="D78" s="32">
        <f>SUM(D79:D82)</f>
        <v>0</v>
      </c>
      <c r="E78" s="32">
        <f>SUM(E79:E82)</f>
        <v>0</v>
      </c>
      <c r="F78" s="32">
        <f>SUM(F79:F81)</f>
        <v>0</v>
      </c>
      <c r="G78" s="32">
        <f>SUM(G79:G81)</f>
        <v>0</v>
      </c>
      <c r="H78" s="32">
        <f>SUM(H79:H81)</f>
        <v>0</v>
      </c>
      <c r="I78" s="32">
        <f>SUM(I79:I82)</f>
        <v>0</v>
      </c>
    </row>
    <row r="79" spans="1:9" x14ac:dyDescent="0.3">
      <c r="A79" s="162" t="s">
        <v>238</v>
      </c>
      <c r="B79" s="153" t="s">
        <v>239</v>
      </c>
      <c r="C79" s="34"/>
      <c r="D79" s="34">
        <f t="shared" ref="D79:D82" si="37">SUM(E79-C79)</f>
        <v>0</v>
      </c>
      <c r="E79" s="34"/>
      <c r="F79" s="34"/>
      <c r="G79" s="34">
        <f t="shared" ref="G79:G82" si="38">SUM(H79-F79)</f>
        <v>0</v>
      </c>
      <c r="H79" s="34"/>
      <c r="I79" s="34"/>
    </row>
    <row r="80" spans="1:9" x14ac:dyDescent="0.3">
      <c r="A80" s="162" t="s">
        <v>240</v>
      </c>
      <c r="B80" s="155" t="s">
        <v>241</v>
      </c>
      <c r="C80" s="34"/>
      <c r="D80" s="34">
        <f t="shared" si="37"/>
        <v>0</v>
      </c>
      <c r="E80" s="34"/>
      <c r="F80" s="34"/>
      <c r="G80" s="34">
        <f t="shared" si="38"/>
        <v>0</v>
      </c>
      <c r="H80" s="34"/>
      <c r="I80" s="34"/>
    </row>
    <row r="81" spans="1:9" x14ac:dyDescent="0.3">
      <c r="A81" s="162" t="s">
        <v>242</v>
      </c>
      <c r="B81" s="155" t="s">
        <v>243</v>
      </c>
      <c r="C81" s="34"/>
      <c r="D81" s="34">
        <f t="shared" si="37"/>
        <v>0</v>
      </c>
      <c r="E81" s="34"/>
      <c r="F81" s="34"/>
      <c r="G81" s="34">
        <f t="shared" si="38"/>
        <v>0</v>
      </c>
      <c r="H81" s="34"/>
      <c r="I81" s="34"/>
    </row>
    <row r="82" spans="1:9" ht="15" thickBot="1" x14ac:dyDescent="0.35">
      <c r="A82" s="162" t="s">
        <v>244</v>
      </c>
      <c r="B82" s="157" t="s">
        <v>245</v>
      </c>
      <c r="C82" s="34"/>
      <c r="D82" s="34">
        <f t="shared" si="37"/>
        <v>0</v>
      </c>
      <c r="E82" s="34"/>
      <c r="F82" s="34"/>
      <c r="G82" s="34">
        <f t="shared" si="38"/>
        <v>0</v>
      </c>
      <c r="H82" s="34"/>
      <c r="I82" s="34"/>
    </row>
    <row r="83" spans="1:9" ht="15" thickBot="1" x14ac:dyDescent="0.35">
      <c r="A83" s="161" t="s">
        <v>47</v>
      </c>
      <c r="B83" s="158" t="s">
        <v>246</v>
      </c>
      <c r="C83" s="38"/>
      <c r="D83" s="38"/>
      <c r="E83" s="38"/>
      <c r="F83" s="38"/>
      <c r="G83" s="38"/>
      <c r="H83" s="38"/>
      <c r="I83" s="38"/>
    </row>
    <row r="84" spans="1:9" ht="15" thickBot="1" x14ac:dyDescent="0.35">
      <c r="A84" s="161" t="s">
        <v>49</v>
      </c>
      <c r="B84" s="158" t="s">
        <v>247</v>
      </c>
      <c r="C84" s="32">
        <f t="shared" ref="C84:I84" si="39">SUM(C62,C66,C71,C74,C78,C83)</f>
        <v>26079172</v>
      </c>
      <c r="D84" s="32">
        <f t="shared" si="39"/>
        <v>333221</v>
      </c>
      <c r="E84" s="32">
        <f t="shared" si="39"/>
        <v>26412393</v>
      </c>
      <c r="F84" s="32">
        <f t="shared" si="39"/>
        <v>360183</v>
      </c>
      <c r="G84" s="32">
        <f t="shared" si="39"/>
        <v>0</v>
      </c>
      <c r="H84" s="32">
        <f t="shared" si="39"/>
        <v>360183</v>
      </c>
      <c r="I84" s="32">
        <f t="shared" si="39"/>
        <v>0</v>
      </c>
    </row>
    <row r="85" spans="1:9" ht="28.2" thickBot="1" x14ac:dyDescent="0.35">
      <c r="A85" s="161" t="s">
        <v>52</v>
      </c>
      <c r="B85" s="158" t="s">
        <v>248</v>
      </c>
      <c r="C85" s="32">
        <f t="shared" ref="C85:I85" si="40">SUM(C61,C84)</f>
        <v>47288176</v>
      </c>
      <c r="D85" s="32">
        <f t="shared" si="40"/>
        <v>14918051</v>
      </c>
      <c r="E85" s="32">
        <f t="shared" si="40"/>
        <v>62206227</v>
      </c>
      <c r="F85" s="32">
        <f t="shared" si="40"/>
        <v>4939183</v>
      </c>
      <c r="G85" s="32">
        <f t="shared" si="40"/>
        <v>0</v>
      </c>
      <c r="H85" s="32">
        <f t="shared" si="40"/>
        <v>4939183</v>
      </c>
      <c r="I85" s="32">
        <f t="shared" si="40"/>
        <v>0</v>
      </c>
    </row>
    <row r="86" spans="1:9" x14ac:dyDescent="0.3">
      <c r="A86" s="39"/>
      <c r="B86" s="40"/>
      <c r="C86" s="41"/>
      <c r="D86" s="41"/>
      <c r="E86" s="41"/>
      <c r="F86" s="41"/>
      <c r="G86" s="41"/>
      <c r="H86" s="41"/>
      <c r="I86" s="41"/>
    </row>
    <row r="87" spans="1:9" x14ac:dyDescent="0.3">
      <c r="A87" s="206" t="s">
        <v>249</v>
      </c>
      <c r="B87" s="206"/>
      <c r="C87" s="206"/>
      <c r="D87" s="181"/>
      <c r="E87" s="181"/>
      <c r="F87" s="25"/>
      <c r="G87" s="25"/>
      <c r="H87" s="25"/>
      <c r="I87" s="25"/>
    </row>
    <row r="88" spans="1:9" ht="15" thickBot="1" x14ac:dyDescent="0.35">
      <c r="A88" s="207"/>
      <c r="B88" s="207"/>
      <c r="C88" s="42"/>
      <c r="D88" s="42"/>
      <c r="E88" s="42"/>
      <c r="F88" s="42"/>
      <c r="G88" s="42"/>
      <c r="H88" s="42"/>
      <c r="I88" s="42" t="s">
        <v>65</v>
      </c>
    </row>
    <row r="89" spans="1:9" ht="28.2" thickBot="1" x14ac:dyDescent="0.35">
      <c r="A89" s="149" t="s">
        <v>323</v>
      </c>
      <c r="B89" s="30" t="s">
        <v>250</v>
      </c>
      <c r="C89" s="30" t="s">
        <v>331</v>
      </c>
      <c r="D89" s="30" t="s">
        <v>332</v>
      </c>
      <c r="E89" s="30" t="s">
        <v>334</v>
      </c>
      <c r="F89" s="30" t="s">
        <v>331</v>
      </c>
      <c r="G89" s="30" t="s">
        <v>332</v>
      </c>
      <c r="H89" s="30" t="s">
        <v>334</v>
      </c>
      <c r="I89" s="30" t="s">
        <v>331</v>
      </c>
    </row>
    <row r="90" spans="1:9" ht="15" thickBot="1" x14ac:dyDescent="0.35">
      <c r="A90" s="149">
        <v>1</v>
      </c>
      <c r="B90" s="30">
        <v>2</v>
      </c>
      <c r="C90" s="30">
        <v>3</v>
      </c>
      <c r="D90" s="30">
        <v>4</v>
      </c>
      <c r="E90" s="30">
        <v>5</v>
      </c>
      <c r="F90" s="30">
        <v>6</v>
      </c>
      <c r="G90" s="30">
        <v>7</v>
      </c>
      <c r="H90" s="30">
        <v>8</v>
      </c>
      <c r="I90" s="30">
        <v>9</v>
      </c>
    </row>
    <row r="91" spans="1:9" ht="15" thickBot="1" x14ac:dyDescent="0.35">
      <c r="A91" s="150" t="s">
        <v>9</v>
      </c>
      <c r="B91" s="163" t="s">
        <v>326</v>
      </c>
      <c r="C91" s="43">
        <f t="shared" ref="C91:I91" si="41">SUM(C92:C96)</f>
        <v>28454218</v>
      </c>
      <c r="D91" s="43">
        <f t="shared" si="41"/>
        <v>12871650</v>
      </c>
      <c r="E91" s="43">
        <f t="shared" si="41"/>
        <v>41325868</v>
      </c>
      <c r="F91" s="43">
        <f t="shared" si="41"/>
        <v>4939183</v>
      </c>
      <c r="G91" s="43">
        <f t="shared" si="41"/>
        <v>0</v>
      </c>
      <c r="H91" s="43">
        <f t="shared" si="41"/>
        <v>4939183</v>
      </c>
      <c r="I91" s="43">
        <f t="shared" si="41"/>
        <v>0</v>
      </c>
    </row>
    <row r="92" spans="1:9" x14ac:dyDescent="0.3">
      <c r="A92" s="164" t="s">
        <v>106</v>
      </c>
      <c r="B92" s="165" t="s">
        <v>252</v>
      </c>
      <c r="C92" s="44">
        <v>9825725</v>
      </c>
      <c r="D92" s="44">
        <f>SUM(E92-C92)</f>
        <v>9772925</v>
      </c>
      <c r="E92" s="44">
        <v>19598650</v>
      </c>
      <c r="F92" s="44">
        <v>3080942</v>
      </c>
      <c r="G92" s="34">
        <f t="shared" ref="G92:G106" si="42">SUM(H92-F92)</f>
        <v>0</v>
      </c>
      <c r="H92" s="44">
        <v>3080942</v>
      </c>
      <c r="I92" s="44"/>
    </row>
    <row r="93" spans="1:9" x14ac:dyDescent="0.3">
      <c r="A93" s="154" t="s">
        <v>108</v>
      </c>
      <c r="B93" s="166" t="s">
        <v>14</v>
      </c>
      <c r="C93" s="34">
        <v>1217454</v>
      </c>
      <c r="D93" s="34">
        <f>SUM(E93-C93)</f>
        <v>757449</v>
      </c>
      <c r="E93" s="34">
        <v>1974903</v>
      </c>
      <c r="F93" s="34">
        <v>476241</v>
      </c>
      <c r="G93" s="34">
        <f t="shared" si="42"/>
        <v>0</v>
      </c>
      <c r="H93" s="34">
        <v>476241</v>
      </c>
      <c r="I93" s="34"/>
    </row>
    <row r="94" spans="1:9" x14ac:dyDescent="0.3">
      <c r="A94" s="154" t="s">
        <v>110</v>
      </c>
      <c r="B94" s="166" t="s">
        <v>253</v>
      </c>
      <c r="C94" s="35">
        <v>10758699</v>
      </c>
      <c r="D94" s="34">
        <f t="shared" ref="D94:D106" si="43">SUM(E94-C94)</f>
        <v>1942006</v>
      </c>
      <c r="E94" s="35">
        <v>12700705</v>
      </c>
      <c r="F94" s="35">
        <v>1382000</v>
      </c>
      <c r="G94" s="34">
        <f t="shared" si="42"/>
        <v>0</v>
      </c>
      <c r="H94" s="35">
        <v>1382000</v>
      </c>
      <c r="I94" s="35"/>
    </row>
    <row r="95" spans="1:9" x14ac:dyDescent="0.3">
      <c r="A95" s="154" t="s">
        <v>112</v>
      </c>
      <c r="B95" s="166" t="s">
        <v>18</v>
      </c>
      <c r="C95" s="35">
        <v>6051564</v>
      </c>
      <c r="D95" s="34">
        <f t="shared" si="43"/>
        <v>0</v>
      </c>
      <c r="E95" s="35">
        <v>6051564</v>
      </c>
      <c r="F95" s="35"/>
      <c r="G95" s="34">
        <f t="shared" si="42"/>
        <v>0</v>
      </c>
      <c r="H95" s="35"/>
      <c r="I95" s="35"/>
    </row>
    <row r="96" spans="1:9" x14ac:dyDescent="0.3">
      <c r="A96" s="154" t="s">
        <v>254</v>
      </c>
      <c r="B96" s="167" t="s">
        <v>20</v>
      </c>
      <c r="C96" s="35">
        <v>600776</v>
      </c>
      <c r="D96" s="34">
        <f t="shared" si="43"/>
        <v>399270</v>
      </c>
      <c r="E96" s="35">
        <v>1000046</v>
      </c>
      <c r="F96" s="35"/>
      <c r="G96" s="34">
        <f t="shared" si="42"/>
        <v>0</v>
      </c>
      <c r="H96" s="35"/>
      <c r="I96" s="35"/>
    </row>
    <row r="97" spans="1:9" x14ac:dyDescent="0.3">
      <c r="A97" s="154" t="s">
        <v>116</v>
      </c>
      <c r="B97" s="166" t="s">
        <v>255</v>
      </c>
      <c r="C97" s="35"/>
      <c r="D97" s="34">
        <f t="shared" si="43"/>
        <v>8070</v>
      </c>
      <c r="E97" s="35">
        <v>8070</v>
      </c>
      <c r="F97" s="35"/>
      <c r="G97" s="34">
        <f t="shared" si="42"/>
        <v>0</v>
      </c>
      <c r="H97" s="35"/>
      <c r="I97" s="35"/>
    </row>
    <row r="98" spans="1:9" x14ac:dyDescent="0.3">
      <c r="A98" s="154" t="s">
        <v>256</v>
      </c>
      <c r="B98" s="168" t="s">
        <v>257</v>
      </c>
      <c r="C98" s="35"/>
      <c r="D98" s="34">
        <f t="shared" si="43"/>
        <v>0</v>
      </c>
      <c r="E98" s="35"/>
      <c r="F98" s="35"/>
      <c r="G98" s="34">
        <f t="shared" si="42"/>
        <v>0</v>
      </c>
      <c r="H98" s="35"/>
      <c r="I98" s="35"/>
    </row>
    <row r="99" spans="1:9" x14ac:dyDescent="0.3">
      <c r="A99" s="154" t="s">
        <v>258</v>
      </c>
      <c r="B99" s="169" t="s">
        <v>259</v>
      </c>
      <c r="C99" s="35"/>
      <c r="D99" s="34">
        <f t="shared" si="43"/>
        <v>0</v>
      </c>
      <c r="E99" s="35"/>
      <c r="F99" s="35"/>
      <c r="G99" s="34">
        <f t="shared" si="42"/>
        <v>0</v>
      </c>
      <c r="H99" s="35"/>
      <c r="I99" s="35"/>
    </row>
    <row r="100" spans="1:9" x14ac:dyDescent="0.3">
      <c r="A100" s="154" t="s">
        <v>260</v>
      </c>
      <c r="B100" s="169" t="s">
        <v>261</v>
      </c>
      <c r="C100" s="35"/>
      <c r="D100" s="34">
        <f t="shared" si="43"/>
        <v>0</v>
      </c>
      <c r="E100" s="35"/>
      <c r="F100" s="35"/>
      <c r="G100" s="34">
        <f t="shared" si="42"/>
        <v>0</v>
      </c>
      <c r="H100" s="35"/>
      <c r="I100" s="35"/>
    </row>
    <row r="101" spans="1:9" x14ac:dyDescent="0.3">
      <c r="A101" s="154" t="s">
        <v>262</v>
      </c>
      <c r="B101" s="168" t="s">
        <v>263</v>
      </c>
      <c r="C101" s="35">
        <v>350776</v>
      </c>
      <c r="D101" s="34">
        <f t="shared" si="43"/>
        <v>291200</v>
      </c>
      <c r="E101" s="35">
        <v>641976</v>
      </c>
      <c r="F101" s="35"/>
      <c r="G101" s="34">
        <f t="shared" si="42"/>
        <v>0</v>
      </c>
      <c r="H101" s="35"/>
      <c r="I101" s="35"/>
    </row>
    <row r="102" spans="1:9" x14ac:dyDescent="0.3">
      <c r="A102" s="154" t="s">
        <v>264</v>
      </c>
      <c r="B102" s="168" t="s">
        <v>265</v>
      </c>
      <c r="C102" s="35"/>
      <c r="D102" s="34">
        <f t="shared" si="43"/>
        <v>0</v>
      </c>
      <c r="E102" s="35"/>
      <c r="F102" s="35"/>
      <c r="G102" s="34">
        <f t="shared" si="42"/>
        <v>0</v>
      </c>
      <c r="H102" s="35"/>
      <c r="I102" s="35"/>
    </row>
    <row r="103" spans="1:9" x14ac:dyDescent="0.3">
      <c r="A103" s="154" t="s">
        <v>266</v>
      </c>
      <c r="B103" s="169" t="s">
        <v>267</v>
      </c>
      <c r="C103" s="35"/>
      <c r="D103" s="34">
        <f t="shared" si="43"/>
        <v>0</v>
      </c>
      <c r="E103" s="35"/>
      <c r="F103" s="35"/>
      <c r="G103" s="34">
        <f t="shared" si="42"/>
        <v>0</v>
      </c>
      <c r="H103" s="35"/>
      <c r="I103" s="35"/>
    </row>
    <row r="104" spans="1:9" x14ac:dyDescent="0.3">
      <c r="A104" s="170" t="s">
        <v>268</v>
      </c>
      <c r="B104" s="171" t="s">
        <v>269</v>
      </c>
      <c r="C104" s="35"/>
      <c r="D104" s="34">
        <f t="shared" si="43"/>
        <v>0</v>
      </c>
      <c r="E104" s="35"/>
      <c r="F104" s="35"/>
      <c r="G104" s="34">
        <f t="shared" si="42"/>
        <v>0</v>
      </c>
      <c r="H104" s="35"/>
      <c r="I104" s="35"/>
    </row>
    <row r="105" spans="1:9" x14ac:dyDescent="0.3">
      <c r="A105" s="154" t="s">
        <v>270</v>
      </c>
      <c r="B105" s="171" t="s">
        <v>271</v>
      </c>
      <c r="C105" s="35"/>
      <c r="D105" s="34">
        <f t="shared" si="43"/>
        <v>0</v>
      </c>
      <c r="E105" s="35"/>
      <c r="F105" s="35"/>
      <c r="G105" s="34">
        <f t="shared" si="42"/>
        <v>0</v>
      </c>
      <c r="H105" s="35"/>
      <c r="I105" s="35"/>
    </row>
    <row r="106" spans="1:9" ht="15" thickBot="1" x14ac:dyDescent="0.35">
      <c r="A106" s="172" t="s">
        <v>272</v>
      </c>
      <c r="B106" s="173" t="s">
        <v>273</v>
      </c>
      <c r="C106" s="45">
        <v>250000</v>
      </c>
      <c r="D106" s="34">
        <f t="shared" si="43"/>
        <v>100000</v>
      </c>
      <c r="E106" s="45">
        <v>350000</v>
      </c>
      <c r="F106" s="45"/>
      <c r="G106" s="34">
        <f t="shared" si="42"/>
        <v>0</v>
      </c>
      <c r="H106" s="45"/>
      <c r="I106" s="45"/>
    </row>
    <row r="107" spans="1:9" ht="15" thickBot="1" x14ac:dyDescent="0.35">
      <c r="A107" s="149" t="s">
        <v>12</v>
      </c>
      <c r="B107" s="174" t="s">
        <v>327</v>
      </c>
      <c r="C107" s="32">
        <f>SUM(C108:C112)</f>
        <v>15213349</v>
      </c>
      <c r="D107" s="32">
        <f>SUM(D108:D112)</f>
        <v>1824950</v>
      </c>
      <c r="E107" s="32">
        <f>SUM(E108:E112)</f>
        <v>17038299</v>
      </c>
      <c r="F107" s="32">
        <f>SUM(F108,F110,F112)</f>
        <v>0</v>
      </c>
      <c r="G107" s="32">
        <f>SUM(G108,G110,G112)</f>
        <v>0</v>
      </c>
      <c r="H107" s="32">
        <f>SUM(H108,H110,H112)</f>
        <v>0</v>
      </c>
      <c r="I107" s="32">
        <f>SUM(I108,I110,I112)</f>
        <v>0</v>
      </c>
    </row>
    <row r="108" spans="1:9" x14ac:dyDescent="0.3">
      <c r="A108" s="152" t="s">
        <v>119</v>
      </c>
      <c r="B108" s="166" t="s">
        <v>67</v>
      </c>
      <c r="C108" s="33">
        <v>13943349</v>
      </c>
      <c r="D108" s="34">
        <f t="shared" ref="D108:D120" si="44">SUM(E108-C108)</f>
        <v>0</v>
      </c>
      <c r="E108" s="33">
        <v>13943349</v>
      </c>
      <c r="F108" s="33"/>
      <c r="G108" s="34">
        <f t="shared" ref="G108:G120" si="45">SUM(H108-F108)</f>
        <v>0</v>
      </c>
      <c r="H108" s="33"/>
      <c r="I108" s="33"/>
    </row>
    <row r="109" spans="1:9" x14ac:dyDescent="0.3">
      <c r="A109" s="152" t="s">
        <v>121</v>
      </c>
      <c r="B109" s="175" t="s">
        <v>275</v>
      </c>
      <c r="C109" s="33"/>
      <c r="D109" s="34">
        <f t="shared" si="44"/>
        <v>0</v>
      </c>
      <c r="E109" s="33"/>
      <c r="F109" s="33"/>
      <c r="G109" s="34">
        <f t="shared" si="45"/>
        <v>0</v>
      </c>
      <c r="H109" s="33"/>
      <c r="I109" s="33"/>
    </row>
    <row r="110" spans="1:9" x14ac:dyDescent="0.3">
      <c r="A110" s="152" t="s">
        <v>123</v>
      </c>
      <c r="B110" s="175" t="s">
        <v>71</v>
      </c>
      <c r="C110" s="33">
        <v>1270000</v>
      </c>
      <c r="D110" s="34">
        <f t="shared" si="44"/>
        <v>1824950</v>
      </c>
      <c r="E110" s="33">
        <v>3094950</v>
      </c>
      <c r="F110" s="34"/>
      <c r="G110" s="34">
        <f t="shared" si="45"/>
        <v>0</v>
      </c>
      <c r="H110" s="34"/>
      <c r="I110" s="34"/>
    </row>
    <row r="111" spans="1:9" x14ac:dyDescent="0.3">
      <c r="A111" s="152" t="s">
        <v>125</v>
      </c>
      <c r="B111" s="175" t="s">
        <v>276</v>
      </c>
      <c r="C111" s="34"/>
      <c r="D111" s="34">
        <f t="shared" si="44"/>
        <v>0</v>
      </c>
      <c r="E111" s="34"/>
      <c r="F111" s="34"/>
      <c r="G111" s="34">
        <f t="shared" si="45"/>
        <v>0</v>
      </c>
      <c r="H111" s="34"/>
      <c r="I111" s="34"/>
    </row>
    <row r="112" spans="1:9" x14ac:dyDescent="0.3">
      <c r="A112" s="152" t="s">
        <v>127</v>
      </c>
      <c r="B112" s="157" t="s">
        <v>75</v>
      </c>
      <c r="C112" s="34"/>
      <c r="D112" s="34">
        <f t="shared" si="44"/>
        <v>0</v>
      </c>
      <c r="E112" s="34"/>
      <c r="F112" s="34"/>
      <c r="G112" s="34">
        <f t="shared" si="45"/>
        <v>0</v>
      </c>
      <c r="H112" s="34"/>
      <c r="I112" s="34"/>
    </row>
    <row r="113" spans="1:9" x14ac:dyDescent="0.3">
      <c r="A113" s="152" t="s">
        <v>129</v>
      </c>
      <c r="B113" s="155" t="s">
        <v>328</v>
      </c>
      <c r="C113" s="34"/>
      <c r="D113" s="34">
        <f t="shared" si="44"/>
        <v>0</v>
      </c>
      <c r="E113" s="34"/>
      <c r="F113" s="34"/>
      <c r="G113" s="34">
        <f t="shared" si="45"/>
        <v>0</v>
      </c>
      <c r="H113" s="34"/>
      <c r="I113" s="34"/>
    </row>
    <row r="114" spans="1:9" x14ac:dyDescent="0.3">
      <c r="A114" s="152" t="s">
        <v>278</v>
      </c>
      <c r="B114" s="176" t="s">
        <v>279</v>
      </c>
      <c r="C114" s="34"/>
      <c r="D114" s="34">
        <f t="shared" si="44"/>
        <v>0</v>
      </c>
      <c r="E114" s="34"/>
      <c r="F114" s="34"/>
      <c r="G114" s="34">
        <f t="shared" si="45"/>
        <v>0</v>
      </c>
      <c r="H114" s="34"/>
      <c r="I114" s="34"/>
    </row>
    <row r="115" spans="1:9" x14ac:dyDescent="0.3">
      <c r="A115" s="152" t="s">
        <v>280</v>
      </c>
      <c r="B115" s="169" t="s">
        <v>261</v>
      </c>
      <c r="C115" s="34"/>
      <c r="D115" s="34">
        <f t="shared" si="44"/>
        <v>0</v>
      </c>
      <c r="E115" s="34"/>
      <c r="F115" s="34"/>
      <c r="G115" s="34">
        <f t="shared" si="45"/>
        <v>0</v>
      </c>
      <c r="H115" s="34"/>
      <c r="I115" s="34"/>
    </row>
    <row r="116" spans="1:9" x14ac:dyDescent="0.3">
      <c r="A116" s="152" t="s">
        <v>281</v>
      </c>
      <c r="B116" s="169" t="s">
        <v>282</v>
      </c>
      <c r="C116" s="34"/>
      <c r="D116" s="34">
        <f t="shared" si="44"/>
        <v>0</v>
      </c>
      <c r="E116" s="34"/>
      <c r="F116" s="34"/>
      <c r="G116" s="34">
        <f t="shared" si="45"/>
        <v>0</v>
      </c>
      <c r="H116" s="34"/>
      <c r="I116" s="34"/>
    </row>
    <row r="117" spans="1:9" x14ac:dyDescent="0.3">
      <c r="A117" s="152" t="s">
        <v>283</v>
      </c>
      <c r="B117" s="169" t="s">
        <v>284</v>
      </c>
      <c r="C117" s="34"/>
      <c r="D117" s="34">
        <f t="shared" si="44"/>
        <v>0</v>
      </c>
      <c r="E117" s="34"/>
      <c r="F117" s="34"/>
      <c r="G117" s="34">
        <f t="shared" si="45"/>
        <v>0</v>
      </c>
      <c r="H117" s="34"/>
      <c r="I117" s="34"/>
    </row>
    <row r="118" spans="1:9" x14ac:dyDescent="0.3">
      <c r="A118" s="152" t="s">
        <v>285</v>
      </c>
      <c r="B118" s="169" t="s">
        <v>267</v>
      </c>
      <c r="C118" s="34"/>
      <c r="D118" s="34">
        <f t="shared" si="44"/>
        <v>0</v>
      </c>
      <c r="E118" s="34"/>
      <c r="F118" s="34"/>
      <c r="G118" s="34">
        <f t="shared" si="45"/>
        <v>0</v>
      </c>
      <c r="H118" s="34"/>
      <c r="I118" s="34"/>
    </row>
    <row r="119" spans="1:9" x14ac:dyDescent="0.3">
      <c r="A119" s="152" t="s">
        <v>286</v>
      </c>
      <c r="B119" s="169" t="s">
        <v>287</v>
      </c>
      <c r="C119" s="34"/>
      <c r="D119" s="34">
        <f t="shared" si="44"/>
        <v>0</v>
      </c>
      <c r="E119" s="34"/>
      <c r="F119" s="34"/>
      <c r="G119" s="34">
        <f t="shared" si="45"/>
        <v>0</v>
      </c>
      <c r="H119" s="34"/>
      <c r="I119" s="34"/>
    </row>
    <row r="120" spans="1:9" ht="15" thickBot="1" x14ac:dyDescent="0.35">
      <c r="A120" s="170" t="s">
        <v>288</v>
      </c>
      <c r="B120" s="169" t="s">
        <v>289</v>
      </c>
      <c r="C120" s="35"/>
      <c r="D120" s="34">
        <f t="shared" si="44"/>
        <v>0</v>
      </c>
      <c r="E120" s="35"/>
      <c r="F120" s="35"/>
      <c r="G120" s="34">
        <f t="shared" si="45"/>
        <v>0</v>
      </c>
      <c r="H120" s="35"/>
      <c r="I120" s="35"/>
    </row>
    <row r="121" spans="1:9" ht="15" thickBot="1" x14ac:dyDescent="0.35">
      <c r="A121" s="149" t="s">
        <v>6</v>
      </c>
      <c r="B121" s="151" t="s">
        <v>290</v>
      </c>
      <c r="C121" s="32">
        <f t="shared" ref="C121:I121" si="46">SUM(C122:C123)</f>
        <v>2800760</v>
      </c>
      <c r="D121" s="32">
        <f t="shared" si="46"/>
        <v>-11770</v>
      </c>
      <c r="E121" s="32">
        <f t="shared" si="46"/>
        <v>2788990</v>
      </c>
      <c r="F121" s="32">
        <f t="shared" si="46"/>
        <v>0</v>
      </c>
      <c r="G121" s="32">
        <f t="shared" si="46"/>
        <v>0</v>
      </c>
      <c r="H121" s="32">
        <f t="shared" si="46"/>
        <v>0</v>
      </c>
      <c r="I121" s="32">
        <f t="shared" si="46"/>
        <v>0</v>
      </c>
    </row>
    <row r="122" spans="1:9" x14ac:dyDescent="0.3">
      <c r="A122" s="152" t="s">
        <v>132</v>
      </c>
      <c r="B122" s="177" t="s">
        <v>291</v>
      </c>
      <c r="C122" s="33">
        <v>2800760</v>
      </c>
      <c r="D122" s="34">
        <f t="shared" ref="D122:D123" si="47">SUM(E122-C122)</f>
        <v>-11770</v>
      </c>
      <c r="E122" s="33">
        <v>2788990</v>
      </c>
      <c r="F122" s="33"/>
      <c r="G122" s="34">
        <f t="shared" ref="G122:G123" si="48">SUM(H122-F122)</f>
        <v>0</v>
      </c>
      <c r="H122" s="33"/>
      <c r="I122" s="33"/>
    </row>
    <row r="123" spans="1:9" ht="15" thickBot="1" x14ac:dyDescent="0.35">
      <c r="A123" s="156" t="s">
        <v>134</v>
      </c>
      <c r="B123" s="175" t="s">
        <v>292</v>
      </c>
      <c r="C123" s="35"/>
      <c r="D123" s="34">
        <f t="shared" si="47"/>
        <v>0</v>
      </c>
      <c r="E123" s="35"/>
      <c r="F123" s="35"/>
      <c r="G123" s="34">
        <f t="shared" si="48"/>
        <v>0</v>
      </c>
      <c r="H123" s="35"/>
      <c r="I123" s="35"/>
    </row>
    <row r="124" spans="1:9" ht="15" thickBot="1" x14ac:dyDescent="0.35">
      <c r="A124" s="149" t="s">
        <v>7</v>
      </c>
      <c r="B124" s="151" t="s">
        <v>293</v>
      </c>
      <c r="C124" s="32">
        <f t="shared" ref="C124:I124" si="49">SUM(C91,C107,C121)</f>
        <v>46468327</v>
      </c>
      <c r="D124" s="32">
        <f t="shared" si="49"/>
        <v>14684830</v>
      </c>
      <c r="E124" s="32">
        <f t="shared" si="49"/>
        <v>61153157</v>
      </c>
      <c r="F124" s="32">
        <f t="shared" si="49"/>
        <v>4939183</v>
      </c>
      <c r="G124" s="32">
        <f t="shared" si="49"/>
        <v>0</v>
      </c>
      <c r="H124" s="32">
        <f t="shared" si="49"/>
        <v>4939183</v>
      </c>
      <c r="I124" s="32">
        <f t="shared" si="49"/>
        <v>0</v>
      </c>
    </row>
    <row r="125" spans="1:9" ht="15" thickBot="1" x14ac:dyDescent="0.35">
      <c r="A125" s="149" t="s">
        <v>8</v>
      </c>
      <c r="B125" s="151" t="s">
        <v>294</v>
      </c>
      <c r="C125" s="32">
        <f t="shared" ref="C125:I125" si="50">SUM(C126:C128)</f>
        <v>0</v>
      </c>
      <c r="D125" s="32">
        <f t="shared" si="50"/>
        <v>0</v>
      </c>
      <c r="E125" s="32">
        <f t="shared" si="50"/>
        <v>0</v>
      </c>
      <c r="F125" s="32">
        <f t="shared" si="50"/>
        <v>0</v>
      </c>
      <c r="G125" s="32">
        <f t="shared" si="50"/>
        <v>0</v>
      </c>
      <c r="H125" s="32">
        <f t="shared" si="50"/>
        <v>0</v>
      </c>
      <c r="I125" s="32">
        <f t="shared" si="50"/>
        <v>0</v>
      </c>
    </row>
    <row r="126" spans="1:9" x14ac:dyDescent="0.3">
      <c r="A126" s="152" t="s">
        <v>159</v>
      </c>
      <c r="B126" s="177" t="s">
        <v>295</v>
      </c>
      <c r="C126" s="34"/>
      <c r="D126" s="34">
        <f t="shared" ref="D126:D128" si="51">SUM(E126-C126)</f>
        <v>0</v>
      </c>
      <c r="E126" s="34"/>
      <c r="F126" s="34"/>
      <c r="G126" s="34">
        <f t="shared" ref="G126:G128" si="52">SUM(H126-F126)</f>
        <v>0</v>
      </c>
      <c r="H126" s="34"/>
      <c r="I126" s="34"/>
    </row>
    <row r="127" spans="1:9" x14ac:dyDescent="0.3">
      <c r="A127" s="152" t="s">
        <v>161</v>
      </c>
      <c r="B127" s="177" t="s">
        <v>296</v>
      </c>
      <c r="C127" s="34"/>
      <c r="D127" s="34">
        <f t="shared" si="51"/>
        <v>0</v>
      </c>
      <c r="E127" s="34"/>
      <c r="F127" s="34"/>
      <c r="G127" s="34">
        <f t="shared" si="52"/>
        <v>0</v>
      </c>
      <c r="H127" s="34"/>
      <c r="I127" s="34"/>
    </row>
    <row r="128" spans="1:9" ht="15" thickBot="1" x14ac:dyDescent="0.35">
      <c r="A128" s="170" t="s">
        <v>163</v>
      </c>
      <c r="B128" s="167" t="s">
        <v>297</v>
      </c>
      <c r="C128" s="34"/>
      <c r="D128" s="34">
        <f t="shared" si="51"/>
        <v>0</v>
      </c>
      <c r="E128" s="34"/>
      <c r="F128" s="34"/>
      <c r="G128" s="34">
        <f t="shared" si="52"/>
        <v>0</v>
      </c>
      <c r="H128" s="34"/>
      <c r="I128" s="34"/>
    </row>
    <row r="129" spans="1:9" ht="15" thickBot="1" x14ac:dyDescent="0.35">
      <c r="A129" s="149" t="s">
        <v>21</v>
      </c>
      <c r="B129" s="151" t="s">
        <v>298</v>
      </c>
      <c r="C129" s="32">
        <f t="shared" ref="C129:I129" si="53">SUM(C130:C133)</f>
        <v>0</v>
      </c>
      <c r="D129" s="32">
        <f t="shared" si="53"/>
        <v>0</v>
      </c>
      <c r="E129" s="32">
        <f t="shared" si="53"/>
        <v>0</v>
      </c>
      <c r="F129" s="32">
        <f t="shared" si="53"/>
        <v>0</v>
      </c>
      <c r="G129" s="32">
        <f t="shared" si="53"/>
        <v>0</v>
      </c>
      <c r="H129" s="32">
        <f t="shared" si="53"/>
        <v>0</v>
      </c>
      <c r="I129" s="32">
        <f t="shared" si="53"/>
        <v>0</v>
      </c>
    </row>
    <row r="130" spans="1:9" x14ac:dyDescent="0.3">
      <c r="A130" s="152" t="s">
        <v>179</v>
      </c>
      <c r="B130" s="177" t="s">
        <v>299</v>
      </c>
      <c r="C130" s="34"/>
      <c r="D130" s="34">
        <f t="shared" ref="D130:D133" si="54">SUM(E130-C130)</f>
        <v>0</v>
      </c>
      <c r="E130" s="34"/>
      <c r="F130" s="34"/>
      <c r="G130" s="34">
        <f t="shared" ref="G130:G133" si="55">SUM(H130-F130)</f>
        <v>0</v>
      </c>
      <c r="H130" s="34"/>
      <c r="I130" s="34"/>
    </row>
    <row r="131" spans="1:9" x14ac:dyDescent="0.3">
      <c r="A131" s="154" t="s">
        <v>181</v>
      </c>
      <c r="B131" s="166" t="s">
        <v>300</v>
      </c>
      <c r="C131" s="34"/>
      <c r="D131" s="34">
        <f t="shared" si="54"/>
        <v>0</v>
      </c>
      <c r="E131" s="34"/>
      <c r="F131" s="34"/>
      <c r="G131" s="34">
        <f t="shared" si="55"/>
        <v>0</v>
      </c>
      <c r="H131" s="34"/>
      <c r="I131" s="34"/>
    </row>
    <row r="132" spans="1:9" x14ac:dyDescent="0.3">
      <c r="A132" s="154" t="s">
        <v>183</v>
      </c>
      <c r="B132" s="166" t="s">
        <v>301</v>
      </c>
      <c r="C132" s="34"/>
      <c r="D132" s="34">
        <f t="shared" si="54"/>
        <v>0</v>
      </c>
      <c r="E132" s="34"/>
      <c r="F132" s="34"/>
      <c r="G132" s="34">
        <f t="shared" si="55"/>
        <v>0</v>
      </c>
      <c r="H132" s="34"/>
      <c r="I132" s="34"/>
    </row>
    <row r="133" spans="1:9" ht="15" thickBot="1" x14ac:dyDescent="0.35">
      <c r="A133" s="170" t="s">
        <v>185</v>
      </c>
      <c r="B133" s="167" t="s">
        <v>302</v>
      </c>
      <c r="C133" s="34"/>
      <c r="D133" s="34">
        <f t="shared" si="54"/>
        <v>0</v>
      </c>
      <c r="E133" s="34"/>
      <c r="F133" s="34"/>
      <c r="G133" s="34">
        <f t="shared" si="55"/>
        <v>0</v>
      </c>
      <c r="H133" s="34"/>
      <c r="I133" s="34"/>
    </row>
    <row r="134" spans="1:9" ht="15" thickBot="1" x14ac:dyDescent="0.35">
      <c r="A134" s="149" t="s">
        <v>24</v>
      </c>
      <c r="B134" s="151" t="s">
        <v>303</v>
      </c>
      <c r="C134" s="32">
        <f t="shared" ref="C134:I134" si="56">SUM(C135:C138)</f>
        <v>819849</v>
      </c>
      <c r="D134" s="32">
        <f t="shared" si="56"/>
        <v>233221</v>
      </c>
      <c r="E134" s="32">
        <f t="shared" si="56"/>
        <v>1053070</v>
      </c>
      <c r="F134" s="32">
        <f t="shared" si="56"/>
        <v>0</v>
      </c>
      <c r="G134" s="32">
        <f t="shared" si="56"/>
        <v>0</v>
      </c>
      <c r="H134" s="32">
        <f t="shared" si="56"/>
        <v>0</v>
      </c>
      <c r="I134" s="32">
        <f t="shared" si="56"/>
        <v>0</v>
      </c>
    </row>
    <row r="135" spans="1:9" x14ac:dyDescent="0.3">
      <c r="A135" s="152" t="s">
        <v>191</v>
      </c>
      <c r="B135" s="177" t="s">
        <v>304</v>
      </c>
      <c r="C135" s="34"/>
      <c r="D135" s="34">
        <f t="shared" ref="D135:D138" si="57">SUM(E135-C135)</f>
        <v>0</v>
      </c>
      <c r="E135" s="34"/>
      <c r="F135" s="34"/>
      <c r="G135" s="34">
        <f t="shared" ref="G135:G138" si="58">SUM(H135-F135)</f>
        <v>0</v>
      </c>
      <c r="H135" s="34"/>
      <c r="I135" s="34"/>
    </row>
    <row r="136" spans="1:9" x14ac:dyDescent="0.3">
      <c r="A136" s="152" t="s">
        <v>193</v>
      </c>
      <c r="B136" s="177" t="s">
        <v>305</v>
      </c>
      <c r="C136" s="34">
        <v>819849</v>
      </c>
      <c r="D136" s="34">
        <f t="shared" si="57"/>
        <v>233221</v>
      </c>
      <c r="E136" s="34">
        <v>1053070</v>
      </c>
      <c r="F136" s="34"/>
      <c r="G136" s="34">
        <f t="shared" si="58"/>
        <v>0</v>
      </c>
      <c r="H136" s="34"/>
      <c r="I136" s="34"/>
    </row>
    <row r="137" spans="1:9" x14ac:dyDescent="0.3">
      <c r="A137" s="152" t="s">
        <v>195</v>
      </c>
      <c r="B137" s="177" t="s">
        <v>329</v>
      </c>
      <c r="C137" s="34"/>
      <c r="D137" s="34">
        <f t="shared" si="57"/>
        <v>0</v>
      </c>
      <c r="E137" s="34"/>
      <c r="F137" s="34"/>
      <c r="G137" s="34">
        <f t="shared" si="58"/>
        <v>0</v>
      </c>
      <c r="H137" s="34"/>
      <c r="I137" s="34"/>
    </row>
    <row r="138" spans="1:9" ht="15" thickBot="1" x14ac:dyDescent="0.35">
      <c r="A138" s="170" t="s">
        <v>197</v>
      </c>
      <c r="B138" s="167" t="s">
        <v>307</v>
      </c>
      <c r="C138" s="34"/>
      <c r="D138" s="34">
        <f t="shared" si="57"/>
        <v>0</v>
      </c>
      <c r="E138" s="34"/>
      <c r="F138" s="34"/>
      <c r="G138" s="34">
        <f t="shared" si="58"/>
        <v>0</v>
      </c>
      <c r="H138" s="34"/>
      <c r="I138" s="34"/>
    </row>
    <row r="139" spans="1:9" ht="15" thickBot="1" x14ac:dyDescent="0.35">
      <c r="A139" s="149" t="s">
        <v>26</v>
      </c>
      <c r="B139" s="151" t="s">
        <v>308</v>
      </c>
      <c r="C139" s="46">
        <f t="shared" ref="C139:I139" si="59">SUM(C140:C143)</f>
        <v>0</v>
      </c>
      <c r="D139" s="46">
        <f t="shared" si="59"/>
        <v>0</v>
      </c>
      <c r="E139" s="46">
        <f t="shared" si="59"/>
        <v>0</v>
      </c>
      <c r="F139" s="46">
        <f t="shared" si="59"/>
        <v>0</v>
      </c>
      <c r="G139" s="46">
        <f t="shared" si="59"/>
        <v>0</v>
      </c>
      <c r="H139" s="46">
        <f t="shared" si="59"/>
        <v>0</v>
      </c>
      <c r="I139" s="46">
        <f t="shared" si="59"/>
        <v>0</v>
      </c>
    </row>
    <row r="140" spans="1:9" x14ac:dyDescent="0.3">
      <c r="A140" s="152" t="s">
        <v>200</v>
      </c>
      <c r="B140" s="177" t="s">
        <v>309</v>
      </c>
      <c r="C140" s="34"/>
      <c r="D140" s="34">
        <f t="shared" ref="D140:D143" si="60">SUM(E140-C140)</f>
        <v>0</v>
      </c>
      <c r="E140" s="34"/>
      <c r="F140" s="34"/>
      <c r="G140" s="34">
        <f t="shared" ref="G140:G143" si="61">SUM(H140-F140)</f>
        <v>0</v>
      </c>
      <c r="H140" s="34"/>
      <c r="I140" s="34"/>
    </row>
    <row r="141" spans="1:9" x14ac:dyDescent="0.3">
      <c r="A141" s="152" t="s">
        <v>202</v>
      </c>
      <c r="B141" s="177" t="s">
        <v>310</v>
      </c>
      <c r="C141" s="34"/>
      <c r="D141" s="34">
        <f t="shared" si="60"/>
        <v>0</v>
      </c>
      <c r="E141" s="34"/>
      <c r="F141" s="34"/>
      <c r="G141" s="34">
        <f t="shared" si="61"/>
        <v>0</v>
      </c>
      <c r="H141" s="34"/>
      <c r="I141" s="34"/>
    </row>
    <row r="142" spans="1:9" x14ac:dyDescent="0.3">
      <c r="A142" s="152" t="s">
        <v>204</v>
      </c>
      <c r="B142" s="177" t="s">
        <v>311</v>
      </c>
      <c r="C142" s="34"/>
      <c r="D142" s="34">
        <f t="shared" si="60"/>
        <v>0</v>
      </c>
      <c r="E142" s="34"/>
      <c r="F142" s="34"/>
      <c r="G142" s="34">
        <f t="shared" si="61"/>
        <v>0</v>
      </c>
      <c r="H142" s="34"/>
      <c r="I142" s="34"/>
    </row>
    <row r="143" spans="1:9" ht="15" thickBot="1" x14ac:dyDescent="0.35">
      <c r="A143" s="152" t="s">
        <v>206</v>
      </c>
      <c r="B143" s="177" t="s">
        <v>312</v>
      </c>
      <c r="C143" s="34"/>
      <c r="D143" s="34">
        <f t="shared" si="60"/>
        <v>0</v>
      </c>
      <c r="E143" s="34"/>
      <c r="F143" s="34"/>
      <c r="G143" s="34">
        <f t="shared" si="61"/>
        <v>0</v>
      </c>
      <c r="H143" s="34"/>
      <c r="I143" s="34"/>
    </row>
    <row r="144" spans="1:9" ht="15" thickBot="1" x14ac:dyDescent="0.35">
      <c r="A144" s="149" t="s">
        <v>29</v>
      </c>
      <c r="B144" s="151" t="s">
        <v>313</v>
      </c>
      <c r="C144" s="47">
        <f t="shared" ref="C144:I144" si="62">SUM(C125,C129,C134,C139)</f>
        <v>819849</v>
      </c>
      <c r="D144" s="47">
        <f t="shared" si="62"/>
        <v>233221</v>
      </c>
      <c r="E144" s="47">
        <f t="shared" si="62"/>
        <v>1053070</v>
      </c>
      <c r="F144" s="47">
        <f t="shared" si="62"/>
        <v>0</v>
      </c>
      <c r="G144" s="47">
        <f t="shared" si="62"/>
        <v>0</v>
      </c>
      <c r="H144" s="47">
        <f t="shared" si="62"/>
        <v>0</v>
      </c>
      <c r="I144" s="47">
        <f t="shared" si="62"/>
        <v>0</v>
      </c>
    </row>
    <row r="145" spans="1:9" ht="15" thickBot="1" x14ac:dyDescent="0.35">
      <c r="A145" s="178" t="s">
        <v>32</v>
      </c>
      <c r="B145" s="179" t="s">
        <v>314</v>
      </c>
      <c r="C145" s="47">
        <f t="shared" ref="C145:I145" si="63">SUM(C124,C144)</f>
        <v>47288176</v>
      </c>
      <c r="D145" s="47">
        <f t="shared" si="63"/>
        <v>14918051</v>
      </c>
      <c r="E145" s="47">
        <f t="shared" si="63"/>
        <v>62206227</v>
      </c>
      <c r="F145" s="47">
        <f t="shared" si="63"/>
        <v>4939183</v>
      </c>
      <c r="G145" s="47">
        <f t="shared" si="63"/>
        <v>0</v>
      </c>
      <c r="H145" s="47">
        <f t="shared" si="63"/>
        <v>4939183</v>
      </c>
      <c r="I145" s="47">
        <f t="shared" si="63"/>
        <v>0</v>
      </c>
    </row>
    <row r="146" spans="1:9" ht="15" thickBot="1" x14ac:dyDescent="0.35">
      <c r="A146" s="39"/>
      <c r="B146" s="40"/>
      <c r="C146" s="48"/>
      <c r="D146" s="48"/>
      <c r="E146" s="48"/>
      <c r="F146" s="48"/>
      <c r="G146" s="48"/>
      <c r="H146" s="48"/>
      <c r="I146" s="48"/>
    </row>
    <row r="147" spans="1:9" ht="15" thickBot="1" x14ac:dyDescent="0.35">
      <c r="A147" s="208" t="s">
        <v>315</v>
      </c>
      <c r="B147" s="208"/>
      <c r="C147" s="49">
        <v>1</v>
      </c>
      <c r="D147" s="49"/>
      <c r="E147" s="49"/>
      <c r="F147" s="49">
        <v>1</v>
      </c>
      <c r="G147" s="49"/>
      <c r="H147" s="49"/>
      <c r="I147" s="49"/>
    </row>
    <row r="148" spans="1:9" ht="15" thickBot="1" x14ac:dyDescent="0.35">
      <c r="A148" s="208" t="s">
        <v>316</v>
      </c>
      <c r="B148" s="208"/>
      <c r="C148" s="49"/>
      <c r="D148" s="49"/>
      <c r="E148" s="49"/>
      <c r="F148" s="49"/>
      <c r="G148" s="49"/>
      <c r="H148" s="49"/>
      <c r="I148" s="49"/>
    </row>
    <row r="149" spans="1:9" x14ac:dyDescent="0.3">
      <c r="A149" s="50"/>
      <c r="B149" s="51"/>
      <c r="C149" s="52"/>
      <c r="D149" s="52"/>
      <c r="E149" s="52"/>
      <c r="F149" s="25"/>
      <c r="G149" s="25"/>
      <c r="H149" s="25"/>
      <c r="I149" s="25"/>
    </row>
    <row r="150" spans="1:9" x14ac:dyDescent="0.3">
      <c r="A150" s="209" t="s">
        <v>317</v>
      </c>
      <c r="B150" s="209"/>
      <c r="C150" s="209"/>
      <c r="D150" s="209"/>
      <c r="E150" s="209"/>
      <c r="F150" s="209"/>
      <c r="G150" s="209"/>
      <c r="H150" s="209"/>
      <c r="I150" s="209"/>
    </row>
    <row r="151" spans="1:9" ht="15" thickBot="1" x14ac:dyDescent="0.35">
      <c r="A151" s="205"/>
      <c r="B151" s="205"/>
      <c r="C151" s="29"/>
      <c r="D151" s="29"/>
      <c r="E151" s="29"/>
      <c r="F151" s="29"/>
      <c r="G151" s="29"/>
      <c r="H151" s="29"/>
      <c r="I151" s="29" t="s">
        <v>65</v>
      </c>
    </row>
    <row r="152" spans="1:9" ht="28.2" thickBot="1" x14ac:dyDescent="0.35">
      <c r="A152" s="30">
        <v>1</v>
      </c>
      <c r="B152" s="174" t="s">
        <v>318</v>
      </c>
      <c r="C152" s="180">
        <f>+C61-C124</f>
        <v>-25259323</v>
      </c>
      <c r="D152" s="180"/>
      <c r="E152" s="180"/>
      <c r="F152" s="180">
        <f>+F61-F124</f>
        <v>-360183</v>
      </c>
      <c r="G152" s="180">
        <f>+G61-G124</f>
        <v>0</v>
      </c>
      <c r="H152" s="180">
        <f>+H61-H124</f>
        <v>-360183</v>
      </c>
      <c r="I152" s="180">
        <f>+I61-I124</f>
        <v>0</v>
      </c>
    </row>
    <row r="153" spans="1:9" ht="28.2" thickBot="1" x14ac:dyDescent="0.35">
      <c r="A153" s="30" t="s">
        <v>12</v>
      </c>
      <c r="B153" s="174" t="s">
        <v>319</v>
      </c>
      <c r="C153" s="180">
        <f>+C84-C144</f>
        <v>25259323</v>
      </c>
      <c r="D153" s="180"/>
      <c r="E153" s="180"/>
      <c r="F153" s="180">
        <f>+F84-F144</f>
        <v>360183</v>
      </c>
      <c r="G153" s="180">
        <f>+G84-G144</f>
        <v>0</v>
      </c>
      <c r="H153" s="180">
        <f>+H84-H144</f>
        <v>360183</v>
      </c>
      <c r="I153" s="180">
        <f>+I84-I144</f>
        <v>0</v>
      </c>
    </row>
  </sheetData>
  <mergeCells count="7">
    <mergeCell ref="A151:B151"/>
    <mergeCell ref="A3:B3"/>
    <mergeCell ref="A87:C87"/>
    <mergeCell ref="A88:B88"/>
    <mergeCell ref="A147:B147"/>
    <mergeCell ref="A148:B148"/>
    <mergeCell ref="A150:I150"/>
  </mergeCells>
  <printOptions horizontalCentered="1"/>
  <pageMargins left="0" right="0" top="0.74803149606299213" bottom="0.39370078740157483" header="0.55118110236220474" footer="0.31496062992125984"/>
  <pageSetup paperSize="9" scale="55" orientation="portrait" r:id="rId1"/>
  <headerFooter>
    <oddHeader>&amp;L&amp;"Times New Roman,Félkövér"2021.&amp;C&amp;"Times New Roman,Félkövér"Keszőhidegkút Község Önkormányzata&amp;R&amp;"Times New Roman,Félkövér dőlt"4. sz. melléklet</oddHeader>
  </headerFooter>
  <rowBreaks count="1" manualBreakCount="1">
    <brk id="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1.sz.mell. Működési mérleg</vt:lpstr>
      <vt:lpstr>2.sz.mell. Felhalm. mérleg</vt:lpstr>
      <vt:lpstr>3.sz.mell. Kiem. előirányz.</vt:lpstr>
      <vt:lpstr>4.sz.mell. Köt. és önk. váll. </vt:lpstr>
      <vt:lpstr>'1.sz.mell. Működési mérleg'!Nyomtatási_terület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ASP_2</dc:creator>
  <cp:lastModifiedBy>Kis-Fehér Katalin</cp:lastModifiedBy>
  <cp:lastPrinted>2021-05-19T13:30:23Z</cp:lastPrinted>
  <dcterms:created xsi:type="dcterms:W3CDTF">2019-02-11T09:31:03Z</dcterms:created>
  <dcterms:modified xsi:type="dcterms:W3CDTF">2021-05-20T08:05:14Z</dcterms:modified>
</cp:coreProperties>
</file>