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2020.10.07. testületi ülés\"/>
    </mc:Choice>
  </mc:AlternateContent>
  <xr:revisionPtr revIDLastSave="0" documentId="8_{5F3EAD94-B32C-4AE5-A1C4-7F001C81AE30}" xr6:coauthVersionLast="46" xr6:coauthVersionMax="46" xr10:uidLastSave="{00000000-0000-0000-0000-000000000000}"/>
  <bookViews>
    <workbookView xWindow="-108" yWindow="-108" windowWidth="23256" windowHeight="12576" xr2:uid="{148A2FA5-046E-48AB-B17D-97C1236FD3C7}"/>
  </bookViews>
  <sheets>
    <sheet name="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G29" i="1"/>
  <c r="I28" i="1"/>
  <c r="I30" i="1" s="1"/>
  <c r="H28" i="1"/>
  <c r="K28" i="1" s="1"/>
  <c r="F28" i="1"/>
  <c r="G28" i="1" s="1"/>
  <c r="E28" i="1"/>
  <c r="E30" i="1" s="1"/>
  <c r="D28" i="1"/>
  <c r="D30" i="1" s="1"/>
  <c r="K27" i="1"/>
  <c r="G27" i="1"/>
  <c r="K26" i="1"/>
  <c r="G26" i="1"/>
  <c r="K25" i="1"/>
  <c r="K24" i="1"/>
  <c r="G24" i="1"/>
  <c r="K23" i="1"/>
  <c r="G23" i="1"/>
  <c r="K22" i="1"/>
  <c r="G22" i="1"/>
  <c r="K21" i="1"/>
  <c r="G21" i="1"/>
  <c r="K20" i="1"/>
  <c r="G20" i="1"/>
  <c r="J19" i="1"/>
  <c r="K18" i="1"/>
  <c r="G18" i="1"/>
  <c r="H17" i="1"/>
  <c r="H19" i="1" s="1"/>
  <c r="F17" i="1"/>
  <c r="F19" i="1" s="1"/>
  <c r="K16" i="1"/>
  <c r="G16" i="1"/>
  <c r="I15" i="1"/>
  <c r="I17" i="1" s="1"/>
  <c r="I19" i="1" s="1"/>
  <c r="H15" i="1"/>
  <c r="G15" i="1"/>
  <c r="F15" i="1"/>
  <c r="E15" i="1"/>
  <c r="E17" i="1" s="1"/>
  <c r="E19" i="1" s="1"/>
  <c r="D15" i="1"/>
  <c r="D17" i="1" s="1"/>
  <c r="K14" i="1"/>
  <c r="G14" i="1"/>
  <c r="K13" i="1"/>
  <c r="G13" i="1"/>
  <c r="K12" i="1"/>
  <c r="G12" i="1"/>
  <c r="K11" i="1"/>
  <c r="G11" i="1"/>
  <c r="K10" i="1"/>
  <c r="G10" i="1"/>
  <c r="K9" i="1"/>
  <c r="G9" i="1"/>
  <c r="K8" i="1"/>
  <c r="G8" i="1"/>
  <c r="G30" i="1" l="1"/>
  <c r="G17" i="1"/>
  <c r="G19" i="1" s="1"/>
  <c r="D19" i="1"/>
  <c r="F30" i="1"/>
  <c r="H30" i="1"/>
  <c r="K30" i="1" s="1"/>
  <c r="K15" i="1"/>
  <c r="K17" i="1" s="1"/>
  <c r="K19" i="1" s="1"/>
</calcChain>
</file>

<file path=xl/sharedStrings.xml><?xml version="1.0" encoding="utf-8"?>
<sst xmlns="http://schemas.openxmlformats.org/spreadsheetml/2006/main" count="84" uniqueCount="80">
  <si>
    <t>3. melléklet az 1/2020.(II.11.) önkormányzati rendelethez</t>
  </si>
  <si>
    <t>Murga Község Önkormányzata</t>
  </si>
  <si>
    <t>összevont bevételek és kiadások kötelező, önként vállalt és államigazgatási feladatok szerinti megoszlásban</t>
  </si>
  <si>
    <t xml:space="preserve"> Forintban</t>
  </si>
  <si>
    <t>Ssz.</t>
  </si>
  <si>
    <t>Bevételek-kiadások</t>
  </si>
  <si>
    <t>Rov sz.</t>
  </si>
  <si>
    <t xml:space="preserve">Eredeti előirányzat </t>
  </si>
  <si>
    <t xml:space="preserve">Módosított előirányzat </t>
  </si>
  <si>
    <t>Rovat megnevezése</t>
  </si>
  <si>
    <t>Kötelező feladatellátás</t>
  </si>
  <si>
    <t>Önként vállalt feladat</t>
  </si>
  <si>
    <t>Államigazgatási feladat</t>
  </si>
  <si>
    <t>Összesen</t>
  </si>
  <si>
    <t>01</t>
  </si>
  <si>
    <t>Működési célú támogatások államháztartáson belülről</t>
  </si>
  <si>
    <t>B1</t>
  </si>
  <si>
    <t>02</t>
  </si>
  <si>
    <t>Felhalmozási célú támogatások államháztartáson belülről</t>
  </si>
  <si>
    <t>B2</t>
  </si>
  <si>
    <t>03</t>
  </si>
  <si>
    <t>Közhatalmi bevételek</t>
  </si>
  <si>
    <t>B3</t>
  </si>
  <si>
    <t>04</t>
  </si>
  <si>
    <t>Működési bevételek</t>
  </si>
  <si>
    <t>B4</t>
  </si>
  <si>
    <t>05</t>
  </si>
  <si>
    <t>Felhalmozási bevételek</t>
  </si>
  <si>
    <t>B5</t>
  </si>
  <si>
    <t>06</t>
  </si>
  <si>
    <t>Működési célú átvett pénzeszközök</t>
  </si>
  <si>
    <t>B6</t>
  </si>
  <si>
    <t>07</t>
  </si>
  <si>
    <t>Felhalmozási célú átvett pénzeszközök</t>
  </si>
  <si>
    <t>B7</t>
  </si>
  <si>
    <t>08</t>
  </si>
  <si>
    <t>Költségvetési bevételek   (=01+…+07)</t>
  </si>
  <si>
    <t>B1-B7</t>
  </si>
  <si>
    <t>09</t>
  </si>
  <si>
    <t>Finanszírozási bevételek</t>
  </si>
  <si>
    <t>B8</t>
  </si>
  <si>
    <t>10</t>
  </si>
  <si>
    <t>Bevételek összesen (=08+09)</t>
  </si>
  <si>
    <t>11</t>
  </si>
  <si>
    <t>Kapott irányító szervi támogatás</t>
  </si>
  <si>
    <t>B816</t>
  </si>
  <si>
    <t>12</t>
  </si>
  <si>
    <t>Bevételek összesen irányító szervi támogatással (=10+11)</t>
  </si>
  <si>
    <t>13</t>
  </si>
  <si>
    <t>Személyi juttatások összesen</t>
  </si>
  <si>
    <t>K1</t>
  </si>
  <si>
    <t>14</t>
  </si>
  <si>
    <t>Munkaadókat terhelő járulékok és szociális hozzájárulási adó</t>
  </si>
  <si>
    <t>K2</t>
  </si>
  <si>
    <t>15</t>
  </si>
  <si>
    <t>Dologi kiadások</t>
  </si>
  <si>
    <t>K3</t>
  </si>
  <si>
    <t>16</t>
  </si>
  <si>
    <t>Ellátottak pénzbeli juttatásai</t>
  </si>
  <si>
    <t>K4</t>
  </si>
  <si>
    <t>17</t>
  </si>
  <si>
    <t xml:space="preserve">Egyéb működési célú kiadások </t>
  </si>
  <si>
    <t>K5</t>
  </si>
  <si>
    <t>18</t>
  </si>
  <si>
    <t>Beruházások</t>
  </si>
  <si>
    <t>K6</t>
  </si>
  <si>
    <t>19</t>
  </si>
  <si>
    <t>Felújítások</t>
  </si>
  <si>
    <t>K7</t>
  </si>
  <si>
    <t>20</t>
  </si>
  <si>
    <t>Egyéb felhalmozási célú kiadások</t>
  </si>
  <si>
    <t>K8</t>
  </si>
  <si>
    <t>21</t>
  </si>
  <si>
    <t>Költségvetési kiadások (=13+…+20)</t>
  </si>
  <si>
    <t>K1-K8</t>
  </si>
  <si>
    <t>22</t>
  </si>
  <si>
    <t>Finanszírozási kiadások</t>
  </si>
  <si>
    <t>K9</t>
  </si>
  <si>
    <t>23</t>
  </si>
  <si>
    <t>Kiadások összesen (=21+22)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</si>
</sst>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0" fillId="0" borderId="2" xfId="0" applyNumberFormat="1" applyBorder="1"/>
    <xf numFmtId="3" fontId="0" fillId="2" borderId="2" xfId="0" applyNumberFormat="1" applyFill="1" applyBorder="1"/>
    <xf numFmtId="0" fontId="5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/>
    <xf numFmtId="3" fontId="2" fillId="2" borderId="2" xfId="0" applyNumberFormat="1" applyFont="1" applyFill="1" applyBorder="1"/>
    <xf numFmtId="0" fontId="0" fillId="0" borderId="2" xfId="0" applyBorder="1"/>
    <xf numFmtId="0" fontId="4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/>
    <xf numFmtId="0" fontId="5" fillId="3" borderId="2" xfId="0" applyFont="1" applyFill="1" applyBorder="1" applyAlignment="1">
      <alignment horizontal="left" vertical="top" wrapText="1"/>
    </xf>
    <xf numFmtId="3" fontId="2" fillId="3" borderId="2" xfId="0" applyNumberFormat="1" applyFont="1" applyFill="1" applyBorder="1"/>
    <xf numFmtId="3" fontId="2" fillId="4" borderId="2" xfId="0" applyNumberFormat="1" applyFont="1" applyFill="1" applyBorder="1"/>
    <xf numFmtId="3" fontId="4" fillId="5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wrapText="1"/>
    </xf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A8830-D9FF-406A-BF4A-0404E8F205B1}">
  <dimension ref="A1:K30"/>
  <sheetViews>
    <sheetView tabSelected="1" topLeftCell="B1" zoomScaleNormal="100" workbookViewId="0">
      <selection activeCell="O21" sqref="O21"/>
    </sheetView>
  </sheetViews>
  <sheetFormatPr defaultRowHeight="13.2" x14ac:dyDescent="0.25"/>
  <cols>
    <col min="1" max="1" width="4" bestFit="1" customWidth="1"/>
    <col min="2" max="2" width="67.6640625" customWidth="1"/>
    <col min="3" max="3" width="7.109375" bestFit="1" customWidth="1"/>
    <col min="4" max="4" width="13.6640625" customWidth="1"/>
    <col min="5" max="5" width="13.33203125" bestFit="1" customWidth="1"/>
    <col min="6" max="6" width="14.88671875" customWidth="1"/>
    <col min="7" max="7" width="11.109375" bestFit="1" customWidth="1"/>
    <col min="8" max="8" width="11.5546875" customWidth="1"/>
    <col min="9" max="9" width="10" customWidth="1"/>
    <col min="10" max="10" width="11.109375" customWidth="1"/>
    <col min="11" max="11" width="12.8867187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</row>
    <row r="2" spans="1:11" x14ac:dyDescent="0.25">
      <c r="A2" s="2"/>
      <c r="B2" s="2"/>
      <c r="C2" s="2"/>
      <c r="D2" s="2"/>
      <c r="E2" s="2"/>
      <c r="F2" s="2"/>
      <c r="G2" s="2"/>
    </row>
    <row r="3" spans="1:11" ht="15.6" x14ac:dyDescent="0.3">
      <c r="A3" s="3" t="s">
        <v>1</v>
      </c>
      <c r="B3" s="3"/>
      <c r="C3" s="3"/>
      <c r="D3" s="3"/>
      <c r="E3" s="3"/>
      <c r="F3" s="3"/>
      <c r="G3" s="3"/>
    </row>
    <row r="4" spans="1:11" x14ac:dyDescent="0.25">
      <c r="A4" s="4" t="s">
        <v>2</v>
      </c>
      <c r="B4" s="4"/>
      <c r="C4" s="4"/>
      <c r="D4" s="4"/>
      <c r="E4" s="4"/>
      <c r="F4" s="4"/>
      <c r="G4" s="4"/>
    </row>
    <row r="5" spans="1:11" x14ac:dyDescent="0.25">
      <c r="A5" s="5" t="s">
        <v>3</v>
      </c>
      <c r="B5" s="5"/>
      <c r="C5" s="5"/>
      <c r="D5" s="5"/>
      <c r="E5" s="5"/>
      <c r="F5" s="5"/>
      <c r="G5" s="5"/>
    </row>
    <row r="6" spans="1:11" x14ac:dyDescent="0.25">
      <c r="A6" s="6" t="s">
        <v>4</v>
      </c>
      <c r="B6" s="7" t="s">
        <v>5</v>
      </c>
      <c r="C6" s="8" t="s">
        <v>6</v>
      </c>
      <c r="D6" s="8" t="s">
        <v>7</v>
      </c>
      <c r="E6" s="8"/>
      <c r="F6" s="8"/>
      <c r="G6" s="8"/>
      <c r="H6" s="9" t="s">
        <v>8</v>
      </c>
      <c r="I6" s="10"/>
      <c r="J6" s="10"/>
      <c r="K6" s="11"/>
    </row>
    <row r="7" spans="1:11" ht="30.6" x14ac:dyDescent="0.25">
      <c r="A7" s="6"/>
      <c r="B7" s="7" t="s">
        <v>9</v>
      </c>
      <c r="C7" s="12"/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10</v>
      </c>
      <c r="I7" s="13" t="s">
        <v>11</v>
      </c>
      <c r="J7" s="13" t="s">
        <v>12</v>
      </c>
      <c r="K7" s="14" t="s">
        <v>13</v>
      </c>
    </row>
    <row r="8" spans="1:11" x14ac:dyDescent="0.25">
      <c r="A8" s="15" t="s">
        <v>14</v>
      </c>
      <c r="B8" s="16" t="s">
        <v>15</v>
      </c>
      <c r="C8" s="16" t="s">
        <v>16</v>
      </c>
      <c r="D8" s="17">
        <v>16553008</v>
      </c>
      <c r="E8" s="17">
        <v>0</v>
      </c>
      <c r="F8" s="17">
        <v>0</v>
      </c>
      <c r="G8" s="18">
        <f t="shared" ref="G8:G17" si="0">D8+E8+F8</f>
        <v>16553008</v>
      </c>
      <c r="H8" s="17">
        <v>17518379</v>
      </c>
      <c r="I8" s="17"/>
      <c r="J8" s="17"/>
      <c r="K8" s="19">
        <f>SUM(H8:J8)</f>
        <v>17518379</v>
      </c>
    </row>
    <row r="9" spans="1:11" x14ac:dyDescent="0.25">
      <c r="A9" s="15" t="s">
        <v>17</v>
      </c>
      <c r="B9" s="16" t="s">
        <v>18</v>
      </c>
      <c r="C9" s="16" t="s">
        <v>19</v>
      </c>
      <c r="D9" s="17">
        <v>0</v>
      </c>
      <c r="E9" s="17">
        <v>0</v>
      </c>
      <c r="F9" s="17"/>
      <c r="G9" s="18">
        <f t="shared" si="0"/>
        <v>0</v>
      </c>
      <c r="H9" s="17">
        <v>15454729</v>
      </c>
      <c r="I9" s="17"/>
      <c r="J9" s="17"/>
      <c r="K9" s="19">
        <f t="shared" ref="K9:K14" si="1">SUM(H9:J9)</f>
        <v>15454729</v>
      </c>
    </row>
    <row r="10" spans="1:11" x14ac:dyDescent="0.25">
      <c r="A10" s="15" t="s">
        <v>20</v>
      </c>
      <c r="B10" s="16" t="s">
        <v>21</v>
      </c>
      <c r="C10" s="16" t="s">
        <v>22</v>
      </c>
      <c r="D10" s="17">
        <v>150000</v>
      </c>
      <c r="E10" s="17">
        <v>2486000</v>
      </c>
      <c r="F10" s="17"/>
      <c r="G10" s="18">
        <f t="shared" si="0"/>
        <v>2636000</v>
      </c>
      <c r="H10" s="17"/>
      <c r="I10" s="17">
        <v>2486000</v>
      </c>
      <c r="J10" s="17"/>
      <c r="K10" s="19">
        <f t="shared" si="1"/>
        <v>2486000</v>
      </c>
    </row>
    <row r="11" spans="1:11" x14ac:dyDescent="0.25">
      <c r="A11" s="15" t="s">
        <v>23</v>
      </c>
      <c r="B11" s="16" t="s">
        <v>24</v>
      </c>
      <c r="C11" s="16" t="s">
        <v>25</v>
      </c>
      <c r="D11" s="17">
        <v>700000</v>
      </c>
      <c r="E11" s="17">
        <v>453000</v>
      </c>
      <c r="F11" s="17"/>
      <c r="G11" s="18">
        <f t="shared" si="0"/>
        <v>1153000</v>
      </c>
      <c r="H11" s="17">
        <v>700000</v>
      </c>
      <c r="I11" s="17">
        <v>453000</v>
      </c>
      <c r="J11" s="17"/>
      <c r="K11" s="19">
        <f t="shared" si="1"/>
        <v>1153000</v>
      </c>
    </row>
    <row r="12" spans="1:11" x14ac:dyDescent="0.25">
      <c r="A12" s="15" t="s">
        <v>26</v>
      </c>
      <c r="B12" s="16" t="s">
        <v>27</v>
      </c>
      <c r="C12" s="16" t="s">
        <v>28</v>
      </c>
      <c r="D12" s="17">
        <v>0</v>
      </c>
      <c r="E12" s="17">
        <v>0</v>
      </c>
      <c r="F12" s="17"/>
      <c r="G12" s="18">
        <f t="shared" si="0"/>
        <v>0</v>
      </c>
      <c r="H12" s="17"/>
      <c r="I12" s="17"/>
      <c r="J12" s="17"/>
      <c r="K12" s="19">
        <f t="shared" si="1"/>
        <v>0</v>
      </c>
    </row>
    <row r="13" spans="1:11" x14ac:dyDescent="0.25">
      <c r="A13" s="15" t="s">
        <v>29</v>
      </c>
      <c r="B13" s="16" t="s">
        <v>30</v>
      </c>
      <c r="C13" s="16" t="s">
        <v>31</v>
      </c>
      <c r="D13" s="17">
        <v>0</v>
      </c>
      <c r="E13" s="17">
        <v>0</v>
      </c>
      <c r="F13" s="17"/>
      <c r="G13" s="18">
        <f t="shared" si="0"/>
        <v>0</v>
      </c>
      <c r="H13" s="17"/>
      <c r="I13" s="17"/>
      <c r="J13" s="17"/>
      <c r="K13" s="19">
        <f t="shared" si="1"/>
        <v>0</v>
      </c>
    </row>
    <row r="14" spans="1:11" x14ac:dyDescent="0.25">
      <c r="A14" s="15" t="s">
        <v>32</v>
      </c>
      <c r="B14" s="16" t="s">
        <v>33</v>
      </c>
      <c r="C14" s="16" t="s">
        <v>34</v>
      </c>
      <c r="D14" s="17">
        <v>0</v>
      </c>
      <c r="E14" s="17">
        <v>0</v>
      </c>
      <c r="F14" s="17"/>
      <c r="G14" s="18">
        <f t="shared" si="0"/>
        <v>0</v>
      </c>
      <c r="H14" s="17"/>
      <c r="I14" s="17">
        <v>0</v>
      </c>
      <c r="J14" s="17"/>
      <c r="K14" s="19">
        <f t="shared" si="1"/>
        <v>0</v>
      </c>
    </row>
    <row r="15" spans="1:11" x14ac:dyDescent="0.25">
      <c r="A15" s="15" t="s">
        <v>35</v>
      </c>
      <c r="B15" s="20" t="s">
        <v>36</v>
      </c>
      <c r="C15" s="20" t="s">
        <v>37</v>
      </c>
      <c r="D15" s="21">
        <f>D8+D9+D10+D11+D13+D14</f>
        <v>17403008</v>
      </c>
      <c r="E15" s="21">
        <f>E8+E9+E10+E11+E13+E14</f>
        <v>2939000</v>
      </c>
      <c r="F15" s="21">
        <f>F8+F9+F10+F11+F13+F14</f>
        <v>0</v>
      </c>
      <c r="G15" s="22">
        <f t="shared" si="0"/>
        <v>20342008</v>
      </c>
      <c r="H15" s="21">
        <f>H8+H9+H10+H11+H13+H14</f>
        <v>33673108</v>
      </c>
      <c r="I15" s="21">
        <f>I8+I9+I10+I11+I12+I13+I14</f>
        <v>2939000</v>
      </c>
      <c r="J15" s="21"/>
      <c r="K15" s="23">
        <f>H15+I15+J15</f>
        <v>36612108</v>
      </c>
    </row>
    <row r="16" spans="1:11" x14ac:dyDescent="0.25">
      <c r="A16" s="15" t="s">
        <v>38</v>
      </c>
      <c r="B16" s="16" t="s">
        <v>39</v>
      </c>
      <c r="C16" s="16" t="s">
        <v>40</v>
      </c>
      <c r="D16" s="17">
        <v>0</v>
      </c>
      <c r="E16" s="17">
        <v>12527370</v>
      </c>
      <c r="F16" s="17"/>
      <c r="G16" s="18">
        <f t="shared" si="0"/>
        <v>12527370</v>
      </c>
      <c r="H16" s="17"/>
      <c r="I16" s="17">
        <v>12684540</v>
      </c>
      <c r="J16" s="17"/>
      <c r="K16" s="19">
        <f>SUM(H16:J16)</f>
        <v>12684540</v>
      </c>
    </row>
    <row r="17" spans="1:11" x14ac:dyDescent="0.25">
      <c r="A17" s="15" t="s">
        <v>41</v>
      </c>
      <c r="B17" s="20" t="s">
        <v>42</v>
      </c>
      <c r="C17" s="16"/>
      <c r="D17" s="21">
        <f>D15+D16</f>
        <v>17403008</v>
      </c>
      <c r="E17" s="21">
        <f>SUM(E15:E16)</f>
        <v>15466370</v>
      </c>
      <c r="F17" s="21">
        <f>SUM(F15:F16)</f>
        <v>0</v>
      </c>
      <c r="G17" s="22">
        <f t="shared" si="0"/>
        <v>32869378</v>
      </c>
      <c r="H17" s="21">
        <f>H15+H16</f>
        <v>33673108</v>
      </c>
      <c r="I17" s="21">
        <f>I15+I16</f>
        <v>15623540</v>
      </c>
      <c r="J17" s="21"/>
      <c r="K17" s="22">
        <f>SUM(K15:K16)</f>
        <v>49296648</v>
      </c>
    </row>
    <row r="18" spans="1:11" x14ac:dyDescent="0.25">
      <c r="A18" s="15" t="s">
        <v>43</v>
      </c>
      <c r="B18" s="24" t="s">
        <v>44</v>
      </c>
      <c r="C18" s="16" t="s">
        <v>45</v>
      </c>
      <c r="D18" s="21">
        <v>0</v>
      </c>
      <c r="E18" s="17">
        <v>0</v>
      </c>
      <c r="F18" s="17"/>
      <c r="G18" s="18">
        <f>D18+E18</f>
        <v>0</v>
      </c>
      <c r="H18" s="21">
        <v>0</v>
      </c>
      <c r="I18" s="17">
        <v>0</v>
      </c>
      <c r="J18" s="17"/>
      <c r="K18" s="19">
        <f>H18+I18</f>
        <v>0</v>
      </c>
    </row>
    <row r="19" spans="1:11" x14ac:dyDescent="0.25">
      <c r="A19" s="25" t="s">
        <v>46</v>
      </c>
      <c r="B19" s="26" t="s">
        <v>47</v>
      </c>
      <c r="C19" s="27"/>
      <c r="D19" s="28">
        <f t="shared" ref="D19:K19" si="2">D17+D18</f>
        <v>17403008</v>
      </c>
      <c r="E19" s="28">
        <f t="shared" si="2"/>
        <v>15466370</v>
      </c>
      <c r="F19" s="28">
        <f t="shared" si="2"/>
        <v>0</v>
      </c>
      <c r="G19" s="28">
        <f t="shared" si="2"/>
        <v>32869378</v>
      </c>
      <c r="H19" s="29">
        <f t="shared" si="2"/>
        <v>33673108</v>
      </c>
      <c r="I19" s="29">
        <f t="shared" si="2"/>
        <v>15623540</v>
      </c>
      <c r="J19" s="29">
        <f t="shared" si="2"/>
        <v>0</v>
      </c>
      <c r="K19" s="29">
        <f t="shared" si="2"/>
        <v>49296648</v>
      </c>
    </row>
    <row r="20" spans="1:11" x14ac:dyDescent="0.25">
      <c r="A20" s="15" t="s">
        <v>48</v>
      </c>
      <c r="B20" s="16" t="s">
        <v>49</v>
      </c>
      <c r="C20" s="16" t="s">
        <v>50</v>
      </c>
      <c r="D20" s="30">
        <v>7196638</v>
      </c>
      <c r="E20" s="17">
        <v>1800000</v>
      </c>
      <c r="F20" s="17"/>
      <c r="G20" s="18">
        <f t="shared" ref="G20:G30" si="3">D20+E20+F20</f>
        <v>8996638</v>
      </c>
      <c r="H20" s="17">
        <v>7933349</v>
      </c>
      <c r="I20" s="17">
        <v>1800000</v>
      </c>
      <c r="J20" s="17"/>
      <c r="K20" s="19">
        <f>SUM(H20:J20)</f>
        <v>9733349</v>
      </c>
    </row>
    <row r="21" spans="1:11" x14ac:dyDescent="0.25">
      <c r="A21" s="15" t="s">
        <v>51</v>
      </c>
      <c r="B21" s="16" t="s">
        <v>52</v>
      </c>
      <c r="C21" s="16" t="s">
        <v>53</v>
      </c>
      <c r="D21" s="17">
        <v>1142982</v>
      </c>
      <c r="E21" s="17">
        <v>396000</v>
      </c>
      <c r="F21" s="17"/>
      <c r="G21" s="18">
        <f t="shared" si="3"/>
        <v>1538982</v>
      </c>
      <c r="H21" s="31">
        <v>1203944</v>
      </c>
      <c r="I21" s="17">
        <v>396000</v>
      </c>
      <c r="J21" s="17"/>
      <c r="K21" s="19">
        <f t="shared" ref="K21:K27" si="4">SUM(H21:J21)</f>
        <v>1599944</v>
      </c>
    </row>
    <row r="22" spans="1:11" x14ac:dyDescent="0.25">
      <c r="A22" s="15" t="s">
        <v>54</v>
      </c>
      <c r="B22" s="16" t="s">
        <v>55</v>
      </c>
      <c r="C22" s="16" t="s">
        <v>56</v>
      </c>
      <c r="D22" s="17">
        <v>15163170</v>
      </c>
      <c r="E22" s="17">
        <v>1634067</v>
      </c>
      <c r="F22" s="17"/>
      <c r="G22" s="18">
        <f t="shared" si="3"/>
        <v>16797237</v>
      </c>
      <c r="H22" s="17">
        <v>7976822</v>
      </c>
      <c r="I22" s="17">
        <v>1634067</v>
      </c>
      <c r="J22" s="17"/>
      <c r="K22" s="19">
        <f t="shared" si="4"/>
        <v>9610889</v>
      </c>
    </row>
    <row r="23" spans="1:11" x14ac:dyDescent="0.25">
      <c r="A23" s="15" t="s">
        <v>57</v>
      </c>
      <c r="B23" s="16" t="s">
        <v>58</v>
      </c>
      <c r="C23" s="16" t="s">
        <v>59</v>
      </c>
      <c r="D23" s="17">
        <v>245000</v>
      </c>
      <c r="E23" s="17">
        <v>0</v>
      </c>
      <c r="F23" s="17">
        <v>0</v>
      </c>
      <c r="G23" s="18">
        <f t="shared" si="3"/>
        <v>245000</v>
      </c>
      <c r="H23" s="17">
        <v>245000</v>
      </c>
      <c r="I23" s="17">
        <v>0</v>
      </c>
      <c r="J23" s="17"/>
      <c r="K23" s="19">
        <f t="shared" si="4"/>
        <v>245000</v>
      </c>
    </row>
    <row r="24" spans="1:11" x14ac:dyDescent="0.25">
      <c r="A24" s="15" t="s">
        <v>60</v>
      </c>
      <c r="B24" s="16" t="s">
        <v>61</v>
      </c>
      <c r="C24" s="16" t="s">
        <v>62</v>
      </c>
      <c r="D24" s="17">
        <v>793000</v>
      </c>
      <c r="E24" s="17">
        <v>3617603</v>
      </c>
      <c r="F24" s="17"/>
      <c r="G24" s="18">
        <f t="shared" si="3"/>
        <v>4410603</v>
      </c>
      <c r="H24" s="17">
        <v>16397784</v>
      </c>
      <c r="I24" s="17">
        <v>3077776</v>
      </c>
      <c r="J24" s="17"/>
      <c r="K24" s="19">
        <f t="shared" si="4"/>
        <v>19475560</v>
      </c>
    </row>
    <row r="25" spans="1:11" x14ac:dyDescent="0.25">
      <c r="A25" s="15" t="s">
        <v>63</v>
      </c>
      <c r="B25" s="16" t="s">
        <v>64</v>
      </c>
      <c r="C25" s="16" t="s">
        <v>65</v>
      </c>
      <c r="D25" s="17">
        <v>0</v>
      </c>
      <c r="E25" s="17">
        <v>380000</v>
      </c>
      <c r="F25" s="17"/>
      <c r="G25" s="18">
        <v>10975295</v>
      </c>
      <c r="H25" s="17"/>
      <c r="I25" s="17">
        <v>590400</v>
      </c>
      <c r="J25" s="17"/>
      <c r="K25" s="19">
        <f t="shared" si="4"/>
        <v>590400</v>
      </c>
    </row>
    <row r="26" spans="1:11" x14ac:dyDescent="0.25">
      <c r="A26" s="15" t="s">
        <v>66</v>
      </c>
      <c r="B26" s="16" t="s">
        <v>67</v>
      </c>
      <c r="C26" s="16" t="s">
        <v>68</v>
      </c>
      <c r="D26" s="17">
        <v>0</v>
      </c>
      <c r="E26" s="17">
        <v>0</v>
      </c>
      <c r="F26" s="17"/>
      <c r="G26" s="18">
        <f t="shared" si="3"/>
        <v>0</v>
      </c>
      <c r="H26" s="17"/>
      <c r="I26" s="17">
        <v>7383418</v>
      </c>
      <c r="J26" s="17"/>
      <c r="K26" s="19">
        <f t="shared" si="4"/>
        <v>7383418</v>
      </c>
    </row>
    <row r="27" spans="1:11" x14ac:dyDescent="0.25">
      <c r="A27" s="15" t="s">
        <v>69</v>
      </c>
      <c r="B27" s="16" t="s">
        <v>70</v>
      </c>
      <c r="C27" s="16" t="s">
        <v>71</v>
      </c>
      <c r="D27" s="17">
        <v>0</v>
      </c>
      <c r="E27" s="17">
        <v>0</v>
      </c>
      <c r="F27" s="17"/>
      <c r="G27" s="18">
        <f t="shared" si="3"/>
        <v>0</v>
      </c>
      <c r="H27" s="17"/>
      <c r="I27" s="17"/>
      <c r="J27" s="17"/>
      <c r="K27" s="19">
        <f t="shared" si="4"/>
        <v>0</v>
      </c>
    </row>
    <row r="28" spans="1:11" x14ac:dyDescent="0.25">
      <c r="A28" s="15" t="s">
        <v>72</v>
      </c>
      <c r="B28" s="20" t="s">
        <v>73</v>
      </c>
      <c r="C28" s="20" t="s">
        <v>74</v>
      </c>
      <c r="D28" s="21">
        <f>SUM(D20:D27)</f>
        <v>24540790</v>
      </c>
      <c r="E28" s="21">
        <f>SUM(E20:E27)</f>
        <v>7827670</v>
      </c>
      <c r="F28" s="21">
        <f>SUM(F20:F27)</f>
        <v>0</v>
      </c>
      <c r="G28" s="22">
        <f t="shared" si="3"/>
        <v>32368460</v>
      </c>
      <c r="H28" s="21">
        <f>SUM(H20:H27)</f>
        <v>33756899</v>
      </c>
      <c r="I28" s="21">
        <f>SUM(I20:I27)</f>
        <v>14881661</v>
      </c>
      <c r="J28" s="21"/>
      <c r="K28" s="23">
        <f>H28+I28+J28</f>
        <v>48638560</v>
      </c>
    </row>
    <row r="29" spans="1:11" x14ac:dyDescent="0.25">
      <c r="A29" s="15" t="s">
        <v>75</v>
      </c>
      <c r="B29" s="16" t="s">
        <v>76</v>
      </c>
      <c r="C29" s="16" t="s">
        <v>77</v>
      </c>
      <c r="D29" s="17">
        <v>500918</v>
      </c>
      <c r="E29" s="17">
        <v>0</v>
      </c>
      <c r="F29" s="17"/>
      <c r="G29" s="18">
        <f t="shared" si="3"/>
        <v>500918</v>
      </c>
      <c r="H29" s="17">
        <v>658088</v>
      </c>
      <c r="I29" s="17"/>
      <c r="J29" s="17"/>
      <c r="K29" s="19">
        <v>658088</v>
      </c>
    </row>
    <row r="30" spans="1:11" s="32" customFormat="1" x14ac:dyDescent="0.25">
      <c r="A30" s="25" t="s">
        <v>78</v>
      </c>
      <c r="B30" s="27" t="s">
        <v>79</v>
      </c>
      <c r="C30" s="26"/>
      <c r="D30" s="28">
        <f>D29+D28</f>
        <v>25041708</v>
      </c>
      <c r="E30" s="28">
        <f>E29+E28</f>
        <v>7827670</v>
      </c>
      <c r="F30" s="28">
        <f>F29+F28</f>
        <v>0</v>
      </c>
      <c r="G30" s="28">
        <f t="shared" si="3"/>
        <v>32869378</v>
      </c>
      <c r="H30" s="29">
        <f>H29+H28</f>
        <v>34414987</v>
      </c>
      <c r="I30" s="29">
        <f>I29+I28</f>
        <v>14881661</v>
      </c>
      <c r="J30" s="29">
        <f>J29+J28</f>
        <v>0</v>
      </c>
      <c r="K30" s="22">
        <f>H30+I30+J30</f>
        <v>49296648</v>
      </c>
    </row>
  </sheetData>
  <mergeCells count="8">
    <mergeCell ref="H6:K6"/>
    <mergeCell ref="A1:G1"/>
    <mergeCell ref="A3:G3"/>
    <mergeCell ref="A4:G4"/>
    <mergeCell ref="A5:G5"/>
    <mergeCell ref="A6:A7"/>
    <mergeCell ref="C6:C7"/>
    <mergeCell ref="D6:G6"/>
  </mergeCells>
  <pageMargins left="0.34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2021-05-20T13:51:40Z</dcterms:created>
  <dcterms:modified xsi:type="dcterms:W3CDTF">2021-05-20T13:51:57Z</dcterms:modified>
</cp:coreProperties>
</file>