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D954F204-8F7C-478C-BB5E-F6A911E7C343}" xr6:coauthVersionLast="46" xr6:coauthVersionMax="46" xr10:uidLastSave="{00000000-0000-0000-0000-000000000000}"/>
  <bookViews>
    <workbookView xWindow="-108" yWindow="-108" windowWidth="23256" windowHeight="12576" xr2:uid="{DB998794-B8E2-4368-BFA2-CAAEF033F12C}"/>
  </bookViews>
  <sheets>
    <sheet name="4" sheetId="1" r:id="rId1"/>
  </sheets>
  <definedNames>
    <definedName name="_xlnm.Print_Area" localSheetId="0">'4'!$A$1:$E$262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9" i="1" l="1"/>
  <c r="E258" i="1"/>
  <c r="D258" i="1"/>
  <c r="E251" i="1"/>
  <c r="E252" i="1" s="1"/>
  <c r="E261" i="1" s="1"/>
  <c r="D251" i="1"/>
  <c r="D252" i="1" s="1"/>
  <c r="D261" i="1" s="1"/>
  <c r="E242" i="1"/>
  <c r="D242" i="1"/>
  <c r="E235" i="1"/>
  <c r="D235" i="1"/>
  <c r="E230" i="1"/>
  <c r="D230" i="1"/>
  <c r="E220" i="1"/>
  <c r="D220" i="1"/>
  <c r="E215" i="1"/>
  <c r="D215" i="1"/>
  <c r="E195" i="1"/>
  <c r="D195" i="1"/>
  <c r="E191" i="1"/>
  <c r="E207" i="1" s="1"/>
  <c r="D191" i="1"/>
  <c r="D207" i="1" s="1"/>
  <c r="E186" i="1"/>
  <c r="D186" i="1"/>
  <c r="E176" i="1"/>
  <c r="E177" i="1" s="1"/>
  <c r="D176" i="1"/>
  <c r="D177" i="1" s="1"/>
  <c r="E170" i="1"/>
  <c r="D170" i="1"/>
  <c r="E167" i="1"/>
  <c r="D167" i="1"/>
  <c r="D157" i="1"/>
  <c r="E156" i="1"/>
  <c r="D156" i="1"/>
  <c r="E151" i="1"/>
  <c r="D151" i="1"/>
  <c r="E143" i="1"/>
  <c r="D143" i="1"/>
  <c r="E141" i="1"/>
  <c r="D141" i="1"/>
  <c r="E137" i="1"/>
  <c r="E142" i="1" s="1"/>
  <c r="D137" i="1"/>
  <c r="D142" i="1" s="1"/>
  <c r="E112" i="1"/>
  <c r="E113" i="1" s="1"/>
  <c r="D112" i="1"/>
  <c r="E105" i="1"/>
  <c r="D105" i="1"/>
  <c r="E97" i="1"/>
  <c r="D97" i="1"/>
  <c r="E94" i="1"/>
  <c r="D94" i="1"/>
  <c r="E89" i="1"/>
  <c r="E106" i="1" s="1"/>
  <c r="E115" i="1" s="1"/>
  <c r="D89" i="1"/>
  <c r="D106" i="1" s="1"/>
  <c r="D115" i="1" s="1"/>
  <c r="E84" i="1"/>
  <c r="D84" i="1"/>
  <c r="E78" i="1"/>
  <c r="E85" i="1" s="1"/>
  <c r="D78" i="1"/>
  <c r="E72" i="1"/>
  <c r="D72" i="1"/>
  <c r="E63" i="1"/>
  <c r="D63" i="1"/>
  <c r="E60" i="1"/>
  <c r="E66" i="1" s="1"/>
  <c r="D60" i="1"/>
  <c r="D66" i="1" s="1"/>
  <c r="E50" i="1"/>
  <c r="D50" i="1"/>
  <c r="E48" i="1"/>
  <c r="D48" i="1"/>
  <c r="E39" i="1"/>
  <c r="D39" i="1"/>
  <c r="E36" i="1"/>
  <c r="D36" i="1"/>
  <c r="E25" i="1"/>
  <c r="D25" i="1"/>
  <c r="E12" i="1"/>
  <c r="E20" i="1" s="1"/>
  <c r="E30" i="1" s="1"/>
  <c r="D12" i="1"/>
  <c r="D20" i="1" s="1"/>
  <c r="D30" i="1" s="1"/>
  <c r="D85" i="1" l="1"/>
  <c r="D231" i="1"/>
  <c r="D116" i="1"/>
  <c r="E231" i="1"/>
  <c r="E262" i="1" s="1"/>
  <c r="E116" i="1"/>
  <c r="D2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Zomba-PC2</author>
    <author>Zomba Önkormányzat</author>
    <author>Zomba-PC3</author>
    <author>Felhasználó</author>
  </authors>
  <commentList>
    <comment ref="D7" authorId="0" shapeId="0" xr:uid="{B7105695-CE45-4194-BB74-5747DA3379A9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Zöldterület-gazdálkodással kapcs feladatok, Közvilágítás, Köztemető, Közutak fenntartása</t>
        </r>
      </text>
    </comment>
    <comment ref="D18" authorId="1" shapeId="0" xr:uid="{937A82CE-B910-4062-85BB-05C703067E3E}">
      <text>
        <r>
          <rPr>
            <b/>
            <sz val="9"/>
            <color indexed="81"/>
            <rFont val="Segoe UI"/>
            <family val="2"/>
            <charset val="238"/>
          </rPr>
          <t>Zomba Önkormányzat:</t>
        </r>
        <r>
          <rPr>
            <sz val="9"/>
            <color indexed="81"/>
            <rFont val="Segoe UI"/>
            <family val="2"/>
            <charset val="238"/>
          </rPr>
          <t xml:space="preserve">
bérkompenzáció</t>
        </r>
      </text>
    </comment>
    <comment ref="D27" authorId="0" shapeId="0" xr:uid="{D34AFE24-CAF9-4B05-9D96-705BD3F8E0D6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Közfoglalkoztatás finanszírozás 2 fő 85 %</t>
        </r>
      </text>
    </comment>
    <comment ref="D29" authorId="0" shapeId="0" xr:uid="{67805AE8-25F6-40E5-A92B-486CFDA53709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Zombai Körzeti Intézményi Társulás elszámolásából várható bevétel</t>
        </r>
      </text>
    </comment>
    <comment ref="D42" authorId="2" shapeId="0" xr:uid="{B0A505D5-91A3-4B35-8746-BFCD994ACF60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kommunális
</t>
        </r>
      </text>
    </comment>
    <comment ref="D43" authorId="2" shapeId="0" xr:uid="{DDA48483-722C-418D-895D-CF1FD311A0B1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iparűzési
</t>
        </r>
      </text>
    </comment>
    <comment ref="D49" authorId="0" shapeId="0" xr:uid="{21CBEDA4-3DE5-416E-96B3-496F4FBCDDAB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Késedelmi pótlék 2016. évben be nem fizetett 62.068 Ft </t>
        </r>
      </text>
    </comment>
    <comment ref="D52" authorId="2" shapeId="0" xr:uid="{2312B725-1FC5-45EA-AA8C-28C8D143B99D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lakbér+hátralék, bérleti díjak</t>
        </r>
      </text>
    </comment>
    <comment ref="D53" authorId="2" shapeId="0" xr:uid="{80B7E8E7-DDBB-4122-8534-84F8F764D9B4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1316*12+1797*12</t>
        </r>
      </text>
    </comment>
    <comment ref="D55" authorId="0" shapeId="0" xr:uid="{4B7FE50D-5AAD-470C-B916-2808DC8242F5}">
      <text/>
    </comment>
    <comment ref="D82" authorId="0" shapeId="0" xr:uid="{3CFA03D6-AD22-406A-9FB8-916691A5A572}">
      <text>
        <r>
          <rPr>
            <sz val="9"/>
            <color indexed="81"/>
            <rFont val="Tahoma"/>
            <family val="2"/>
            <charset val="238"/>
          </rPr>
          <t>Köztemetésre adott hitel</t>
        </r>
      </text>
    </comment>
    <comment ref="D136" authorId="0" shapeId="0" xr:uid="{2E927C87-0E68-4A67-A7A2-7AD90855442A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bérkompenzáció</t>
        </r>
      </text>
    </comment>
    <comment ref="D139" authorId="0" shapeId="0" xr:uid="{C50C7A7B-3B8E-4311-9703-583DA2ACA217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alkalmi munka</t>
        </r>
      </text>
    </comment>
    <comment ref="D140" authorId="0" shapeId="0" xr:uid="{8B732EAC-5C52-4C72-B8F5-37D0CCDC2AEA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könyvtár megbízási</t>
        </r>
      </text>
    </comment>
    <comment ref="D144" authorId="2" shapeId="0" xr:uid="{5E361DC1-1EF9-4581-B915-77AAEEC9859F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foglalkoztatottak+könyvtáros szoc.hj.</t>
        </r>
      </text>
    </comment>
    <comment ref="D149" authorId="0" shapeId="0" xr:uid="{D5F17E53-A8C9-4358-941A-40A2839B05B9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irodaszer,tisztítószer, hajtó és kenőanyagok, munkaruha, falunapi, rendezvényi anyagok elsz., stb</t>
        </r>
      </text>
    </comment>
    <comment ref="D152" authorId="2" shapeId="0" xr:uid="{84539834-D2B4-484F-920D-7B518EC71EBE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3800*12</t>
        </r>
      </text>
    </comment>
    <comment ref="D161" authorId="2" shapeId="0" xr:uid="{767F8EF4-7803-4DE3-B6F7-460D12DA3D7C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5*249*771,65=960704
</t>
        </r>
      </text>
    </comment>
    <comment ref="D163" authorId="0" shapeId="0" xr:uid="{46D74236-0AE8-4E0C-A034-7AAEA18D5F0D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Elmaradt javítási munkák költsége Utak, járdák épületek egyéb jav.
2500000 járda munkadíj+20000+3923000 anyag
</t>
        </r>
      </text>
    </comment>
    <comment ref="D164" authorId="0" shapeId="0" xr:uid="{B69B30D3-1691-41F3-85FF-CA0078CEB831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Továbbszámlázott szolgáltatások </t>
        </r>
      </text>
    </comment>
    <comment ref="D166" authorId="0" shapeId="0" xr:uid="{1ADCCE21-4A0A-4BC3-8FBB-283BDDE7546E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foglalkoztatás egészségügyi szolgáltatás, postaköltség, bizt díjak,
kertészeti munkák, falunapi, rendezvényi szolgáltatások igénybevétele. stb</t>
        </r>
      </text>
    </comment>
    <comment ref="D175" authorId="0" shapeId="0" xr:uid="{834469DD-2E47-464B-B9C9-6ABD20037EDB}">
      <text>
        <r>
          <rPr>
            <sz val="9"/>
            <color indexed="81"/>
            <rFont val="Tahoma"/>
            <family val="2"/>
            <charset val="238"/>
          </rPr>
          <t>1-2 Ft-os ker különbözetek, Települési önkormányzatok Országos Szövetségének tagdíja, NEFELA stb.</t>
        </r>
      </text>
    </comment>
    <comment ref="D185" authorId="0" shapeId="0" xr:uid="{0EC1BAB9-F93B-4451-AB59-61ACA2FC64AF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egyéb önkormányzati segélyek</t>
        </r>
      </text>
    </comment>
    <comment ref="D196" authorId="0" shapeId="0" xr:uid="{89A335A1-6B0A-4E71-BED9-352927A8EB1E}">
      <text>
        <r>
          <rPr>
            <b/>
            <sz val="9"/>
            <color indexed="81"/>
            <rFont val="Tahoma"/>
            <family val="2"/>
            <charset val="238"/>
          </rPr>
          <t>Zomba-PC2:30326*2</t>
        </r>
      </text>
    </comment>
    <comment ref="D206" authorId="2" shapeId="0" xr:uid="{642E3D06-C073-4EC6-BF69-749051C882BA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2769419+853184 efop 12.31.
</t>
        </r>
      </text>
    </comment>
    <comment ref="D211" authorId="0" shapeId="0" xr:uid="{B3DCA223-41DB-448E-AC3A-20BA228C7F0B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közművelődési pályázat 2016 évi 2017. évi december 31. felhasználható. (250e + 286 e foirnt)Egyéb eszközök beszerzése </t>
        </r>
      </text>
    </comment>
    <comment ref="D216" authorId="3" shapeId="0" xr:uid="{E200C56B-C930-47E5-A423-39AABF03EDD6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Temetőbe vezető út felújítása</t>
        </r>
      </text>
    </comment>
  </commentList>
</comments>
</file>

<file path=xl/sharedStrings.xml><?xml version="1.0" encoding="utf-8"?>
<sst xmlns="http://schemas.openxmlformats.org/spreadsheetml/2006/main" count="644" uniqueCount="556">
  <si>
    <t xml:space="preserve">Murga Község Önkormányzata </t>
  </si>
  <si>
    <t>Összevont bevételek és kiadások</t>
  </si>
  <si>
    <t>Forintban</t>
  </si>
  <si>
    <t>Ssz.</t>
  </si>
  <si>
    <t>Bevétel</t>
  </si>
  <si>
    <t>Rov sz.</t>
  </si>
  <si>
    <t>Előirányzat</t>
  </si>
  <si>
    <t>Rovat megnevezése</t>
  </si>
  <si>
    <t>Eredeti</t>
  </si>
  <si>
    <t>Módosított</t>
  </si>
  <si>
    <t>01</t>
  </si>
  <si>
    <t>Helyi önkormányzatok működésének általános támogatása</t>
  </si>
  <si>
    <t>B111</t>
  </si>
  <si>
    <t>ebből: Település-üzemeltetéshez kapcsolódó feladatellátás támogatása</t>
  </si>
  <si>
    <t xml:space="preserve">ebből: Egyéb önkormányzati feladatok támogatása </t>
  </si>
  <si>
    <t>ebből: 2017. évről áthúzodó bérkompenzáció</t>
  </si>
  <si>
    <t>ebből: polgármesteri illetmény támogatása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</si>
  <si>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</si>
  <si>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</si>
  <si>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</si>
  <si>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</si>
  <si>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</si>
  <si>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</si>
  <si>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ebből: A települési önkormányzatok szociális feladatainak egyéb támogatása</t>
  </si>
  <si>
    <t>ebből: A rászoruló gyermekek szünidei étkeztetésének támogatás</t>
  </si>
  <si>
    <t>ebből: szociális étkezés</t>
  </si>
  <si>
    <t>ebből: falugondnoki szolgálat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</si>
  <si>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</si>
  <si>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</si>
  <si>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</si>
  <si>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</si>
  <si>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</si>
  <si>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</si>
  <si>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</si>
  <si>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</si>
  <si>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</si>
  <si>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</si>
  <si>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</si>
  <si>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</si>
  <si>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</si>
  <si>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</si>
  <si>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</si>
  <si>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</si>
  <si>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</si>
  <si>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</si>
  <si>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</si>
  <si>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</si>
  <si>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</si>
  <si>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</si>
  <si>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</si>
  <si>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</si>
  <si>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</si>
  <si>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</si>
  <si>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</si>
  <si>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 xml:space="preserve">ebből: egyéb fejezeti kezelésű előirányzatok      </t>
  </si>
  <si>
    <t>ebből: Egyéb működési célú támogatások bevételei államháztartáson belülről-elkülönített állami pénzalapok</t>
  </si>
  <si>
    <t xml:space="preserve">ebből: Egyéb működési célú támogatások bevételei </t>
  </si>
  <si>
    <t>ebből: Egyéb működési célú támogatások bevételei államháztartáson belülről-társulások és költségvetési szerveik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</si>
  <si>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</si>
  <si>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</si>
  <si>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</si>
  <si>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</si>
  <si>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</si>
  <si>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</si>
  <si>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</si>
  <si>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</si>
  <si>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</si>
  <si>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</si>
  <si>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</si>
  <si>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</si>
  <si>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</si>
  <si>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</si>
  <si>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</si>
  <si>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</si>
  <si>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</si>
  <si>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</si>
  <si>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</si>
  <si>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</si>
  <si>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</si>
  <si>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</si>
  <si>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</si>
  <si>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</si>
  <si>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</si>
  <si>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</si>
  <si>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</si>
  <si>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</si>
  <si>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</si>
  <si>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</si>
  <si>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</si>
  <si>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</si>
  <si>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</si>
  <si>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</si>
  <si>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</si>
  <si>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</si>
  <si>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</si>
  <si>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</si>
  <si>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</si>
  <si>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</si>
  <si>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</si>
  <si>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</si>
  <si>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</si>
  <si>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</si>
  <si>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</si>
  <si>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</si>
  <si>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</si>
  <si>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</si>
  <si>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</si>
  <si>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</si>
  <si>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</si>
  <si>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</si>
  <si>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</si>
  <si>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</si>
  <si>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</si>
  <si>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</si>
  <si>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</si>
  <si>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</si>
  <si>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</si>
  <si>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</si>
  <si>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</si>
  <si>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</si>
  <si>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</si>
  <si>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</si>
  <si>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</si>
  <si>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</si>
  <si>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</si>
  <si>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</si>
  <si>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</si>
  <si>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</si>
  <si>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</si>
  <si>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</si>
  <si>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</si>
  <si>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</si>
  <si>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</si>
  <si>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</si>
  <si>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</si>
  <si>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</si>
  <si>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</si>
  <si>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</si>
  <si>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</si>
  <si>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</si>
  <si>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</si>
  <si>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</si>
  <si>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</si>
  <si>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</si>
  <si>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</si>
  <si>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</si>
  <si>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</si>
  <si>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</si>
  <si>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</si>
  <si>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</si>
  <si>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</si>
  <si>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</si>
  <si>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</si>
  <si>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</si>
  <si>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</si>
  <si>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</si>
  <si>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</si>
  <si>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</si>
  <si>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</si>
  <si>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</si>
  <si>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</si>
  <si>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</si>
  <si>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</si>
  <si>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</si>
  <si>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</si>
  <si>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</si>
  <si>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</si>
  <si>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</si>
  <si>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</si>
  <si>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</si>
  <si>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</si>
  <si>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</si>
  <si>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</si>
  <si>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</si>
  <si>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</si>
  <si>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</si>
  <si>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</si>
  <si>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</si>
  <si>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</si>
  <si>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</si>
  <si>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</si>
  <si>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</si>
  <si>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</si>
  <si>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</si>
  <si>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</si>
  <si>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</si>
  <si>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</si>
  <si>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</si>
  <si>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</si>
  <si>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</si>
  <si>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</si>
  <si>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</si>
  <si>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</si>
  <si>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</si>
  <si>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</si>
  <si>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</si>
  <si>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</si>
  <si>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</si>
  <si>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</si>
  <si>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</si>
  <si>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</si>
  <si>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</si>
  <si>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</si>
  <si>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</si>
  <si>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</si>
  <si>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</si>
  <si>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</si>
  <si>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</si>
  <si>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</si>
  <si>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</si>
  <si>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</si>
  <si>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</si>
  <si>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</si>
  <si>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</si>
  <si>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</si>
  <si>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</si>
  <si>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</si>
  <si>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</si>
  <si>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</si>
  <si>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</si>
  <si>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</si>
  <si>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</si>
  <si>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</si>
  <si>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</si>
  <si>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</si>
  <si>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</si>
  <si>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</si>
  <si>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</si>
  <si>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</si>
  <si>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</si>
  <si>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</si>
  <si>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</si>
  <si>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</si>
  <si>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</si>
  <si>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</si>
  <si>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</si>
  <si>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</si>
  <si>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</si>
  <si>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</si>
  <si>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</si>
  <si>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</si>
  <si>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</si>
  <si>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</si>
  <si>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</si>
  <si>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</si>
  <si>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</si>
  <si>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</si>
  <si>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</si>
  <si>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</si>
  <si>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</si>
  <si>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</si>
  <si>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</si>
  <si>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</si>
  <si>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</si>
  <si>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</si>
  <si>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</si>
  <si>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</si>
  <si>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</si>
  <si>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</si>
  <si>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</si>
  <si>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</si>
  <si>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</si>
  <si>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</si>
  <si>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</si>
  <si>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</si>
  <si>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</si>
  <si>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</si>
  <si>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</si>
  <si>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</si>
  <si>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</si>
  <si>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</si>
  <si>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</si>
  <si>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</si>
  <si>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</si>
  <si>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</si>
  <si>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</si>
  <si>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</si>
  <si>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</si>
  <si>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</si>
  <si>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</si>
  <si>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</si>
  <si>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</si>
  <si>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Összes bevétel</t>
  </si>
  <si>
    <t>B1-B8</t>
  </si>
  <si>
    <t>Kiadások</t>
  </si>
  <si>
    <t>Törvény szerinti illetmények, munkabérek</t>
  </si>
  <si>
    <t>K1101</t>
  </si>
  <si>
    <t>ebből: foglalkoztatottak bére</t>
  </si>
  <si>
    <t>ebből: közfoglaloztatottak bére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</si>
  <si>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</si>
  <si>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</si>
  <si>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</si>
  <si>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</si>
  <si>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</si>
  <si>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</si>
  <si>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</si>
  <si>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</si>
  <si>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</si>
  <si>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</si>
  <si>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</si>
  <si>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</si>
  <si>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</si>
  <si>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</si>
  <si>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</si>
  <si>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</si>
  <si>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</si>
  <si>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</si>
  <si>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</si>
  <si>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</si>
  <si>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</si>
  <si>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</si>
  <si>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</si>
  <si>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</si>
  <si>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</si>
  <si>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</si>
  <si>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</si>
  <si>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</si>
  <si>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</si>
  <si>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</si>
  <si>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</si>
  <si>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</si>
  <si>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</si>
  <si>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</si>
  <si>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</si>
  <si>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</si>
  <si>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</si>
  <si>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</si>
  <si>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ebből:foglalkoztatottak járuléka</t>
  </si>
  <si>
    <t>ebből: polgármesteri</t>
  </si>
  <si>
    <t>ebből: közfoglaloztatottak járuléka</t>
  </si>
  <si>
    <t>ebből: caffetéria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</si>
  <si>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</si>
  <si>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</si>
  <si>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</si>
  <si>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</si>
  <si>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</si>
  <si>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</si>
  <si>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</si>
  <si>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</si>
  <si>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</si>
  <si>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</si>
  <si>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ebből: Internet díj</t>
  </si>
  <si>
    <t>Egyéb kommunikációs szolgáltatások</t>
  </si>
  <si>
    <t>K322</t>
  </si>
  <si>
    <t>ebből: Telefon, telefax, telex, mobíl díj</t>
  </si>
  <si>
    <t>Kommunikációs szolgáltatások (=25+26)</t>
  </si>
  <si>
    <t>K32</t>
  </si>
  <si>
    <t>Közüzemi díjak</t>
  </si>
  <si>
    <t>K331</t>
  </si>
  <si>
    <t>ebből: Villamos energia</t>
  </si>
  <si>
    <t>ebből: Gázdíj</t>
  </si>
  <si>
    <t>ebből: Víz- és csatornadíj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</si>
  <si>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</si>
  <si>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</si>
  <si>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</si>
  <si>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</si>
  <si>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</si>
  <si>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</si>
  <si>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</si>
  <si>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</si>
  <si>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</si>
  <si>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</si>
  <si>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</si>
  <si>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</si>
  <si>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</si>
  <si>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</si>
  <si>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</si>
  <si>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</si>
  <si>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</si>
  <si>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</si>
  <si>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</si>
  <si>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</si>
  <si>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</si>
  <si>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</si>
  <si>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</si>
  <si>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</si>
  <si>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</si>
  <si>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</si>
  <si>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</si>
  <si>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</si>
  <si>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</si>
  <si>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</si>
  <si>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</si>
  <si>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</si>
  <si>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</si>
  <si>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</si>
  <si>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</si>
  <si>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</si>
  <si>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</si>
  <si>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</si>
  <si>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</si>
  <si>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</si>
  <si>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</si>
  <si>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</si>
  <si>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</si>
  <si>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</si>
  <si>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</si>
  <si>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</si>
  <si>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</si>
  <si>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</si>
  <si>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</si>
  <si>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</si>
  <si>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</si>
  <si>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</si>
  <si>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</si>
  <si>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</si>
  <si>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</si>
  <si>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</si>
  <si>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</si>
  <si>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</si>
  <si>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</si>
  <si>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</si>
  <si>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</si>
  <si>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</si>
  <si>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</si>
  <si>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</si>
  <si>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</si>
  <si>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</si>
  <si>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</si>
  <si>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</si>
  <si>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</si>
  <si>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</si>
  <si>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</si>
  <si>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</si>
  <si>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</si>
  <si>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</si>
  <si>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ebből: központi ügyelet</t>
  </si>
  <si>
    <t>ebből:szociális alapellátási társulás 2018. évi elszámolása</t>
  </si>
  <si>
    <t>ebből: VÖT tagdíj</t>
  </si>
  <si>
    <t>Elkülönített állami pénzalapok (MÜK elszámolás)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</si>
  <si>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</si>
  <si>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</si>
  <si>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</si>
  <si>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</si>
  <si>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</si>
  <si>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</si>
  <si>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</si>
  <si>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</si>
  <si>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</si>
  <si>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</si>
  <si>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</si>
  <si>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</si>
  <si>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</si>
  <si>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</si>
  <si>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</si>
  <si>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</si>
  <si>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</si>
  <si>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</si>
  <si>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</si>
  <si>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</si>
  <si>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</si>
  <si>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</si>
  <si>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</si>
  <si>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</si>
  <si>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</si>
  <si>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</si>
  <si>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</si>
  <si>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</si>
  <si>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</si>
  <si>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</si>
  <si>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</si>
  <si>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</si>
  <si>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</si>
  <si>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</si>
  <si>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</si>
  <si>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</si>
  <si>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</si>
  <si>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</si>
  <si>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</si>
  <si>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</si>
  <si>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</si>
  <si>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</si>
  <si>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</si>
  <si>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</si>
  <si>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</si>
  <si>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</si>
  <si>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</si>
  <si>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</si>
  <si>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</si>
  <si>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</si>
  <si>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</si>
  <si>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</si>
  <si>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</si>
  <si>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</si>
  <si>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</si>
  <si>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</si>
  <si>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</si>
  <si>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</si>
  <si>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</si>
  <si>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</si>
  <si>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</si>
  <si>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</si>
  <si>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</si>
  <si>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</si>
  <si>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</si>
  <si>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</si>
  <si>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</si>
  <si>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</si>
  <si>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</si>
  <si>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</si>
  <si>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</si>
  <si>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</si>
  <si>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</si>
  <si>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</si>
  <si>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</si>
  <si>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</si>
  <si>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</si>
  <si>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</si>
  <si>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</si>
  <si>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</si>
  <si>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</si>
  <si>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</si>
  <si>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</si>
  <si>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</si>
  <si>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</si>
  <si>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</si>
  <si>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</si>
  <si>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</si>
  <si>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</si>
  <si>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</si>
  <si>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</si>
  <si>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</si>
  <si>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</si>
  <si>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</si>
  <si>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</si>
  <si>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</si>
  <si>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</si>
  <si>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</si>
  <si>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</si>
  <si>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</si>
  <si>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</si>
  <si>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</si>
  <si>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</si>
  <si>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</si>
  <si>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</si>
  <si>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</si>
  <si>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</si>
  <si>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</si>
  <si>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</si>
  <si>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</si>
  <si>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</si>
  <si>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</si>
  <si>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</si>
  <si>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</si>
  <si>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</si>
  <si>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</si>
  <si>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</si>
  <si>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</si>
  <si>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</si>
  <si>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</si>
  <si>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</si>
  <si>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</si>
  <si>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</si>
  <si>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</si>
  <si>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Összes kiadás</t>
  </si>
  <si>
    <t>K1-K9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</si>
</sst>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2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3" xfId="1" quotePrefix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3" fontId="4" fillId="0" borderId="3" xfId="1" applyNumberFormat="1" applyFont="1" applyBorder="1" applyAlignment="1">
      <alignment vertical="center"/>
    </xf>
    <xf numFmtId="0" fontId="5" fillId="0" borderId="0" xfId="1" applyFont="1"/>
    <xf numFmtId="3" fontId="4" fillId="0" borderId="3" xfId="1" applyNumberFormat="1" applyFont="1" applyBorder="1"/>
    <xf numFmtId="0" fontId="4" fillId="0" borderId="3" xfId="1" applyFont="1" applyBorder="1" applyAlignment="1">
      <alignment horizontal="left" vertical="center" wrapText="1"/>
    </xf>
    <xf numFmtId="0" fontId="4" fillId="0" borderId="0" xfId="1" applyFont="1"/>
    <xf numFmtId="3" fontId="4" fillId="0" borderId="3" xfId="1" quotePrefix="1" applyNumberFormat="1" applyFont="1" applyBorder="1" applyAlignment="1">
      <alignment vertical="center"/>
    </xf>
    <xf numFmtId="3" fontId="6" fillId="2" borderId="3" xfId="2" applyNumberFormat="1" applyFill="1" applyBorder="1" applyAlignment="1">
      <alignment vertical="center" wrapText="1"/>
    </xf>
    <xf numFmtId="0" fontId="4" fillId="0" borderId="3" xfId="1" quotePrefix="1" applyFont="1" applyBorder="1" applyAlignment="1">
      <alignment vertical="center"/>
    </xf>
    <xf numFmtId="3" fontId="6" fillId="3" borderId="3" xfId="2" applyNumberFormat="1" applyFill="1" applyBorder="1" applyAlignment="1">
      <alignment vertical="center" wrapText="1"/>
    </xf>
    <xf numFmtId="3" fontId="4" fillId="2" borderId="3" xfId="1" applyNumberFormat="1" applyFont="1" applyFill="1" applyBorder="1"/>
    <xf numFmtId="0" fontId="6" fillId="0" borderId="3" xfId="0" applyFont="1" applyBorder="1" applyAlignment="1">
      <alignment horizontal="left" vertical="top" wrapText="1"/>
    </xf>
    <xf numFmtId="0" fontId="5" fillId="0" borderId="3" xfId="1" quotePrefix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left" vertical="center" wrapText="1"/>
    </xf>
    <xf numFmtId="3" fontId="4" fillId="2" borderId="3" xfId="1" applyNumberFormat="1" applyFont="1" applyFill="1" applyBorder="1" applyAlignment="1">
      <alignment vertical="center"/>
    </xf>
    <xf numFmtId="3" fontId="4" fillId="0" borderId="4" xfId="1" applyNumberFormat="1" applyFont="1" applyBorder="1"/>
    <xf numFmtId="0" fontId="5" fillId="0" borderId="5" xfId="1" quotePrefix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3" fontId="6" fillId="3" borderId="5" xfId="2" applyNumberFormat="1" applyFill="1" applyBorder="1" applyAlignment="1">
      <alignment vertical="center" wrapText="1"/>
    </xf>
    <xf numFmtId="0" fontId="4" fillId="0" borderId="4" xfId="1" quotePrefix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/>
    </xf>
    <xf numFmtId="3" fontId="5" fillId="0" borderId="3" xfId="1" applyNumberFormat="1" applyFont="1" applyBorder="1"/>
    <xf numFmtId="3" fontId="0" fillId="0" borderId="3" xfId="0" applyNumberFormat="1" applyBorder="1"/>
    <xf numFmtId="0" fontId="0" fillId="0" borderId="3" xfId="0" applyBorder="1"/>
    <xf numFmtId="0" fontId="7" fillId="0" borderId="3" xfId="1" applyFont="1" applyBorder="1" applyAlignment="1">
      <alignment horizontal="left" vertical="center"/>
    </xf>
    <xf numFmtId="164" fontId="4" fillId="0" borderId="3" xfId="1" quotePrefix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vertical="center"/>
    </xf>
    <xf numFmtId="164" fontId="5" fillId="0" borderId="3" xfId="1" quotePrefix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0" fontId="4" fillId="4" borderId="3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164" fontId="5" fillId="0" borderId="5" xfId="1" quotePrefix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/>
    </xf>
    <xf numFmtId="3" fontId="6" fillId="3" borderId="7" xfId="2" applyNumberFormat="1" applyFill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3" fontId="0" fillId="0" borderId="8" xfId="0" applyNumberFormat="1" applyBorder="1"/>
  </cellXfs>
  <cellStyles count="3">
    <cellStyle name="Normál" xfId="0" builtinId="0"/>
    <cellStyle name="Normál 2" xfId="1" xr:uid="{965A8682-7AB6-4865-B7AD-626C3104DD64}"/>
    <cellStyle name="Normál_12dmelléklet" xfId="2" xr:uid="{6B500745-3989-442B-A3E4-4259002077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DCCF-15C1-4AA2-90D5-827DD6BB9B8E}">
  <dimension ref="A1:E263"/>
  <sheetViews>
    <sheetView tabSelected="1" topLeftCell="A247" zoomScaleNormal="100" workbookViewId="0">
      <selection activeCell="E258" sqref="E258"/>
    </sheetView>
  </sheetViews>
  <sheetFormatPr defaultRowHeight="13.2" x14ac:dyDescent="0.25"/>
  <cols>
    <col min="1" max="1" width="4" customWidth="1"/>
    <col min="2" max="2" width="63.44140625" customWidth="1"/>
    <col min="3" max="3" width="7.88671875" customWidth="1"/>
    <col min="4" max="4" width="13.109375" customWidth="1"/>
    <col min="5" max="5" width="12.33203125" customWidth="1"/>
  </cols>
  <sheetData>
    <row r="1" spans="1:5" ht="15.6" x14ac:dyDescent="0.3">
      <c r="A1" s="1" t="s">
        <v>0</v>
      </c>
      <c r="B1" s="1"/>
      <c r="C1" s="1"/>
      <c r="D1" s="1"/>
    </row>
    <row r="2" spans="1:5" x14ac:dyDescent="0.25">
      <c r="A2" s="2" t="s">
        <v>1</v>
      </c>
      <c r="B2" s="2"/>
      <c r="C2" s="2"/>
      <c r="D2" s="2"/>
    </row>
    <row r="3" spans="1:5" ht="12.9" customHeight="1" x14ac:dyDescent="0.25">
      <c r="A3" s="3" t="s">
        <v>2</v>
      </c>
      <c r="B3" s="3"/>
      <c r="C3" s="3"/>
      <c r="D3" s="3"/>
    </row>
    <row r="4" spans="1:5" ht="12.9" customHeight="1" x14ac:dyDescent="0.25">
      <c r="A4" s="4" t="s">
        <v>3</v>
      </c>
      <c r="B4" s="5" t="s">
        <v>4</v>
      </c>
      <c r="C4" s="6" t="s">
        <v>5</v>
      </c>
      <c r="D4" s="7" t="s">
        <v>6</v>
      </c>
      <c r="E4" s="8" t="s">
        <v>6</v>
      </c>
    </row>
    <row r="5" spans="1:5" ht="26.1" customHeight="1" x14ac:dyDescent="0.25">
      <c r="A5" s="9"/>
      <c r="B5" s="5" t="s">
        <v>7</v>
      </c>
      <c r="C5" s="10"/>
      <c r="D5" s="5" t="s">
        <v>8</v>
      </c>
      <c r="E5" s="8" t="s">
        <v>9</v>
      </c>
    </row>
    <row r="6" spans="1:5" s="15" customFormat="1" ht="12.9" customHeight="1" x14ac:dyDescent="0.25">
      <c r="A6" s="11" t="s">
        <v>10</v>
      </c>
      <c r="B6" s="12" t="s">
        <v>11</v>
      </c>
      <c r="C6" s="13" t="s">
        <v>12</v>
      </c>
      <c r="D6" s="14">
        <v>6146141</v>
      </c>
      <c r="E6" s="14">
        <v>6146141</v>
      </c>
    </row>
    <row r="7" spans="1:5" s="15" customFormat="1" ht="12.9" customHeight="1" x14ac:dyDescent="0.25">
      <c r="A7" s="11"/>
      <c r="B7" s="12" t="s">
        <v>13</v>
      </c>
      <c r="C7" s="13"/>
      <c r="D7" s="14">
        <v>4500710</v>
      </c>
      <c r="E7" s="16">
        <v>4500710</v>
      </c>
    </row>
    <row r="8" spans="1:5" s="15" customFormat="1" ht="12.9" customHeight="1" x14ac:dyDescent="0.25">
      <c r="A8" s="11"/>
      <c r="B8" s="12" t="s">
        <v>14</v>
      </c>
      <c r="C8" s="13"/>
      <c r="D8" s="14">
        <v>1645431</v>
      </c>
      <c r="E8" s="16">
        <v>1645431</v>
      </c>
    </row>
    <row r="9" spans="1:5" s="15" customFormat="1" ht="12.9" customHeight="1" x14ac:dyDescent="0.25">
      <c r="A9" s="11"/>
      <c r="B9" s="12" t="s">
        <v>15</v>
      </c>
      <c r="C9" s="13"/>
      <c r="D9" s="14">
        <v>0</v>
      </c>
      <c r="E9" s="16"/>
    </row>
    <row r="10" spans="1:5" s="15" customFormat="1" ht="12.9" customHeight="1" x14ac:dyDescent="0.25">
      <c r="A10" s="11"/>
      <c r="B10" s="12" t="s">
        <v>16</v>
      </c>
      <c r="C10" s="13"/>
      <c r="D10" s="14">
        <v>0</v>
      </c>
      <c r="E10" s="16"/>
    </row>
    <row r="11" spans="1:5" s="15" customFormat="1" ht="12.9" customHeight="1" x14ac:dyDescent="0.25">
      <c r="A11" s="11" t="s">
        <v>17</v>
      </c>
      <c r="B11" s="17" t="s">
        <v>18</v>
      </c>
      <c r="C11" s="13" t="s">
        <v>19</v>
      </c>
      <c r="D11" s="14">
        <v>0</v>
      </c>
      <c r="E11" s="16"/>
    </row>
    <row r="12" spans="1:5" s="15" customFormat="1" ht="26.1" customHeight="1" x14ac:dyDescent="0.25">
      <c r="A12" s="11" t="s">
        <v>20</v>
      </c>
      <c r="B12" s="17" t="s">
        <v>21</v>
      </c>
      <c r="C12" s="13" t="s">
        <v>22</v>
      </c>
      <c r="D12" s="14">
        <f>SUM(D13:D16)</f>
        <v>4576800</v>
      </c>
      <c r="E12" s="14">
        <f>SUM(E13:E16)</f>
        <v>4811800</v>
      </c>
    </row>
    <row r="13" spans="1:5" s="15" customFormat="1" ht="26.4" x14ac:dyDescent="0.25">
      <c r="A13" s="11"/>
      <c r="B13" s="17" t="s">
        <v>23</v>
      </c>
      <c r="C13" s="13"/>
      <c r="D13" s="14"/>
      <c r="E13" s="16"/>
    </row>
    <row r="14" spans="1:5" s="15" customFormat="1" x14ac:dyDescent="0.25">
      <c r="A14" s="11"/>
      <c r="B14" s="17" t="s">
        <v>24</v>
      </c>
      <c r="C14" s="13"/>
      <c r="D14" s="14">
        <v>0</v>
      </c>
      <c r="E14" s="16"/>
    </row>
    <row r="15" spans="1:5" s="15" customFormat="1" x14ac:dyDescent="0.25">
      <c r="A15" s="11"/>
      <c r="B15" s="17" t="s">
        <v>25</v>
      </c>
      <c r="C15" s="13"/>
      <c r="D15" s="14">
        <v>326800</v>
      </c>
      <c r="E15" s="16">
        <v>326800</v>
      </c>
    </row>
    <row r="16" spans="1:5" s="15" customFormat="1" x14ac:dyDescent="0.25">
      <c r="A16" s="11"/>
      <c r="B16" s="17" t="s">
        <v>26</v>
      </c>
      <c r="C16" s="13"/>
      <c r="D16" s="14">
        <v>4250000</v>
      </c>
      <c r="E16" s="16">
        <v>4485000</v>
      </c>
    </row>
    <row r="17" spans="1:5" s="18" customFormat="1" ht="12.9" customHeight="1" x14ac:dyDescent="0.25">
      <c r="A17" s="11" t="s">
        <v>27</v>
      </c>
      <c r="B17" s="17" t="s">
        <v>28</v>
      </c>
      <c r="C17" s="13" t="s">
        <v>29</v>
      </c>
      <c r="D17" s="14">
        <v>1800000</v>
      </c>
      <c r="E17" s="16">
        <v>2000000</v>
      </c>
    </row>
    <row r="18" spans="1:5" s="18" customFormat="1" ht="12.9" customHeight="1" x14ac:dyDescent="0.25">
      <c r="A18" s="11" t="s">
        <v>30</v>
      </c>
      <c r="B18" s="17" t="s">
        <v>31</v>
      </c>
      <c r="C18" s="13" t="s">
        <v>32</v>
      </c>
      <c r="D18" s="19">
        <v>0</v>
      </c>
      <c r="E18" s="20"/>
    </row>
    <row r="19" spans="1:5" s="18" customFormat="1" ht="12.9" customHeight="1" x14ac:dyDescent="0.25">
      <c r="A19" s="11" t="s">
        <v>33</v>
      </c>
      <c r="B19" s="17" t="s">
        <v>34</v>
      </c>
      <c r="C19" s="13" t="s">
        <v>35</v>
      </c>
      <c r="D19" s="21"/>
      <c r="E19" s="16"/>
    </row>
    <row r="20" spans="1:5" s="18" customFormat="1" ht="12.9" customHeight="1" x14ac:dyDescent="0.25">
      <c r="A20" s="11" t="s">
        <v>36</v>
      </c>
      <c r="B20" s="17" t="s">
        <v>37</v>
      </c>
      <c r="C20" s="13" t="s">
        <v>38</v>
      </c>
      <c r="D20" s="22">
        <f>D6+D11+D12+D17+D18+D19</f>
        <v>12522941</v>
      </c>
      <c r="E20" s="22">
        <f>E6+E11+E12+E17+E18+E19</f>
        <v>12957941</v>
      </c>
    </row>
    <row r="21" spans="1:5" s="18" customFormat="1" ht="12.9" customHeight="1" x14ac:dyDescent="0.25">
      <c r="A21" s="11" t="s">
        <v>39</v>
      </c>
      <c r="B21" s="17" t="s">
        <v>40</v>
      </c>
      <c r="C21" s="13" t="s">
        <v>41</v>
      </c>
      <c r="D21" s="14">
        <v>0</v>
      </c>
      <c r="E21" s="16"/>
    </row>
    <row r="22" spans="1:5" s="18" customFormat="1" ht="26.1" customHeight="1" x14ac:dyDescent="0.25">
      <c r="A22" s="11" t="s">
        <v>42</v>
      </c>
      <c r="B22" s="17" t="s">
        <v>43</v>
      </c>
      <c r="C22" s="13" t="s">
        <v>44</v>
      </c>
      <c r="D22" s="14"/>
      <c r="E22" s="16"/>
    </row>
    <row r="23" spans="1:5" s="18" customFormat="1" ht="26.1" customHeight="1" x14ac:dyDescent="0.25">
      <c r="A23" s="11" t="s">
        <v>45</v>
      </c>
      <c r="B23" s="17" t="s">
        <v>46</v>
      </c>
      <c r="C23" s="13" t="s">
        <v>47</v>
      </c>
      <c r="D23" s="14"/>
      <c r="E23" s="14"/>
    </row>
    <row r="24" spans="1:5" s="18" customFormat="1" ht="26.1" customHeight="1" x14ac:dyDescent="0.25">
      <c r="A24" s="11" t="s">
        <v>48</v>
      </c>
      <c r="B24" s="17" t="s">
        <v>49</v>
      </c>
      <c r="C24" s="13" t="s">
        <v>50</v>
      </c>
      <c r="D24" s="14"/>
      <c r="E24" s="23"/>
    </row>
    <row r="25" spans="1:5" s="18" customFormat="1" ht="12.9" customHeight="1" x14ac:dyDescent="0.25">
      <c r="A25" s="11" t="s">
        <v>51</v>
      </c>
      <c r="B25" s="17" t="s">
        <v>52</v>
      </c>
      <c r="C25" s="13" t="s">
        <v>53</v>
      </c>
      <c r="D25" s="14">
        <f>SUM(D26:D29)</f>
        <v>4030067</v>
      </c>
      <c r="E25" s="14">
        <f>SUM(E26:E29)</f>
        <v>4560438</v>
      </c>
    </row>
    <row r="26" spans="1:5" s="18" customFormat="1" ht="12.9" customHeight="1" x14ac:dyDescent="0.25">
      <c r="A26" s="11"/>
      <c r="B26" s="24" t="s">
        <v>54</v>
      </c>
      <c r="C26" s="13"/>
      <c r="D26" s="14">
        <v>200000</v>
      </c>
      <c r="E26" s="23">
        <v>200000</v>
      </c>
    </row>
    <row r="27" spans="1:5" s="18" customFormat="1" ht="26.4" x14ac:dyDescent="0.25">
      <c r="A27" s="11"/>
      <c r="B27" s="17" t="s">
        <v>55</v>
      </c>
      <c r="C27" s="13"/>
      <c r="D27" s="14"/>
      <c r="E27" s="20"/>
    </row>
    <row r="28" spans="1:5" s="18" customFormat="1" x14ac:dyDescent="0.25">
      <c r="A28" s="11"/>
      <c r="B28" s="17" t="s">
        <v>56</v>
      </c>
      <c r="C28" s="13"/>
      <c r="D28" s="14">
        <v>3830067</v>
      </c>
      <c r="E28" s="16">
        <v>4360438</v>
      </c>
    </row>
    <row r="29" spans="1:5" s="18" customFormat="1" ht="33" customHeight="1" x14ac:dyDescent="0.25">
      <c r="A29" s="11"/>
      <c r="B29" s="17" t="s">
        <v>57</v>
      </c>
      <c r="C29" s="13"/>
      <c r="D29" s="14">
        <v>0</v>
      </c>
      <c r="E29" s="16"/>
    </row>
    <row r="30" spans="1:5" s="18" customFormat="1" ht="12.9" customHeight="1" x14ac:dyDescent="0.25">
      <c r="A30" s="25" t="s">
        <v>58</v>
      </c>
      <c r="B30" s="26" t="s">
        <v>59</v>
      </c>
      <c r="C30" s="27" t="s">
        <v>60</v>
      </c>
      <c r="D30" s="22">
        <f>SUM(D20:D25)</f>
        <v>16553008</v>
      </c>
      <c r="E30" s="22">
        <f>SUM(E20:E25)</f>
        <v>17518379</v>
      </c>
    </row>
    <row r="31" spans="1:5" s="18" customFormat="1" ht="12.9" customHeight="1" x14ac:dyDescent="0.25">
      <c r="A31" s="11" t="s">
        <v>61</v>
      </c>
      <c r="B31" s="17" t="s">
        <v>62</v>
      </c>
      <c r="C31" s="13" t="s">
        <v>63</v>
      </c>
      <c r="D31" s="14"/>
      <c r="E31" s="16"/>
    </row>
    <row r="32" spans="1:5" s="18" customFormat="1" ht="26.1" customHeight="1" x14ac:dyDescent="0.25">
      <c r="A32" s="11" t="s">
        <v>64</v>
      </c>
      <c r="B32" s="17" t="s">
        <v>65</v>
      </c>
      <c r="C32" s="13" t="s">
        <v>66</v>
      </c>
      <c r="D32" s="14"/>
      <c r="E32" s="16"/>
    </row>
    <row r="33" spans="1:5" s="18" customFormat="1" ht="26.1" customHeight="1" x14ac:dyDescent="0.25">
      <c r="A33" s="11" t="s">
        <v>67</v>
      </c>
      <c r="B33" s="17" t="s">
        <v>68</v>
      </c>
      <c r="C33" s="13" t="s">
        <v>69</v>
      </c>
      <c r="D33" s="14"/>
      <c r="E33" s="20"/>
    </row>
    <row r="34" spans="1:5" s="18" customFormat="1" ht="26.1" customHeight="1" x14ac:dyDescent="0.25">
      <c r="A34" s="11" t="s">
        <v>70</v>
      </c>
      <c r="B34" s="17" t="s">
        <v>71</v>
      </c>
      <c r="C34" s="13" t="s">
        <v>72</v>
      </c>
      <c r="D34" s="14"/>
      <c r="E34" s="16"/>
    </row>
    <row r="35" spans="1:5" s="18" customFormat="1" ht="12.9" customHeight="1" x14ac:dyDescent="0.25">
      <c r="A35" s="11" t="s">
        <v>73</v>
      </c>
      <c r="B35" s="17" t="s">
        <v>74</v>
      </c>
      <c r="C35" s="13" t="s">
        <v>75</v>
      </c>
      <c r="D35" s="14"/>
      <c r="E35" s="16">
        <v>15454729</v>
      </c>
    </row>
    <row r="36" spans="1:5" s="18" customFormat="1" ht="12.9" customHeight="1" x14ac:dyDescent="0.25">
      <c r="A36" s="25" t="s">
        <v>76</v>
      </c>
      <c r="B36" s="26" t="s">
        <v>77</v>
      </c>
      <c r="C36" s="27" t="s">
        <v>78</v>
      </c>
      <c r="D36" s="22">
        <f>SUM(D31:D35)</f>
        <v>0</v>
      </c>
      <c r="E36" s="22">
        <f>SUM(E34:E35)</f>
        <v>15454729</v>
      </c>
    </row>
    <row r="37" spans="1:5" s="18" customFormat="1" ht="12.9" customHeight="1" x14ac:dyDescent="0.25">
      <c r="A37" s="11" t="s">
        <v>79</v>
      </c>
      <c r="B37" s="17" t="s">
        <v>80</v>
      </c>
      <c r="C37" s="13" t="s">
        <v>81</v>
      </c>
      <c r="D37" s="14"/>
      <c r="E37" s="16"/>
    </row>
    <row r="38" spans="1:5" s="18" customFormat="1" ht="12.9" customHeight="1" x14ac:dyDescent="0.25">
      <c r="A38" s="11" t="s">
        <v>82</v>
      </c>
      <c r="B38" s="17" t="s">
        <v>83</v>
      </c>
      <c r="C38" s="13" t="s">
        <v>84</v>
      </c>
      <c r="D38" s="14"/>
      <c r="E38" s="16"/>
    </row>
    <row r="39" spans="1:5" s="28" customFormat="1" ht="12.9" customHeight="1" x14ac:dyDescent="0.25">
      <c r="A39" s="11" t="s">
        <v>85</v>
      </c>
      <c r="B39" s="17" t="s">
        <v>86</v>
      </c>
      <c r="C39" s="13" t="s">
        <v>87</v>
      </c>
      <c r="D39" s="22">
        <f>SUM(D37:D38)</f>
        <v>0</v>
      </c>
      <c r="E39" s="22">
        <f>SUM(E37:E38)</f>
        <v>0</v>
      </c>
    </row>
    <row r="40" spans="1:5" s="18" customFormat="1" ht="12.9" customHeight="1" x14ac:dyDescent="0.25">
      <c r="A40" s="11" t="s">
        <v>88</v>
      </c>
      <c r="B40" s="17" t="s">
        <v>89</v>
      </c>
      <c r="C40" s="13" t="s">
        <v>90</v>
      </c>
      <c r="D40" s="14"/>
      <c r="E40" s="16"/>
    </row>
    <row r="41" spans="1:5" s="18" customFormat="1" ht="12.9" customHeight="1" x14ac:dyDescent="0.25">
      <c r="A41" s="11" t="s">
        <v>91</v>
      </c>
      <c r="B41" s="17" t="s">
        <v>92</v>
      </c>
      <c r="C41" s="13" t="s">
        <v>93</v>
      </c>
      <c r="D41" s="14"/>
      <c r="E41" s="16"/>
    </row>
    <row r="42" spans="1:5" s="18" customFormat="1" ht="12.9" customHeight="1" x14ac:dyDescent="0.25">
      <c r="A42" s="11" t="s">
        <v>94</v>
      </c>
      <c r="B42" s="17" t="s">
        <v>95</v>
      </c>
      <c r="C42" s="13" t="s">
        <v>96</v>
      </c>
      <c r="D42" s="14">
        <v>245000</v>
      </c>
      <c r="E42" s="16">
        <v>245000</v>
      </c>
    </row>
    <row r="43" spans="1:5" s="18" customFormat="1" ht="12.9" customHeight="1" x14ac:dyDescent="0.25">
      <c r="A43" s="11" t="s">
        <v>97</v>
      </c>
      <c r="B43" s="17" t="s">
        <v>98</v>
      </c>
      <c r="C43" s="13" t="s">
        <v>99</v>
      </c>
      <c r="D43" s="14">
        <v>2241000</v>
      </c>
      <c r="E43" s="16">
        <v>2241000</v>
      </c>
    </row>
    <row r="44" spans="1:5" s="18" customFormat="1" ht="12.9" customHeight="1" x14ac:dyDescent="0.25">
      <c r="A44" s="11" t="s">
        <v>100</v>
      </c>
      <c r="B44" s="17" t="s">
        <v>101</v>
      </c>
      <c r="C44" s="13" t="s">
        <v>102</v>
      </c>
      <c r="D44" s="14"/>
      <c r="E44" s="16"/>
    </row>
    <row r="45" spans="1:5" s="18" customFormat="1" ht="12.9" customHeight="1" x14ac:dyDescent="0.25">
      <c r="A45" s="11" t="s">
        <v>103</v>
      </c>
      <c r="B45" s="17" t="s">
        <v>104</v>
      </c>
      <c r="C45" s="13" t="s">
        <v>105</v>
      </c>
      <c r="D45" s="14"/>
      <c r="E45" s="20"/>
    </row>
    <row r="46" spans="1:5" s="18" customFormat="1" ht="12.9" customHeight="1" x14ac:dyDescent="0.25">
      <c r="A46" s="11" t="s">
        <v>106</v>
      </c>
      <c r="B46" s="17" t="s">
        <v>107</v>
      </c>
      <c r="C46" s="13" t="s">
        <v>108</v>
      </c>
      <c r="D46" s="14">
        <v>150000</v>
      </c>
      <c r="E46" s="16">
        <v>0</v>
      </c>
    </row>
    <row r="47" spans="1:5" s="18" customFormat="1" ht="12.9" customHeight="1" x14ac:dyDescent="0.25">
      <c r="A47" s="11" t="s">
        <v>109</v>
      </c>
      <c r="B47" s="17" t="s">
        <v>110</v>
      </c>
      <c r="C47" s="13" t="s">
        <v>111</v>
      </c>
      <c r="D47" s="14"/>
      <c r="E47" s="20"/>
    </row>
    <row r="48" spans="1:5" s="18" customFormat="1" ht="12.9" customHeight="1" x14ac:dyDescent="0.25">
      <c r="A48" s="11" t="s">
        <v>112</v>
      </c>
      <c r="B48" s="17" t="s">
        <v>113</v>
      </c>
      <c r="C48" s="13" t="s">
        <v>114</v>
      </c>
      <c r="D48" s="22">
        <f>SUM(D43:D47)</f>
        <v>2391000</v>
      </c>
      <c r="E48" s="22">
        <f>SUM(E43:E47)</f>
        <v>2241000</v>
      </c>
    </row>
    <row r="49" spans="1:5" s="18" customFormat="1" ht="12.9" customHeight="1" x14ac:dyDescent="0.25">
      <c r="A49" s="11" t="s">
        <v>115</v>
      </c>
      <c r="B49" s="17" t="s">
        <v>116</v>
      </c>
      <c r="C49" s="13" t="s">
        <v>117</v>
      </c>
      <c r="D49" s="14"/>
      <c r="E49" s="16"/>
    </row>
    <row r="50" spans="1:5" s="18" customFormat="1" ht="12.9" customHeight="1" x14ac:dyDescent="0.25">
      <c r="A50" s="25" t="s">
        <v>118</v>
      </c>
      <c r="B50" s="26" t="s">
        <v>119</v>
      </c>
      <c r="C50" s="27" t="s">
        <v>120</v>
      </c>
      <c r="D50" s="22">
        <f>D39+D40+D41+D42+D48+D49</f>
        <v>2636000</v>
      </c>
      <c r="E50" s="22">
        <f>E39+E40+E41+E42+E48+E49</f>
        <v>2486000</v>
      </c>
    </row>
    <row r="51" spans="1:5" s="18" customFormat="1" ht="12.9" customHeight="1" x14ac:dyDescent="0.25">
      <c r="A51" s="11" t="s">
        <v>121</v>
      </c>
      <c r="B51" s="29" t="s">
        <v>122</v>
      </c>
      <c r="C51" s="13" t="s">
        <v>123</v>
      </c>
      <c r="D51" s="14"/>
      <c r="E51" s="16"/>
    </row>
    <row r="52" spans="1:5" s="18" customFormat="1" ht="12.9" customHeight="1" x14ac:dyDescent="0.25">
      <c r="A52" s="11" t="s">
        <v>124</v>
      </c>
      <c r="B52" s="29" t="s">
        <v>125</v>
      </c>
      <c r="C52" s="13" t="s">
        <v>126</v>
      </c>
      <c r="D52" s="14">
        <v>414000</v>
      </c>
      <c r="E52" s="16">
        <v>414000</v>
      </c>
    </row>
    <row r="53" spans="1:5" s="18" customFormat="1" ht="12.9" customHeight="1" x14ac:dyDescent="0.25">
      <c r="A53" s="11" t="s">
        <v>127</v>
      </c>
      <c r="B53" s="29" t="s">
        <v>128</v>
      </c>
      <c r="C53" s="13" t="s">
        <v>129</v>
      </c>
      <c r="D53" s="14">
        <v>37000</v>
      </c>
      <c r="E53" s="16">
        <v>37000</v>
      </c>
    </row>
    <row r="54" spans="1:5" s="18" customFormat="1" ht="12.9" customHeight="1" x14ac:dyDescent="0.25">
      <c r="A54" s="11" t="s">
        <v>130</v>
      </c>
      <c r="B54" s="29" t="s">
        <v>131</v>
      </c>
      <c r="C54" s="13" t="s">
        <v>132</v>
      </c>
      <c r="D54" s="14">
        <v>0</v>
      </c>
      <c r="E54" s="16"/>
    </row>
    <row r="55" spans="1:5" s="18" customFormat="1" ht="12.9" customHeight="1" x14ac:dyDescent="0.25">
      <c r="A55" s="11" t="s">
        <v>133</v>
      </c>
      <c r="B55" s="29" t="s">
        <v>134</v>
      </c>
      <c r="C55" s="13" t="s">
        <v>135</v>
      </c>
      <c r="D55" s="30">
        <v>700000</v>
      </c>
      <c r="E55" s="16">
        <v>700000</v>
      </c>
    </row>
    <row r="56" spans="1:5" s="18" customFormat="1" ht="12.9" customHeight="1" x14ac:dyDescent="0.25">
      <c r="A56" s="11" t="s">
        <v>136</v>
      </c>
      <c r="B56" s="29" t="s">
        <v>137</v>
      </c>
      <c r="C56" s="13" t="s">
        <v>138</v>
      </c>
      <c r="D56" s="14">
        <v>0</v>
      </c>
      <c r="E56" s="16"/>
    </row>
    <row r="57" spans="1:5" s="18" customFormat="1" ht="12.9" customHeight="1" x14ac:dyDescent="0.25">
      <c r="A57" s="11" t="s">
        <v>139</v>
      </c>
      <c r="B57" s="29" t="s">
        <v>140</v>
      </c>
      <c r="C57" s="13" t="s">
        <v>141</v>
      </c>
      <c r="D57" s="14">
        <v>0</v>
      </c>
      <c r="E57" s="20"/>
    </row>
    <row r="58" spans="1:5" s="18" customFormat="1" ht="12.9" customHeight="1" x14ac:dyDescent="0.25">
      <c r="A58" s="11" t="s">
        <v>142</v>
      </c>
      <c r="B58" s="29" t="s">
        <v>143</v>
      </c>
      <c r="C58" s="13" t="s">
        <v>144</v>
      </c>
      <c r="D58" s="14">
        <v>0</v>
      </c>
      <c r="E58" s="16"/>
    </row>
    <row r="59" spans="1:5" s="18" customFormat="1" ht="12.9" customHeight="1" x14ac:dyDescent="0.25">
      <c r="A59" s="11">
        <v>42</v>
      </c>
      <c r="B59" s="29" t="s">
        <v>145</v>
      </c>
      <c r="C59" s="13" t="s">
        <v>146</v>
      </c>
      <c r="D59" s="14">
        <v>2000</v>
      </c>
      <c r="E59" s="16">
        <v>2000</v>
      </c>
    </row>
    <row r="60" spans="1:5" s="18" customFormat="1" ht="12.9" customHeight="1" x14ac:dyDescent="0.25">
      <c r="A60" s="11">
        <v>43</v>
      </c>
      <c r="B60" s="29" t="s">
        <v>147</v>
      </c>
      <c r="C60" s="13" t="s">
        <v>148</v>
      </c>
      <c r="D60" s="22">
        <f>SUM(D58:D59)</f>
        <v>2000</v>
      </c>
      <c r="E60" s="22">
        <f>SUM(E58:E59)</f>
        <v>2000</v>
      </c>
    </row>
    <row r="61" spans="1:5" s="18" customFormat="1" ht="12.9" customHeight="1" x14ac:dyDescent="0.25">
      <c r="A61" s="11">
        <v>44</v>
      </c>
      <c r="B61" s="29" t="s">
        <v>149</v>
      </c>
      <c r="C61" s="13" t="s">
        <v>150</v>
      </c>
      <c r="D61" s="14"/>
      <c r="E61" s="16"/>
    </row>
    <row r="62" spans="1:5" s="18" customFormat="1" ht="12.9" customHeight="1" x14ac:dyDescent="0.25">
      <c r="A62" s="11">
        <v>45</v>
      </c>
      <c r="B62" s="29" t="s">
        <v>151</v>
      </c>
      <c r="C62" s="13" t="s">
        <v>152</v>
      </c>
      <c r="D62" s="14">
        <v>0</v>
      </c>
      <c r="E62" s="16"/>
    </row>
    <row r="63" spans="1:5" s="18" customFormat="1" ht="12.9" customHeight="1" x14ac:dyDescent="0.25">
      <c r="A63" s="11" t="s">
        <v>153</v>
      </c>
      <c r="B63" s="29" t="s">
        <v>154</v>
      </c>
      <c r="C63" s="13" t="s">
        <v>155</v>
      </c>
      <c r="D63" s="22">
        <f>SUM(D61:D62)</f>
        <v>0</v>
      </c>
      <c r="E63" s="22">
        <f>SUM(E61:E62)</f>
        <v>0</v>
      </c>
    </row>
    <row r="64" spans="1:5" s="18" customFormat="1" ht="12.9" customHeight="1" x14ac:dyDescent="0.25">
      <c r="A64" s="11" t="s">
        <v>156</v>
      </c>
      <c r="B64" s="29" t="s">
        <v>157</v>
      </c>
      <c r="C64" s="13" t="s">
        <v>158</v>
      </c>
      <c r="D64" s="14"/>
      <c r="E64" s="16"/>
    </row>
    <row r="65" spans="1:5" s="18" customFormat="1" ht="12.9" customHeight="1" x14ac:dyDescent="0.25">
      <c r="A65" s="11" t="s">
        <v>159</v>
      </c>
      <c r="B65" s="29" t="s">
        <v>160</v>
      </c>
      <c r="C65" s="13" t="s">
        <v>161</v>
      </c>
      <c r="D65" s="14">
        <v>0</v>
      </c>
      <c r="E65" s="16"/>
    </row>
    <row r="66" spans="1:5" s="18" customFormat="1" ht="12.9" customHeight="1" x14ac:dyDescent="0.25">
      <c r="A66" s="25" t="s">
        <v>162</v>
      </c>
      <c r="B66" s="26" t="s">
        <v>163</v>
      </c>
      <c r="C66" s="27" t="s">
        <v>164</v>
      </c>
      <c r="D66" s="22">
        <f>D51+D52+D53+D54+D55+D56+D57+D60+D63+D64+D65</f>
        <v>1153000</v>
      </c>
      <c r="E66" s="22">
        <f>E51+E52+E53+E54+E55+E56+E57+E60+E63+E64+E65</f>
        <v>1153000</v>
      </c>
    </row>
    <row r="67" spans="1:5" s="18" customFormat="1" ht="12.9" customHeight="1" x14ac:dyDescent="0.25">
      <c r="A67" s="11" t="s">
        <v>165</v>
      </c>
      <c r="B67" s="29" t="s">
        <v>166</v>
      </c>
      <c r="C67" s="13" t="s">
        <v>167</v>
      </c>
      <c r="D67" s="14"/>
      <c r="E67" s="16"/>
    </row>
    <row r="68" spans="1:5" s="18" customFormat="1" ht="12.9" customHeight="1" x14ac:dyDescent="0.25">
      <c r="A68" s="11" t="s">
        <v>168</v>
      </c>
      <c r="B68" s="29" t="s">
        <v>169</v>
      </c>
      <c r="C68" s="13" t="s">
        <v>170</v>
      </c>
      <c r="D68" s="14"/>
      <c r="E68" s="16"/>
    </row>
    <row r="69" spans="1:5" s="18" customFormat="1" ht="12.9" customHeight="1" x14ac:dyDescent="0.25">
      <c r="A69" s="11" t="s">
        <v>171</v>
      </c>
      <c r="B69" s="29" t="s">
        <v>172</v>
      </c>
      <c r="C69" s="13" t="s">
        <v>173</v>
      </c>
      <c r="D69" s="14"/>
      <c r="E69" s="20"/>
    </row>
    <row r="70" spans="1:5" s="18" customFormat="1" ht="12.9" customHeight="1" x14ac:dyDescent="0.25">
      <c r="A70" s="11" t="s">
        <v>174</v>
      </c>
      <c r="B70" s="29" t="s">
        <v>175</v>
      </c>
      <c r="C70" s="13" t="s">
        <v>176</v>
      </c>
      <c r="D70" s="14"/>
      <c r="E70" s="16"/>
    </row>
    <row r="71" spans="1:5" s="18" customFormat="1" ht="12.9" customHeight="1" x14ac:dyDescent="0.25">
      <c r="A71" s="11" t="s">
        <v>177</v>
      </c>
      <c r="B71" s="29" t="s">
        <v>178</v>
      </c>
      <c r="C71" s="13" t="s">
        <v>179</v>
      </c>
      <c r="D71" s="14"/>
      <c r="E71" s="16"/>
    </row>
    <row r="72" spans="1:5" s="18" customFormat="1" ht="12.9" customHeight="1" x14ac:dyDescent="0.25">
      <c r="A72" s="25" t="s">
        <v>180</v>
      </c>
      <c r="B72" s="26" t="s">
        <v>181</v>
      </c>
      <c r="C72" s="27" t="s">
        <v>182</v>
      </c>
      <c r="D72" s="22">
        <f>SUM(D67:D71)</f>
        <v>0</v>
      </c>
      <c r="E72" s="22">
        <f>SUM(E67:E71)</f>
        <v>0</v>
      </c>
    </row>
    <row r="73" spans="1:5" s="18" customFormat="1" ht="26.1" customHeight="1" x14ac:dyDescent="0.25">
      <c r="A73" s="11" t="s">
        <v>183</v>
      </c>
      <c r="B73" s="29" t="s">
        <v>184</v>
      </c>
      <c r="C73" s="13" t="s">
        <v>185</v>
      </c>
      <c r="D73" s="14"/>
      <c r="E73" s="16"/>
    </row>
    <row r="74" spans="1:5" s="18" customFormat="1" ht="26.1" customHeight="1" x14ac:dyDescent="0.25">
      <c r="A74" s="11" t="s">
        <v>186</v>
      </c>
      <c r="B74" s="29" t="s">
        <v>187</v>
      </c>
      <c r="C74" s="13" t="s">
        <v>188</v>
      </c>
      <c r="D74" s="14"/>
      <c r="E74" s="16"/>
    </row>
    <row r="75" spans="1:5" s="18" customFormat="1" ht="26.1" customHeight="1" x14ac:dyDescent="0.25">
      <c r="A75" s="11" t="s">
        <v>189</v>
      </c>
      <c r="B75" s="29" t="s">
        <v>190</v>
      </c>
      <c r="C75" s="13" t="s">
        <v>191</v>
      </c>
      <c r="D75" s="14"/>
      <c r="E75" s="20"/>
    </row>
    <row r="76" spans="1:5" s="18" customFormat="1" ht="26.1" customHeight="1" x14ac:dyDescent="0.25">
      <c r="A76" s="11" t="s">
        <v>192</v>
      </c>
      <c r="B76" s="17" t="s">
        <v>193</v>
      </c>
      <c r="C76" s="13" t="s">
        <v>194</v>
      </c>
      <c r="D76" s="14"/>
      <c r="E76" s="16"/>
    </row>
    <row r="77" spans="1:5" s="18" customFormat="1" ht="12.9" customHeight="1" x14ac:dyDescent="0.25">
      <c r="A77" s="11" t="s">
        <v>195</v>
      </c>
      <c r="B77" s="29" t="s">
        <v>196</v>
      </c>
      <c r="C77" s="13" t="s">
        <v>197</v>
      </c>
      <c r="D77" s="14"/>
      <c r="E77" s="16"/>
    </row>
    <row r="78" spans="1:5" s="18" customFormat="1" ht="12.9" customHeight="1" x14ac:dyDescent="0.25">
      <c r="A78" s="25" t="s">
        <v>198</v>
      </c>
      <c r="B78" s="26" t="s">
        <v>199</v>
      </c>
      <c r="C78" s="27" t="s">
        <v>200</v>
      </c>
      <c r="D78" s="22">
        <f>SUM(D73:D77)</f>
        <v>0</v>
      </c>
      <c r="E78" s="22">
        <f>SUM(E73:E77)</f>
        <v>0</v>
      </c>
    </row>
    <row r="79" spans="1:5" s="18" customFormat="1" ht="26.1" customHeight="1" x14ac:dyDescent="0.25">
      <c r="A79" s="11" t="s">
        <v>201</v>
      </c>
      <c r="B79" s="29" t="s">
        <v>202</v>
      </c>
      <c r="C79" s="13" t="s">
        <v>203</v>
      </c>
      <c r="D79" s="14"/>
      <c r="E79" s="16"/>
    </row>
    <row r="80" spans="1:5" s="18" customFormat="1" ht="26.1" customHeight="1" x14ac:dyDescent="0.25">
      <c r="A80" s="11" t="s">
        <v>204</v>
      </c>
      <c r="B80" s="17" t="s">
        <v>205</v>
      </c>
      <c r="C80" s="13" t="s">
        <v>206</v>
      </c>
      <c r="D80" s="14"/>
      <c r="E80" s="16"/>
    </row>
    <row r="81" spans="1:5" s="18" customFormat="1" ht="26.1" customHeight="1" x14ac:dyDescent="0.25">
      <c r="A81" s="11" t="s">
        <v>207</v>
      </c>
      <c r="B81" s="17" t="s">
        <v>208</v>
      </c>
      <c r="C81" s="13" t="s">
        <v>209</v>
      </c>
      <c r="D81" s="14"/>
      <c r="E81" s="16"/>
    </row>
    <row r="82" spans="1:5" s="18" customFormat="1" ht="26.1" customHeight="1" x14ac:dyDescent="0.25">
      <c r="A82" s="11" t="s">
        <v>210</v>
      </c>
      <c r="B82" s="17" t="s">
        <v>211</v>
      </c>
      <c r="C82" s="13" t="s">
        <v>212</v>
      </c>
      <c r="D82" s="14">
        <v>0</v>
      </c>
      <c r="E82" s="20"/>
    </row>
    <row r="83" spans="1:5" s="18" customFormat="1" ht="12.9" customHeight="1" x14ac:dyDescent="0.25">
      <c r="A83" s="11" t="s">
        <v>213</v>
      </c>
      <c r="B83" s="29" t="s">
        <v>214</v>
      </c>
      <c r="C83" s="13" t="s">
        <v>215</v>
      </c>
      <c r="D83" s="14"/>
      <c r="E83" s="31"/>
    </row>
    <row r="84" spans="1:5" s="18" customFormat="1" ht="12.9" customHeight="1" x14ac:dyDescent="0.25">
      <c r="A84" s="25" t="s">
        <v>216</v>
      </c>
      <c r="B84" s="26" t="s">
        <v>217</v>
      </c>
      <c r="C84" s="27" t="s">
        <v>218</v>
      </c>
      <c r="D84" s="22">
        <f>SUM(D79:D83)</f>
        <v>0</v>
      </c>
      <c r="E84" s="22">
        <f>SUM(E79:E83)</f>
        <v>0</v>
      </c>
    </row>
    <row r="85" spans="1:5" s="18" customFormat="1" ht="12.9" customHeight="1" thickBot="1" x14ac:dyDescent="0.3">
      <c r="A85" s="32" t="s">
        <v>219</v>
      </c>
      <c r="B85" s="33" t="s">
        <v>220</v>
      </c>
      <c r="C85" s="34" t="s">
        <v>221</v>
      </c>
      <c r="D85" s="35">
        <f>D84+D78+D72+D66+D50+D36+D30</f>
        <v>20342008</v>
      </c>
      <c r="E85" s="35">
        <f>E84+E78+E72+E66+E50+E36+E30</f>
        <v>36612108</v>
      </c>
    </row>
    <row r="86" spans="1:5" s="18" customFormat="1" ht="12.9" customHeight="1" thickTop="1" x14ac:dyDescent="0.25">
      <c r="A86" s="36" t="s">
        <v>10</v>
      </c>
      <c r="B86" s="37" t="s">
        <v>222</v>
      </c>
      <c r="C86" s="38" t="s">
        <v>223</v>
      </c>
      <c r="D86" s="39"/>
      <c r="E86" s="20"/>
    </row>
    <row r="87" spans="1:5" s="18" customFormat="1" ht="12.9" customHeight="1" x14ac:dyDescent="0.25">
      <c r="A87" s="11" t="s">
        <v>17</v>
      </c>
      <c r="B87" s="29" t="s">
        <v>224</v>
      </c>
      <c r="C87" s="17" t="s">
        <v>225</v>
      </c>
      <c r="D87" s="40"/>
      <c r="E87" s="16"/>
    </row>
    <row r="88" spans="1:5" s="18" customFormat="1" ht="12.9" customHeight="1" x14ac:dyDescent="0.25">
      <c r="A88" s="11" t="s">
        <v>20</v>
      </c>
      <c r="B88" s="41" t="s">
        <v>226</v>
      </c>
      <c r="C88" s="17" t="s">
        <v>227</v>
      </c>
      <c r="D88" s="40"/>
      <c r="E88" s="16"/>
    </row>
    <row r="89" spans="1:5" s="18" customFormat="1" ht="12.9" customHeight="1" x14ac:dyDescent="0.25">
      <c r="A89" s="11" t="s">
        <v>27</v>
      </c>
      <c r="B89" s="29" t="s">
        <v>228</v>
      </c>
      <c r="C89" s="17" t="s">
        <v>229</v>
      </c>
      <c r="D89" s="22">
        <f>SUM(D86:D88)</f>
        <v>0</v>
      </c>
      <c r="E89" s="22">
        <f>SUM(E86:E88)</f>
        <v>0</v>
      </c>
    </row>
    <row r="90" spans="1:5" s="18" customFormat="1" ht="12.9" customHeight="1" x14ac:dyDescent="0.25">
      <c r="A90" s="11" t="s">
        <v>30</v>
      </c>
      <c r="B90" s="29" t="s">
        <v>230</v>
      </c>
      <c r="C90" s="17" t="s">
        <v>231</v>
      </c>
      <c r="D90" s="40"/>
      <c r="E90" s="16"/>
    </row>
    <row r="91" spans="1:5" s="18" customFormat="1" ht="12.9" customHeight="1" x14ac:dyDescent="0.25">
      <c r="A91" s="11" t="s">
        <v>33</v>
      </c>
      <c r="B91" s="41" t="s">
        <v>232</v>
      </c>
      <c r="C91" s="17" t="s">
        <v>233</v>
      </c>
      <c r="D91" s="40"/>
      <c r="E91" s="20"/>
    </row>
    <row r="92" spans="1:5" s="18" customFormat="1" ht="12.9" customHeight="1" x14ac:dyDescent="0.25">
      <c r="A92" s="11" t="s">
        <v>36</v>
      </c>
      <c r="B92" s="29" t="s">
        <v>234</v>
      </c>
      <c r="C92" s="17" t="s">
        <v>235</v>
      </c>
      <c r="D92" s="40"/>
      <c r="E92" s="42"/>
    </row>
    <row r="93" spans="1:5" s="18" customFormat="1" ht="12.9" customHeight="1" x14ac:dyDescent="0.25">
      <c r="A93" s="11" t="s">
        <v>39</v>
      </c>
      <c r="B93" s="41" t="s">
        <v>236</v>
      </c>
      <c r="C93" s="17" t="s">
        <v>237</v>
      </c>
      <c r="D93" s="40"/>
      <c r="E93" s="42"/>
    </row>
    <row r="94" spans="1:5" s="15" customFormat="1" ht="12.9" customHeight="1" x14ac:dyDescent="0.25">
      <c r="A94" s="11" t="s">
        <v>42</v>
      </c>
      <c r="B94" s="41" t="s">
        <v>238</v>
      </c>
      <c r="C94" s="17" t="s">
        <v>239</v>
      </c>
      <c r="D94" s="22">
        <f>SUM(D90:D93)</f>
        <v>0</v>
      </c>
      <c r="E94" s="22">
        <f>SUM(E92:E93)</f>
        <v>0</v>
      </c>
    </row>
    <row r="95" spans="1:5" s="15" customFormat="1" ht="12.9" customHeight="1" x14ac:dyDescent="0.25">
      <c r="A95" s="11" t="s">
        <v>45</v>
      </c>
      <c r="B95" s="17" t="s">
        <v>240</v>
      </c>
      <c r="C95" s="17" t="s">
        <v>241</v>
      </c>
      <c r="D95" s="30">
        <v>12527370</v>
      </c>
      <c r="E95" s="42">
        <v>12527370</v>
      </c>
    </row>
    <row r="96" spans="1:5" s="15" customFormat="1" ht="12.9" customHeight="1" x14ac:dyDescent="0.25">
      <c r="A96" s="11" t="s">
        <v>48</v>
      </c>
      <c r="B96" s="17" t="s">
        <v>242</v>
      </c>
      <c r="C96" s="17" t="s">
        <v>243</v>
      </c>
      <c r="D96" s="40"/>
      <c r="E96" s="16"/>
    </row>
    <row r="97" spans="1:5" s="15" customFormat="1" ht="12.9" customHeight="1" x14ac:dyDescent="0.25">
      <c r="A97" s="11" t="s">
        <v>51</v>
      </c>
      <c r="B97" s="17" t="s">
        <v>244</v>
      </c>
      <c r="C97" s="17" t="s">
        <v>245</v>
      </c>
      <c r="D97" s="22">
        <f>SUM(D95:D96)</f>
        <v>12527370</v>
      </c>
      <c r="E97" s="22">
        <f>SUM(E95:E96)</f>
        <v>12527370</v>
      </c>
    </row>
    <row r="98" spans="1:5" s="15" customFormat="1" ht="12.9" customHeight="1" x14ac:dyDescent="0.25">
      <c r="A98" s="11" t="s">
        <v>58</v>
      </c>
      <c r="B98" s="41" t="s">
        <v>246</v>
      </c>
      <c r="C98" s="17" t="s">
        <v>247</v>
      </c>
      <c r="D98" s="40"/>
      <c r="E98" s="16">
        <v>157170</v>
      </c>
    </row>
    <row r="99" spans="1:5" s="18" customFormat="1" ht="12.9" customHeight="1" x14ac:dyDescent="0.25">
      <c r="A99" s="11" t="s">
        <v>61</v>
      </c>
      <c r="B99" s="41" t="s">
        <v>248</v>
      </c>
      <c r="C99" s="17" t="s">
        <v>249</v>
      </c>
      <c r="D99" s="40"/>
      <c r="E99" s="16"/>
    </row>
    <row r="100" spans="1:5" s="18" customFormat="1" ht="12.9" customHeight="1" x14ac:dyDescent="0.25">
      <c r="A100" s="11" t="s">
        <v>64</v>
      </c>
      <c r="B100" s="41" t="s">
        <v>250</v>
      </c>
      <c r="C100" s="17" t="s">
        <v>251</v>
      </c>
      <c r="D100" s="40"/>
      <c r="E100" s="16"/>
    </row>
    <row r="101" spans="1:5" s="18" customFormat="1" ht="12.9" customHeight="1" x14ac:dyDescent="0.25">
      <c r="A101" s="11" t="s">
        <v>67</v>
      </c>
      <c r="B101" s="41" t="s">
        <v>252</v>
      </c>
      <c r="C101" s="17" t="s">
        <v>253</v>
      </c>
      <c r="D101" s="40"/>
      <c r="E101" s="16"/>
    </row>
    <row r="102" spans="1:5" s="18" customFormat="1" ht="12.9" customHeight="1" x14ac:dyDescent="0.25">
      <c r="A102" s="11" t="s">
        <v>70</v>
      </c>
      <c r="B102" s="29" t="s">
        <v>254</v>
      </c>
      <c r="C102" s="17" t="s">
        <v>255</v>
      </c>
      <c r="D102" s="40"/>
      <c r="E102" s="20"/>
    </row>
    <row r="103" spans="1:5" s="18" customFormat="1" ht="12.9" customHeight="1" x14ac:dyDescent="0.25">
      <c r="A103" s="11">
        <v>18</v>
      </c>
      <c r="B103" s="29" t="s">
        <v>256</v>
      </c>
      <c r="C103" s="17" t="s">
        <v>257</v>
      </c>
      <c r="D103" s="40"/>
      <c r="E103" s="20"/>
    </row>
    <row r="104" spans="1:5" s="18" customFormat="1" ht="12.9" customHeight="1" x14ac:dyDescent="0.25">
      <c r="A104" s="11">
        <v>19</v>
      </c>
      <c r="B104" s="29" t="s">
        <v>258</v>
      </c>
      <c r="C104" s="17" t="s">
        <v>259</v>
      </c>
      <c r="D104" s="40"/>
      <c r="E104" s="16"/>
    </row>
    <row r="105" spans="1:5" s="18" customFormat="1" ht="12.9" customHeight="1" x14ac:dyDescent="0.25">
      <c r="A105" s="11">
        <v>20</v>
      </c>
      <c r="B105" s="29" t="s">
        <v>260</v>
      </c>
      <c r="C105" s="17" t="s">
        <v>261</v>
      </c>
      <c r="D105" s="22">
        <f>SUM(D103:D104)</f>
        <v>0</v>
      </c>
      <c r="E105" s="22">
        <f>SUM(E103:E104)</f>
        <v>0</v>
      </c>
    </row>
    <row r="106" spans="1:5" s="18" customFormat="1" ht="12.9" customHeight="1" x14ac:dyDescent="0.25">
      <c r="A106" s="11">
        <v>21</v>
      </c>
      <c r="B106" s="29" t="s">
        <v>262</v>
      </c>
      <c r="C106" s="17" t="s">
        <v>263</v>
      </c>
      <c r="D106" s="22">
        <f>D89+D94+D97+D98+D99+D100+D101+D102+D105</f>
        <v>12527370</v>
      </c>
      <c r="E106" s="22">
        <f>E89+E94+E97+E98+E99+E100+E101+E102+E105</f>
        <v>12684540</v>
      </c>
    </row>
    <row r="107" spans="1:5" s="18" customFormat="1" ht="12.9" customHeight="1" x14ac:dyDescent="0.25">
      <c r="A107" s="11">
        <v>22</v>
      </c>
      <c r="B107" s="29" t="s">
        <v>264</v>
      </c>
      <c r="C107" s="17" t="s">
        <v>265</v>
      </c>
      <c r="D107" s="40"/>
      <c r="E107" s="42"/>
    </row>
    <row r="108" spans="1:5" s="18" customFormat="1" ht="12.9" customHeight="1" x14ac:dyDescent="0.25">
      <c r="A108" s="11">
        <v>23</v>
      </c>
      <c r="B108" s="29" t="s">
        <v>266</v>
      </c>
      <c r="C108" s="17" t="s">
        <v>267</v>
      </c>
      <c r="D108" s="40"/>
      <c r="E108" s="42"/>
    </row>
    <row r="109" spans="1:5" s="18" customFormat="1" ht="12.9" customHeight="1" x14ac:dyDescent="0.25">
      <c r="A109" s="11">
        <v>24</v>
      </c>
      <c r="B109" s="41" t="s">
        <v>268</v>
      </c>
      <c r="C109" s="17" t="s">
        <v>269</v>
      </c>
      <c r="D109" s="40"/>
      <c r="E109" s="20"/>
    </row>
    <row r="110" spans="1:5" s="15" customFormat="1" ht="12.9" customHeight="1" x14ac:dyDescent="0.25">
      <c r="A110" s="11">
        <v>25</v>
      </c>
      <c r="B110" s="41" t="s">
        <v>270</v>
      </c>
      <c r="C110" s="17" t="s">
        <v>271</v>
      </c>
      <c r="D110" s="40"/>
      <c r="E110" s="16"/>
    </row>
    <row r="111" spans="1:5" s="15" customFormat="1" ht="12.9" customHeight="1" x14ac:dyDescent="0.25">
      <c r="A111" s="11">
        <v>26</v>
      </c>
      <c r="B111" s="41" t="s">
        <v>272</v>
      </c>
      <c r="C111" s="17" t="s">
        <v>273</v>
      </c>
      <c r="D111" s="40"/>
      <c r="E111" s="16"/>
    </row>
    <row r="112" spans="1:5" s="18" customFormat="1" ht="12.9" customHeight="1" x14ac:dyDescent="0.25">
      <c r="A112" s="11">
        <v>27</v>
      </c>
      <c r="B112" s="41" t="s">
        <v>274</v>
      </c>
      <c r="C112" s="17" t="s">
        <v>275</v>
      </c>
      <c r="D112" s="22">
        <f>SUM(D107:D111)</f>
        <v>0</v>
      </c>
      <c r="E112" s="22">
        <f>E103+E109+E110+E111</f>
        <v>0</v>
      </c>
    </row>
    <row r="113" spans="1:5" s="18" customFormat="1" ht="12.9" customHeight="1" x14ac:dyDescent="0.25">
      <c r="A113" s="11">
        <v>28</v>
      </c>
      <c r="B113" s="29" t="s">
        <v>276</v>
      </c>
      <c r="C113" s="17" t="s">
        <v>277</v>
      </c>
      <c r="D113" s="40"/>
      <c r="E113" s="43">
        <f>E112+E82</f>
        <v>0</v>
      </c>
    </row>
    <row r="114" spans="1:5" s="18" customFormat="1" ht="12.9" customHeight="1" x14ac:dyDescent="0.25">
      <c r="A114" s="11">
        <v>29</v>
      </c>
      <c r="B114" s="29" t="s">
        <v>278</v>
      </c>
      <c r="C114" s="17" t="s">
        <v>279</v>
      </c>
      <c r="D114" s="40"/>
      <c r="E114" s="44"/>
    </row>
    <row r="115" spans="1:5" s="15" customFormat="1" ht="12.9" customHeight="1" x14ac:dyDescent="0.25">
      <c r="A115" s="25">
        <v>30</v>
      </c>
      <c r="B115" s="45" t="s">
        <v>280</v>
      </c>
      <c r="C115" s="26" t="s">
        <v>281</v>
      </c>
      <c r="D115" s="22">
        <f>D106+D112+D113+D114</f>
        <v>12527370</v>
      </c>
      <c r="E115" s="22">
        <f>E106+E112+E113+E114</f>
        <v>12684540</v>
      </c>
    </row>
    <row r="116" spans="1:5" x14ac:dyDescent="0.25">
      <c r="A116" s="44"/>
      <c r="B116" s="44" t="s">
        <v>282</v>
      </c>
      <c r="C116" s="17" t="s">
        <v>283</v>
      </c>
      <c r="D116" s="43">
        <f>D115+D85</f>
        <v>32869378</v>
      </c>
      <c r="E116" s="43">
        <f>E115+E85</f>
        <v>49296648</v>
      </c>
    </row>
    <row r="117" spans="1:5" ht="15.6" x14ac:dyDescent="0.3">
      <c r="A117" s="1" t="s">
        <v>0</v>
      </c>
      <c r="B117" s="1"/>
      <c r="C117" s="1"/>
      <c r="D117" s="1"/>
    </row>
    <row r="118" spans="1:5" x14ac:dyDescent="0.25">
      <c r="A118" s="2" t="s">
        <v>1</v>
      </c>
      <c r="B118" s="2"/>
      <c r="C118" s="2"/>
      <c r="D118" s="2"/>
    </row>
    <row r="119" spans="1:5" ht="12.9" customHeight="1" x14ac:dyDescent="0.25">
      <c r="A119" s="3" t="s">
        <v>2</v>
      </c>
      <c r="B119" s="3"/>
      <c r="C119" s="3"/>
      <c r="D119" s="3"/>
    </row>
    <row r="120" spans="1:5" ht="12.9" customHeight="1" x14ac:dyDescent="0.25">
      <c r="A120" s="4" t="s">
        <v>3</v>
      </c>
      <c r="B120" s="5" t="s">
        <v>284</v>
      </c>
      <c r="C120" s="6" t="s">
        <v>5</v>
      </c>
      <c r="D120" s="7" t="s">
        <v>6</v>
      </c>
      <c r="E120" s="8" t="s">
        <v>6</v>
      </c>
    </row>
    <row r="121" spans="1:5" ht="26.1" customHeight="1" x14ac:dyDescent="0.25">
      <c r="A121" s="9"/>
      <c r="B121" s="5" t="s">
        <v>7</v>
      </c>
      <c r="C121" s="10"/>
      <c r="D121" s="5" t="s">
        <v>8</v>
      </c>
      <c r="E121" s="8" t="s">
        <v>9</v>
      </c>
    </row>
    <row r="122" spans="1:5" s="18" customFormat="1" ht="12.9" customHeight="1" x14ac:dyDescent="0.25">
      <c r="A122" s="46" t="s">
        <v>10</v>
      </c>
      <c r="B122" s="40" t="s">
        <v>285</v>
      </c>
      <c r="C122" s="40" t="s">
        <v>286</v>
      </c>
      <c r="D122" s="14">
        <v>3964590</v>
      </c>
      <c r="E122" s="14">
        <v>4661301</v>
      </c>
    </row>
    <row r="123" spans="1:5" s="18" customFormat="1" ht="12.9" customHeight="1" x14ac:dyDescent="0.25">
      <c r="A123" s="46"/>
      <c r="B123" s="40" t="s">
        <v>287</v>
      </c>
      <c r="C123" s="40"/>
      <c r="D123" s="14">
        <v>3720000</v>
      </c>
      <c r="E123" s="16">
        <v>3720000</v>
      </c>
    </row>
    <row r="124" spans="1:5" s="18" customFormat="1" ht="12.9" customHeight="1" x14ac:dyDescent="0.25">
      <c r="A124" s="46"/>
      <c r="B124" s="40" t="s">
        <v>288</v>
      </c>
      <c r="C124" s="40"/>
      <c r="D124" s="14">
        <v>244590</v>
      </c>
      <c r="E124" s="16">
        <v>941301</v>
      </c>
    </row>
    <row r="125" spans="1:5" s="18" customFormat="1" ht="12.9" customHeight="1" x14ac:dyDescent="0.25">
      <c r="A125" s="46" t="s">
        <v>17</v>
      </c>
      <c r="B125" s="40" t="s">
        <v>289</v>
      </c>
      <c r="C125" s="47" t="s">
        <v>290</v>
      </c>
      <c r="D125" s="14"/>
      <c r="E125" s="16"/>
    </row>
    <row r="126" spans="1:5" s="18" customFormat="1" ht="12.9" customHeight="1" x14ac:dyDescent="0.25">
      <c r="A126" s="46" t="s">
        <v>20</v>
      </c>
      <c r="B126" s="40" t="s">
        <v>291</v>
      </c>
      <c r="C126" s="47" t="s">
        <v>292</v>
      </c>
      <c r="D126" s="14"/>
      <c r="E126" s="16"/>
    </row>
    <row r="127" spans="1:5" s="18" customFormat="1" ht="12.9" customHeight="1" x14ac:dyDescent="0.25">
      <c r="A127" s="46" t="s">
        <v>27</v>
      </c>
      <c r="B127" s="12" t="s">
        <v>293</v>
      </c>
      <c r="C127" s="47" t="s">
        <v>294</v>
      </c>
      <c r="D127" s="14"/>
      <c r="E127" s="16"/>
    </row>
    <row r="128" spans="1:5" s="18" customFormat="1" ht="12.9" customHeight="1" x14ac:dyDescent="0.25">
      <c r="A128" s="46" t="s">
        <v>30</v>
      </c>
      <c r="B128" s="12" t="s">
        <v>295</v>
      </c>
      <c r="C128" s="47" t="s">
        <v>296</v>
      </c>
      <c r="D128" s="14"/>
      <c r="E128" s="16"/>
    </row>
    <row r="129" spans="1:5" s="18" customFormat="1" ht="12.9" customHeight="1" x14ac:dyDescent="0.25">
      <c r="A129" s="46" t="s">
        <v>33</v>
      </c>
      <c r="B129" s="12" t="s">
        <v>297</v>
      </c>
      <c r="C129" s="47" t="s">
        <v>298</v>
      </c>
      <c r="D129" s="14"/>
      <c r="E129" s="16"/>
    </row>
    <row r="130" spans="1:5" s="18" customFormat="1" ht="12.9" customHeight="1" x14ac:dyDescent="0.25">
      <c r="A130" s="46" t="s">
        <v>36</v>
      </c>
      <c r="B130" s="12" t="s">
        <v>299</v>
      </c>
      <c r="C130" s="47" t="s">
        <v>300</v>
      </c>
      <c r="D130" s="14">
        <v>150944</v>
      </c>
      <c r="E130" s="16">
        <v>150944</v>
      </c>
    </row>
    <row r="131" spans="1:5" s="18" customFormat="1" ht="12.9" customHeight="1" x14ac:dyDescent="0.25">
      <c r="A131" s="46" t="s">
        <v>39</v>
      </c>
      <c r="B131" s="12" t="s">
        <v>301</v>
      </c>
      <c r="C131" s="47" t="s">
        <v>302</v>
      </c>
      <c r="D131" s="14"/>
      <c r="E131" s="16"/>
    </row>
    <row r="132" spans="1:5" s="18" customFormat="1" ht="12.9" customHeight="1" x14ac:dyDescent="0.25">
      <c r="A132" s="46" t="s">
        <v>42</v>
      </c>
      <c r="B132" s="17" t="s">
        <v>303</v>
      </c>
      <c r="C132" s="47" t="s">
        <v>304</v>
      </c>
      <c r="D132" s="14"/>
      <c r="E132" s="16"/>
    </row>
    <row r="133" spans="1:5" s="18" customFormat="1" ht="12.9" customHeight="1" x14ac:dyDescent="0.25">
      <c r="A133" s="46" t="s">
        <v>45</v>
      </c>
      <c r="B133" s="17" t="s">
        <v>305</v>
      </c>
      <c r="C133" s="47" t="s">
        <v>306</v>
      </c>
      <c r="D133" s="14"/>
      <c r="E133" s="16"/>
    </row>
    <row r="134" spans="1:5" s="18" customFormat="1" ht="12.9" customHeight="1" x14ac:dyDescent="0.25">
      <c r="A134" s="46" t="s">
        <v>48</v>
      </c>
      <c r="B134" s="17" t="s">
        <v>307</v>
      </c>
      <c r="C134" s="47" t="s">
        <v>308</v>
      </c>
      <c r="D134" s="14"/>
      <c r="E134" s="16"/>
    </row>
    <row r="135" spans="1:5" s="18" customFormat="1" ht="12.9" customHeight="1" x14ac:dyDescent="0.25">
      <c r="A135" s="46" t="s">
        <v>51</v>
      </c>
      <c r="B135" s="17" t="s">
        <v>309</v>
      </c>
      <c r="C135" s="47" t="s">
        <v>310</v>
      </c>
      <c r="D135" s="14"/>
      <c r="E135" s="16"/>
    </row>
    <row r="136" spans="1:5" s="18" customFormat="1" ht="12.9" customHeight="1" x14ac:dyDescent="0.25">
      <c r="A136" s="46" t="s">
        <v>58</v>
      </c>
      <c r="B136" s="17" t="s">
        <v>311</v>
      </c>
      <c r="C136" s="47" t="s">
        <v>312</v>
      </c>
      <c r="D136" s="14">
        <v>0</v>
      </c>
      <c r="E136" s="16"/>
    </row>
    <row r="137" spans="1:5" s="18" customFormat="1" ht="12.9" customHeight="1" x14ac:dyDescent="0.25">
      <c r="A137" s="46" t="s">
        <v>61</v>
      </c>
      <c r="B137" s="12" t="s">
        <v>313</v>
      </c>
      <c r="C137" s="47" t="s">
        <v>314</v>
      </c>
      <c r="D137" s="22">
        <f>D122+D130+D132+D136+D125+D126+D127+D128+D129+D131+D133+D134+D135</f>
        <v>4115534</v>
      </c>
      <c r="E137" s="22">
        <f>E122+E130+E132+E136+E125+E126+E127+E128+E129+E131+E133+E134+E135</f>
        <v>4812245</v>
      </c>
    </row>
    <row r="138" spans="1:5" s="18" customFormat="1" ht="12.9" customHeight="1" x14ac:dyDescent="0.25">
      <c r="A138" s="46" t="s">
        <v>64</v>
      </c>
      <c r="B138" s="17" t="s">
        <v>315</v>
      </c>
      <c r="C138" s="47" t="s">
        <v>316</v>
      </c>
      <c r="D138" s="14">
        <v>4521104</v>
      </c>
      <c r="E138" s="16">
        <v>4521104</v>
      </c>
    </row>
    <row r="139" spans="1:5" s="18" customFormat="1" ht="26.1" customHeight="1" x14ac:dyDescent="0.25">
      <c r="A139" s="46" t="s">
        <v>67</v>
      </c>
      <c r="B139" s="17" t="s">
        <v>317</v>
      </c>
      <c r="C139" s="47" t="s">
        <v>318</v>
      </c>
      <c r="D139" s="14">
        <v>0</v>
      </c>
      <c r="E139" s="16"/>
    </row>
    <row r="140" spans="1:5" s="18" customFormat="1" ht="12.9" customHeight="1" x14ac:dyDescent="0.25">
      <c r="A140" s="46" t="s">
        <v>70</v>
      </c>
      <c r="B140" s="13" t="s">
        <v>319</v>
      </c>
      <c r="C140" s="47" t="s">
        <v>320</v>
      </c>
      <c r="D140" s="14">
        <v>360000</v>
      </c>
      <c r="E140" s="16">
        <v>400000</v>
      </c>
    </row>
    <row r="141" spans="1:5" s="18" customFormat="1" ht="12.9" customHeight="1" x14ac:dyDescent="0.25">
      <c r="A141" s="46" t="s">
        <v>73</v>
      </c>
      <c r="B141" s="17" t="s">
        <v>321</v>
      </c>
      <c r="C141" s="47" t="s">
        <v>322</v>
      </c>
      <c r="D141" s="22">
        <f>SUM(D138:D140)</f>
        <v>4881104</v>
      </c>
      <c r="E141" s="22">
        <f>SUM(E138:E140)</f>
        <v>4921104</v>
      </c>
    </row>
    <row r="142" spans="1:5" s="18" customFormat="1" ht="12.9" customHeight="1" x14ac:dyDescent="0.25">
      <c r="A142" s="48" t="s">
        <v>76</v>
      </c>
      <c r="B142" s="49" t="s">
        <v>323</v>
      </c>
      <c r="C142" s="50" t="s">
        <v>324</v>
      </c>
      <c r="D142" s="22">
        <f>D137+D141</f>
        <v>8996638</v>
      </c>
      <c r="E142" s="22">
        <f>E137+E141</f>
        <v>9733349</v>
      </c>
    </row>
    <row r="143" spans="1:5" s="15" customFormat="1" ht="12.9" customHeight="1" x14ac:dyDescent="0.25">
      <c r="A143" s="48" t="s">
        <v>79</v>
      </c>
      <c r="B143" s="26" t="s">
        <v>325</v>
      </c>
      <c r="C143" s="50" t="s">
        <v>326</v>
      </c>
      <c r="D143" s="51">
        <f>SUM(D144:D147)</f>
        <v>1538982</v>
      </c>
      <c r="E143" s="52">
        <f>SUM(E144:E147)</f>
        <v>1599944</v>
      </c>
    </row>
    <row r="144" spans="1:5" s="15" customFormat="1" ht="12.9" customHeight="1" x14ac:dyDescent="0.25">
      <c r="A144" s="48"/>
      <c r="B144" s="17" t="s">
        <v>327</v>
      </c>
      <c r="C144" s="50"/>
      <c r="D144" s="53">
        <v>419115</v>
      </c>
      <c r="E144" s="23">
        <v>419115</v>
      </c>
    </row>
    <row r="145" spans="1:5" s="15" customFormat="1" ht="12.9" customHeight="1" x14ac:dyDescent="0.25">
      <c r="A145" s="48"/>
      <c r="B145" s="17" t="s">
        <v>328</v>
      </c>
      <c r="C145" s="50"/>
      <c r="D145" s="53">
        <v>1050735</v>
      </c>
      <c r="E145" s="23">
        <v>1050735</v>
      </c>
    </row>
    <row r="146" spans="1:5" s="15" customFormat="1" ht="12.9" customHeight="1" x14ac:dyDescent="0.25">
      <c r="A146" s="48"/>
      <c r="B146" s="17" t="s">
        <v>329</v>
      </c>
      <c r="C146" s="50"/>
      <c r="D146" s="53">
        <v>23848</v>
      </c>
      <c r="E146" s="23">
        <v>84810</v>
      </c>
    </row>
    <row r="147" spans="1:5" s="15" customFormat="1" ht="12.9" customHeight="1" x14ac:dyDescent="0.25">
      <c r="A147" s="48"/>
      <c r="B147" s="17" t="s">
        <v>330</v>
      </c>
      <c r="C147" s="50"/>
      <c r="D147" s="53">
        <v>45284</v>
      </c>
      <c r="E147" s="23">
        <v>45284</v>
      </c>
    </row>
    <row r="148" spans="1:5" s="18" customFormat="1" ht="12.9" customHeight="1" x14ac:dyDescent="0.25">
      <c r="A148" s="46" t="s">
        <v>82</v>
      </c>
      <c r="B148" s="17" t="s">
        <v>331</v>
      </c>
      <c r="C148" s="47" t="s">
        <v>332</v>
      </c>
      <c r="D148" s="30">
        <v>45000</v>
      </c>
      <c r="E148" s="16">
        <v>80755</v>
      </c>
    </row>
    <row r="149" spans="1:5" s="18" customFormat="1" ht="12.9" customHeight="1" x14ac:dyDescent="0.25">
      <c r="A149" s="46" t="s">
        <v>85</v>
      </c>
      <c r="B149" s="17" t="s">
        <v>333</v>
      </c>
      <c r="C149" s="47" t="s">
        <v>334</v>
      </c>
      <c r="D149" s="30">
        <v>1936333</v>
      </c>
      <c r="E149" s="16">
        <v>1936333</v>
      </c>
    </row>
    <row r="150" spans="1:5" s="18" customFormat="1" ht="12.9" customHeight="1" x14ac:dyDescent="0.25">
      <c r="A150" s="46" t="s">
        <v>88</v>
      </c>
      <c r="B150" s="17" t="s">
        <v>335</v>
      </c>
      <c r="C150" s="47" t="s">
        <v>336</v>
      </c>
      <c r="D150" s="14"/>
      <c r="E150" s="16"/>
    </row>
    <row r="151" spans="1:5" s="18" customFormat="1" ht="12.9" customHeight="1" x14ac:dyDescent="0.25">
      <c r="A151" s="46" t="s">
        <v>91</v>
      </c>
      <c r="B151" s="17" t="s">
        <v>337</v>
      </c>
      <c r="C151" s="47" t="s">
        <v>338</v>
      </c>
      <c r="D151" s="22">
        <f>SUM(D148:D150)</f>
        <v>1981333</v>
      </c>
      <c r="E151" s="22">
        <f>SUM(E148:E150)</f>
        <v>2017088</v>
      </c>
    </row>
    <row r="152" spans="1:5" s="18" customFormat="1" ht="12.9" customHeight="1" x14ac:dyDescent="0.25">
      <c r="A152" s="46" t="s">
        <v>94</v>
      </c>
      <c r="B152" s="17" t="s">
        <v>339</v>
      </c>
      <c r="C152" s="47" t="s">
        <v>340</v>
      </c>
      <c r="D152" s="14">
        <v>68000</v>
      </c>
      <c r="E152" s="16">
        <v>82100</v>
      </c>
    </row>
    <row r="153" spans="1:5" s="18" customFormat="1" ht="12.9" customHeight="1" x14ac:dyDescent="0.25">
      <c r="A153" s="46"/>
      <c r="B153" s="17" t="s">
        <v>341</v>
      </c>
      <c r="C153" s="47"/>
      <c r="D153" s="14">
        <v>45600</v>
      </c>
      <c r="E153" s="16">
        <v>45600</v>
      </c>
    </row>
    <row r="154" spans="1:5" s="18" customFormat="1" ht="12.9" customHeight="1" x14ac:dyDescent="0.25">
      <c r="A154" s="46" t="s">
        <v>97</v>
      </c>
      <c r="B154" s="17" t="s">
        <v>342</v>
      </c>
      <c r="C154" s="47" t="s">
        <v>343</v>
      </c>
      <c r="D154" s="14">
        <v>111600</v>
      </c>
      <c r="E154" s="16">
        <v>114000</v>
      </c>
    </row>
    <row r="155" spans="1:5" s="18" customFormat="1" ht="12.9" customHeight="1" x14ac:dyDescent="0.25">
      <c r="A155" s="46"/>
      <c r="B155" s="17" t="s">
        <v>344</v>
      </c>
      <c r="C155" s="47"/>
      <c r="D155" s="14">
        <v>111600</v>
      </c>
      <c r="E155" s="16">
        <v>114000</v>
      </c>
    </row>
    <row r="156" spans="1:5" s="18" customFormat="1" ht="12.9" customHeight="1" x14ac:dyDescent="0.25">
      <c r="A156" s="46" t="s">
        <v>100</v>
      </c>
      <c r="B156" s="17" t="s">
        <v>345</v>
      </c>
      <c r="C156" s="47" t="s">
        <v>346</v>
      </c>
      <c r="D156" s="22">
        <f>D154+D152</f>
        <v>179600</v>
      </c>
      <c r="E156" s="22">
        <f>E154+E152</f>
        <v>196100</v>
      </c>
    </row>
    <row r="157" spans="1:5" s="18" customFormat="1" ht="12.9" customHeight="1" x14ac:dyDescent="0.25">
      <c r="A157" s="46" t="s">
        <v>103</v>
      </c>
      <c r="B157" s="17" t="s">
        <v>347</v>
      </c>
      <c r="C157" s="47" t="s">
        <v>348</v>
      </c>
      <c r="D157" s="14">
        <f>SUM(D158:D160)</f>
        <v>987200</v>
      </c>
      <c r="E157" s="16">
        <v>987200</v>
      </c>
    </row>
    <row r="158" spans="1:5" s="18" customFormat="1" ht="12.9" customHeight="1" x14ac:dyDescent="0.25">
      <c r="A158" s="46"/>
      <c r="B158" s="17" t="s">
        <v>349</v>
      </c>
      <c r="C158" s="47"/>
      <c r="D158" s="14">
        <v>455200</v>
      </c>
      <c r="E158" s="16">
        <v>455200</v>
      </c>
    </row>
    <row r="159" spans="1:5" s="18" customFormat="1" ht="12.9" customHeight="1" x14ac:dyDescent="0.25">
      <c r="A159" s="46"/>
      <c r="B159" s="17" t="s">
        <v>350</v>
      </c>
      <c r="C159" s="47"/>
      <c r="D159" s="14">
        <v>515000</v>
      </c>
      <c r="E159" s="16">
        <v>515000</v>
      </c>
    </row>
    <row r="160" spans="1:5" s="18" customFormat="1" ht="12.9" customHeight="1" x14ac:dyDescent="0.25">
      <c r="A160" s="46"/>
      <c r="B160" s="17" t="s">
        <v>351</v>
      </c>
      <c r="C160" s="47"/>
      <c r="D160" s="14">
        <v>17000</v>
      </c>
      <c r="E160" s="16">
        <v>17000</v>
      </c>
    </row>
    <row r="161" spans="1:5" s="18" customFormat="1" ht="12.9" customHeight="1" x14ac:dyDescent="0.25">
      <c r="A161" s="46" t="s">
        <v>106</v>
      </c>
      <c r="B161" s="17" t="s">
        <v>352</v>
      </c>
      <c r="C161" s="47" t="s">
        <v>353</v>
      </c>
      <c r="D161" s="14">
        <v>960704</v>
      </c>
      <c r="E161" s="16">
        <v>1099601</v>
      </c>
    </row>
    <row r="162" spans="1:5" s="18" customFormat="1" ht="12.9" customHeight="1" x14ac:dyDescent="0.25">
      <c r="A162" s="46" t="s">
        <v>109</v>
      </c>
      <c r="B162" s="17" t="s">
        <v>354</v>
      </c>
      <c r="C162" s="47" t="s">
        <v>355</v>
      </c>
      <c r="D162" s="30"/>
      <c r="E162" s="16"/>
    </row>
    <row r="163" spans="1:5" s="18" customFormat="1" ht="12.9" customHeight="1" x14ac:dyDescent="0.25">
      <c r="A163" s="46" t="s">
        <v>112</v>
      </c>
      <c r="B163" s="17" t="s">
        <v>356</v>
      </c>
      <c r="C163" s="47" t="s">
        <v>357</v>
      </c>
      <c r="D163" s="14">
        <v>6443000</v>
      </c>
      <c r="E163" s="16">
        <v>620000</v>
      </c>
    </row>
    <row r="164" spans="1:5" s="18" customFormat="1" ht="12.9" customHeight="1" x14ac:dyDescent="0.25">
      <c r="A164" s="46" t="s">
        <v>115</v>
      </c>
      <c r="B164" s="54" t="s">
        <v>358</v>
      </c>
      <c r="C164" s="47" t="s">
        <v>359</v>
      </c>
      <c r="D164" s="14">
        <v>40000</v>
      </c>
      <c r="E164" s="16">
        <v>57000</v>
      </c>
    </row>
    <row r="165" spans="1:5" s="18" customFormat="1" ht="12.9" customHeight="1" x14ac:dyDescent="0.25">
      <c r="A165" s="46" t="s">
        <v>118</v>
      </c>
      <c r="B165" s="13" t="s">
        <v>360</v>
      </c>
      <c r="C165" s="47" t="s">
        <v>361</v>
      </c>
      <c r="D165" s="30">
        <v>1083334</v>
      </c>
      <c r="E165" s="16">
        <v>1083334</v>
      </c>
    </row>
    <row r="166" spans="1:5" s="18" customFormat="1" ht="12.9" customHeight="1" x14ac:dyDescent="0.25">
      <c r="A166" s="46" t="s">
        <v>121</v>
      </c>
      <c r="B166" s="17" t="s">
        <v>362</v>
      </c>
      <c r="C166" s="47" t="s">
        <v>363</v>
      </c>
      <c r="D166" s="30">
        <v>445400</v>
      </c>
      <c r="E166" s="16">
        <v>1108110</v>
      </c>
    </row>
    <row r="167" spans="1:5" s="18" customFormat="1" ht="12.9" customHeight="1" x14ac:dyDescent="0.25">
      <c r="A167" s="46" t="s">
        <v>124</v>
      </c>
      <c r="B167" s="17" t="s">
        <v>364</v>
      </c>
      <c r="C167" s="47" t="s">
        <v>365</v>
      </c>
      <c r="D167" s="22">
        <f>SUM(D162:D166)+D157+D161</f>
        <v>9959638</v>
      </c>
      <c r="E167" s="22">
        <f>SUM(E162:E166)+E157+E161</f>
        <v>4955245</v>
      </c>
    </row>
    <row r="168" spans="1:5" s="18" customFormat="1" ht="12.9" customHeight="1" x14ac:dyDescent="0.25">
      <c r="A168" s="46" t="s">
        <v>127</v>
      </c>
      <c r="B168" s="17" t="s">
        <v>366</v>
      </c>
      <c r="C168" s="47" t="s">
        <v>367</v>
      </c>
      <c r="D168" s="14"/>
      <c r="E168" s="16"/>
    </row>
    <row r="169" spans="1:5" s="18" customFormat="1" ht="12.9" customHeight="1" x14ac:dyDescent="0.25">
      <c r="A169" s="46" t="s">
        <v>130</v>
      </c>
      <c r="B169" s="17" t="s">
        <v>368</v>
      </c>
      <c r="C169" s="47" t="s">
        <v>369</v>
      </c>
      <c r="D169" s="14"/>
      <c r="E169" s="16"/>
    </row>
    <row r="170" spans="1:5" s="18" customFormat="1" ht="12.9" customHeight="1" x14ac:dyDescent="0.25">
      <c r="A170" s="46" t="s">
        <v>133</v>
      </c>
      <c r="B170" s="17" t="s">
        <v>370</v>
      </c>
      <c r="C170" s="47" t="s">
        <v>371</v>
      </c>
      <c r="D170" s="22">
        <f>SUM(D168:D169)</f>
        <v>0</v>
      </c>
      <c r="E170" s="22">
        <f>SUM(E168:E169)</f>
        <v>0</v>
      </c>
    </row>
    <row r="171" spans="1:5" s="18" customFormat="1" ht="12.9" customHeight="1" x14ac:dyDescent="0.25">
      <c r="A171" s="46" t="s">
        <v>136</v>
      </c>
      <c r="B171" s="17" t="s">
        <v>372</v>
      </c>
      <c r="C171" s="47" t="s">
        <v>373</v>
      </c>
      <c r="D171" s="30">
        <v>3571066</v>
      </c>
      <c r="E171" s="16">
        <v>1836856</v>
      </c>
    </row>
    <row r="172" spans="1:5" s="18" customFormat="1" ht="12.9" customHeight="1" x14ac:dyDescent="0.25">
      <c r="A172" s="46" t="s">
        <v>139</v>
      </c>
      <c r="B172" s="17" t="s">
        <v>374</v>
      </c>
      <c r="C172" s="47" t="s">
        <v>375</v>
      </c>
      <c r="D172" s="14">
        <v>0</v>
      </c>
      <c r="E172" s="16"/>
    </row>
    <row r="173" spans="1:5" s="18" customFormat="1" ht="12.9" customHeight="1" x14ac:dyDescent="0.25">
      <c r="A173" s="46" t="s">
        <v>142</v>
      </c>
      <c r="B173" s="17" t="s">
        <v>376</v>
      </c>
      <c r="C173" s="47" t="s">
        <v>377</v>
      </c>
      <c r="D173" s="14"/>
      <c r="E173" s="16"/>
    </row>
    <row r="174" spans="1:5" s="18" customFormat="1" ht="12.9" customHeight="1" x14ac:dyDescent="0.25">
      <c r="A174" s="46" t="s">
        <v>378</v>
      </c>
      <c r="B174" s="17" t="s">
        <v>379</v>
      </c>
      <c r="C174" s="47" t="s">
        <v>380</v>
      </c>
      <c r="D174" s="14"/>
      <c r="E174" s="16"/>
    </row>
    <row r="175" spans="1:5" s="18" customFormat="1" ht="12.9" customHeight="1" x14ac:dyDescent="0.25">
      <c r="A175" s="46" t="s">
        <v>381</v>
      </c>
      <c r="B175" s="17" t="s">
        <v>382</v>
      </c>
      <c r="C175" s="47" t="s">
        <v>383</v>
      </c>
      <c r="D175" s="30">
        <v>1105600</v>
      </c>
      <c r="E175" s="16">
        <v>605600</v>
      </c>
    </row>
    <row r="176" spans="1:5" s="18" customFormat="1" ht="12.9" customHeight="1" x14ac:dyDescent="0.25">
      <c r="A176" s="46" t="s">
        <v>384</v>
      </c>
      <c r="B176" s="17" t="s">
        <v>385</v>
      </c>
      <c r="C176" s="47" t="s">
        <v>386</v>
      </c>
      <c r="D176" s="22">
        <f>SUM(D171:D175)</f>
        <v>4676666</v>
      </c>
      <c r="E176" s="22">
        <f>SUM(E171:E175)</f>
        <v>2442456</v>
      </c>
    </row>
    <row r="177" spans="1:5" s="18" customFormat="1" ht="12.9" customHeight="1" x14ac:dyDescent="0.25">
      <c r="A177" s="48" t="s">
        <v>387</v>
      </c>
      <c r="B177" s="26" t="s">
        <v>388</v>
      </c>
      <c r="C177" s="50" t="s">
        <v>389</v>
      </c>
      <c r="D177" s="22">
        <f>D176+D170+D167+D156+D151</f>
        <v>16797237</v>
      </c>
      <c r="E177" s="22">
        <f>E176+E170+E167+E156+E151</f>
        <v>9610889</v>
      </c>
    </row>
    <row r="178" spans="1:5" s="18" customFormat="1" ht="12.9" customHeight="1" x14ac:dyDescent="0.25">
      <c r="A178" s="46" t="s">
        <v>153</v>
      </c>
      <c r="B178" s="29" t="s">
        <v>390</v>
      </c>
      <c r="C178" s="47" t="s">
        <v>391</v>
      </c>
      <c r="D178" s="14"/>
      <c r="E178" s="16"/>
    </row>
    <row r="179" spans="1:5" s="18" customFormat="1" ht="12.9" customHeight="1" x14ac:dyDescent="0.25">
      <c r="A179" s="46" t="s">
        <v>156</v>
      </c>
      <c r="B179" s="29" t="s">
        <v>392</v>
      </c>
      <c r="C179" s="47" t="s">
        <v>393</v>
      </c>
      <c r="D179" s="14"/>
      <c r="E179" s="16"/>
    </row>
    <row r="180" spans="1:5" s="18" customFormat="1" ht="12.9" customHeight="1" x14ac:dyDescent="0.25">
      <c r="A180" s="46" t="s">
        <v>159</v>
      </c>
      <c r="B180" s="55" t="s">
        <v>394</v>
      </c>
      <c r="C180" s="47" t="s">
        <v>395</v>
      </c>
      <c r="D180" s="14"/>
      <c r="E180" s="16"/>
    </row>
    <row r="181" spans="1:5" s="18" customFormat="1" ht="12.9" customHeight="1" x14ac:dyDescent="0.25">
      <c r="A181" s="46" t="s">
        <v>162</v>
      </c>
      <c r="B181" s="55" t="s">
        <v>396</v>
      </c>
      <c r="C181" s="47" t="s">
        <v>397</v>
      </c>
      <c r="D181" s="14"/>
      <c r="E181" s="16"/>
    </row>
    <row r="182" spans="1:5" s="18" customFormat="1" ht="12.9" customHeight="1" x14ac:dyDescent="0.25">
      <c r="A182" s="46" t="s">
        <v>165</v>
      </c>
      <c r="B182" s="55" t="s">
        <v>398</v>
      </c>
      <c r="C182" s="47" t="s">
        <v>399</v>
      </c>
      <c r="D182" s="14"/>
      <c r="E182" s="16"/>
    </row>
    <row r="183" spans="1:5" s="18" customFormat="1" ht="12.9" customHeight="1" x14ac:dyDescent="0.25">
      <c r="A183" s="46" t="s">
        <v>168</v>
      </c>
      <c r="B183" s="29" t="s">
        <v>400</v>
      </c>
      <c r="C183" s="47" t="s">
        <v>401</v>
      </c>
      <c r="D183" s="14"/>
      <c r="E183" s="16"/>
    </row>
    <row r="184" spans="1:5" s="18" customFormat="1" ht="12.9" customHeight="1" x14ac:dyDescent="0.25">
      <c r="A184" s="46" t="s">
        <v>171</v>
      </c>
      <c r="B184" s="29" t="s">
        <v>402</v>
      </c>
      <c r="C184" s="47" t="s">
        <v>403</v>
      </c>
      <c r="D184" s="14"/>
      <c r="E184" s="16"/>
    </row>
    <row r="185" spans="1:5" s="18" customFormat="1" ht="12.9" customHeight="1" x14ac:dyDescent="0.25">
      <c r="A185" s="46" t="s">
        <v>174</v>
      </c>
      <c r="B185" s="29" t="s">
        <v>404</v>
      </c>
      <c r="C185" s="47" t="s">
        <v>405</v>
      </c>
      <c r="D185" s="30">
        <v>245000</v>
      </c>
      <c r="E185" s="16">
        <v>245000</v>
      </c>
    </row>
    <row r="186" spans="1:5" s="18" customFormat="1" ht="12.9" customHeight="1" x14ac:dyDescent="0.25">
      <c r="A186" s="48" t="s">
        <v>177</v>
      </c>
      <c r="B186" s="56" t="s">
        <v>406</v>
      </c>
      <c r="C186" s="50" t="s">
        <v>407</v>
      </c>
      <c r="D186" s="22">
        <f>SUM(D178:D185)</f>
        <v>245000</v>
      </c>
      <c r="E186" s="22">
        <f>SUM(E178:E185)</f>
        <v>245000</v>
      </c>
    </row>
    <row r="187" spans="1:5" s="18" customFormat="1" ht="12.9" customHeight="1" x14ac:dyDescent="0.25">
      <c r="A187" s="46" t="s">
        <v>180</v>
      </c>
      <c r="B187" s="57" t="s">
        <v>408</v>
      </c>
      <c r="C187" s="47" t="s">
        <v>409</v>
      </c>
      <c r="D187" s="14"/>
      <c r="E187" s="16"/>
    </row>
    <row r="188" spans="1:5" s="18" customFormat="1" ht="12.9" customHeight="1" x14ac:dyDescent="0.25">
      <c r="A188" s="46">
        <v>56</v>
      </c>
      <c r="B188" s="57" t="s">
        <v>410</v>
      </c>
      <c r="C188" s="47" t="s">
        <v>411</v>
      </c>
      <c r="D188" s="14"/>
      <c r="E188" s="16"/>
    </row>
    <row r="189" spans="1:5" s="18" customFormat="1" ht="12.9" customHeight="1" x14ac:dyDescent="0.25">
      <c r="A189" s="46">
        <v>57</v>
      </c>
      <c r="B189" s="57" t="s">
        <v>412</v>
      </c>
      <c r="C189" s="47" t="s">
        <v>413</v>
      </c>
      <c r="D189" s="14"/>
      <c r="E189" s="16"/>
    </row>
    <row r="190" spans="1:5" s="18" customFormat="1" ht="12.9" customHeight="1" x14ac:dyDescent="0.25">
      <c r="A190" s="46">
        <v>58</v>
      </c>
      <c r="B190" s="57" t="s">
        <v>414</v>
      </c>
      <c r="C190" s="47" t="s">
        <v>415</v>
      </c>
      <c r="D190" s="14"/>
      <c r="E190" s="16"/>
    </row>
    <row r="191" spans="1:5" s="18" customFormat="1" ht="12.9" customHeight="1" x14ac:dyDescent="0.25">
      <c r="A191" s="46">
        <v>59</v>
      </c>
      <c r="B191" s="57" t="s">
        <v>416</v>
      </c>
      <c r="C191" s="47" t="s">
        <v>417</v>
      </c>
      <c r="D191" s="22">
        <f>SUM(D188:D190)</f>
        <v>0</v>
      </c>
      <c r="E191" s="22">
        <f>SUM(E188:E190)</f>
        <v>0</v>
      </c>
    </row>
    <row r="192" spans="1:5" s="18" customFormat="1" ht="26.1" customHeight="1" x14ac:dyDescent="0.25">
      <c r="A192" s="46">
        <v>60</v>
      </c>
      <c r="B192" s="57" t="s">
        <v>418</v>
      </c>
      <c r="C192" s="47" t="s">
        <v>419</v>
      </c>
      <c r="D192" s="14"/>
      <c r="E192" s="16"/>
    </row>
    <row r="193" spans="1:5" s="18" customFormat="1" ht="26.1" customHeight="1" x14ac:dyDescent="0.25">
      <c r="A193" s="46">
        <v>61</v>
      </c>
      <c r="B193" s="57" t="s">
        <v>420</v>
      </c>
      <c r="C193" s="47" t="s">
        <v>421</v>
      </c>
      <c r="D193" s="14"/>
      <c r="E193" s="16"/>
    </row>
    <row r="194" spans="1:5" s="18" customFormat="1" ht="26.1" customHeight="1" x14ac:dyDescent="0.25">
      <c r="A194" s="46">
        <v>62</v>
      </c>
      <c r="B194" s="57" t="s">
        <v>422</v>
      </c>
      <c r="C194" s="47" t="s">
        <v>423</v>
      </c>
      <c r="D194" s="14"/>
      <c r="E194" s="16"/>
    </row>
    <row r="195" spans="1:5" s="18" customFormat="1" ht="12.9" customHeight="1" x14ac:dyDescent="0.25">
      <c r="A195" s="46">
        <v>63</v>
      </c>
      <c r="B195" s="57" t="s">
        <v>424</v>
      </c>
      <c r="C195" s="47" t="s">
        <v>425</v>
      </c>
      <c r="D195" s="14">
        <f>SUM(D196:D199)</f>
        <v>793000</v>
      </c>
      <c r="E195" s="14">
        <f>SUM(E196:E199)</f>
        <v>943055</v>
      </c>
    </row>
    <row r="196" spans="1:5" s="18" customFormat="1" ht="12.9" customHeight="1" x14ac:dyDescent="0.25">
      <c r="A196" s="46"/>
      <c r="B196" s="57" t="s">
        <v>426</v>
      </c>
      <c r="C196" s="47"/>
      <c r="D196" s="14">
        <v>61000</v>
      </c>
      <c r="E196" s="16">
        <v>61000</v>
      </c>
    </row>
    <row r="197" spans="1:5" s="18" customFormat="1" ht="12.9" customHeight="1" x14ac:dyDescent="0.25">
      <c r="A197" s="46"/>
      <c r="B197" s="57" t="s">
        <v>427</v>
      </c>
      <c r="C197" s="47"/>
      <c r="D197" s="14">
        <v>473000</v>
      </c>
      <c r="E197" s="16">
        <v>473000</v>
      </c>
    </row>
    <row r="198" spans="1:5" s="18" customFormat="1" ht="12.9" customHeight="1" x14ac:dyDescent="0.25">
      <c r="A198" s="46"/>
      <c r="B198" s="57" t="s">
        <v>428</v>
      </c>
      <c r="C198" s="47"/>
      <c r="D198" s="14">
        <v>71000</v>
      </c>
      <c r="E198" s="16">
        <v>71000</v>
      </c>
    </row>
    <row r="199" spans="1:5" s="18" customFormat="1" ht="12.9" customHeight="1" x14ac:dyDescent="0.25">
      <c r="A199" s="46"/>
      <c r="B199" s="57" t="s">
        <v>429</v>
      </c>
      <c r="C199" s="47"/>
      <c r="D199" s="14">
        <v>188000</v>
      </c>
      <c r="E199" s="16">
        <v>338055</v>
      </c>
    </row>
    <row r="200" spans="1:5" s="18" customFormat="1" ht="26.1" customHeight="1" x14ac:dyDescent="0.25">
      <c r="A200" s="46">
        <v>64</v>
      </c>
      <c r="B200" s="57" t="s">
        <v>430</v>
      </c>
      <c r="C200" s="47" t="s">
        <v>431</v>
      </c>
      <c r="D200" s="14"/>
      <c r="E200" s="16"/>
    </row>
    <row r="201" spans="1:5" s="18" customFormat="1" ht="26.1" customHeight="1" x14ac:dyDescent="0.25">
      <c r="A201" s="46">
        <v>65</v>
      </c>
      <c r="B201" s="57" t="s">
        <v>432</v>
      </c>
      <c r="C201" s="47" t="s">
        <v>433</v>
      </c>
      <c r="D201" s="14"/>
      <c r="E201" s="16"/>
    </row>
    <row r="202" spans="1:5" s="18" customFormat="1" ht="12.9" customHeight="1" x14ac:dyDescent="0.25">
      <c r="A202" s="46">
        <v>66</v>
      </c>
      <c r="B202" s="57" t="s">
        <v>434</v>
      </c>
      <c r="C202" s="47" t="s">
        <v>435</v>
      </c>
      <c r="D202" s="14"/>
      <c r="E202" s="16"/>
    </row>
    <row r="203" spans="1:5" s="18" customFormat="1" ht="12.9" customHeight="1" x14ac:dyDescent="0.25">
      <c r="A203" s="46">
        <v>67</v>
      </c>
      <c r="B203" s="58" t="s">
        <v>436</v>
      </c>
      <c r="C203" s="47" t="s">
        <v>437</v>
      </c>
      <c r="D203" s="14"/>
      <c r="E203" s="16"/>
    </row>
    <row r="204" spans="1:5" s="18" customFormat="1" ht="12.9" customHeight="1" x14ac:dyDescent="0.25">
      <c r="A204" s="46">
        <v>68</v>
      </c>
      <c r="B204" s="57" t="s">
        <v>438</v>
      </c>
      <c r="C204" s="47" t="s">
        <v>439</v>
      </c>
      <c r="D204" s="14"/>
      <c r="E204" s="16"/>
    </row>
    <row r="205" spans="1:5" s="18" customFormat="1" ht="12.9" customHeight="1" x14ac:dyDescent="0.25">
      <c r="A205" s="46">
        <v>69</v>
      </c>
      <c r="B205" s="57" t="s">
        <v>440</v>
      </c>
      <c r="C205" s="47" t="s">
        <v>441</v>
      </c>
      <c r="D205" s="14"/>
      <c r="E205" s="16"/>
    </row>
    <row r="206" spans="1:5" s="18" customFormat="1" ht="12.9" customHeight="1" x14ac:dyDescent="0.25">
      <c r="A206" s="46">
        <v>70</v>
      </c>
      <c r="B206" s="58" t="s">
        <v>442</v>
      </c>
      <c r="C206" s="47" t="s">
        <v>443</v>
      </c>
      <c r="D206" s="30">
        <v>3617603</v>
      </c>
      <c r="E206" s="16">
        <v>18532505</v>
      </c>
    </row>
    <row r="207" spans="1:5" s="18" customFormat="1" ht="12.9" customHeight="1" x14ac:dyDescent="0.25">
      <c r="A207" s="48">
        <v>71</v>
      </c>
      <c r="B207" s="56" t="s">
        <v>444</v>
      </c>
      <c r="C207" s="50" t="s">
        <v>445</v>
      </c>
      <c r="D207" s="22">
        <f>D187+D191+D192+D193+D194+D195+D200+D201+D202+D203+D204+D205+D206</f>
        <v>4410603</v>
      </c>
      <c r="E207" s="22">
        <f>E187+E191+E192+E193+E194+E195+E200+E201+E202+E203+E204+E205+E206</f>
        <v>19475560</v>
      </c>
    </row>
    <row r="208" spans="1:5" s="18" customFormat="1" ht="12.9" customHeight="1" x14ac:dyDescent="0.25">
      <c r="A208" s="46">
        <v>72</v>
      </c>
      <c r="B208" s="59" t="s">
        <v>446</v>
      </c>
      <c r="C208" s="47" t="s">
        <v>447</v>
      </c>
      <c r="D208" s="14"/>
      <c r="E208" s="20"/>
    </row>
    <row r="209" spans="1:5" s="18" customFormat="1" ht="12.9" customHeight="1" x14ac:dyDescent="0.25">
      <c r="A209" s="46">
        <v>73</v>
      </c>
      <c r="B209" s="59" t="s">
        <v>448</v>
      </c>
      <c r="C209" s="47" t="s">
        <v>449</v>
      </c>
      <c r="D209" s="14"/>
      <c r="E209" s="16"/>
    </row>
    <row r="210" spans="1:5" s="18" customFormat="1" ht="12.9" customHeight="1" x14ac:dyDescent="0.25">
      <c r="A210" s="46">
        <v>74</v>
      </c>
      <c r="B210" s="59" t="s">
        <v>450</v>
      </c>
      <c r="C210" s="47" t="s">
        <v>451</v>
      </c>
      <c r="D210" s="14"/>
      <c r="E210" s="16"/>
    </row>
    <row r="211" spans="1:5" s="18" customFormat="1" ht="12.9" customHeight="1" x14ac:dyDescent="0.25">
      <c r="A211" s="46">
        <v>75</v>
      </c>
      <c r="B211" s="59" t="s">
        <v>452</v>
      </c>
      <c r="C211" s="47" t="s">
        <v>453</v>
      </c>
      <c r="D211" s="14">
        <v>380000</v>
      </c>
      <c r="E211" s="16">
        <v>548858</v>
      </c>
    </row>
    <row r="212" spans="1:5" s="18" customFormat="1" ht="12.9" customHeight="1" x14ac:dyDescent="0.25">
      <c r="A212" s="46">
        <v>76</v>
      </c>
      <c r="B212" s="13" t="s">
        <v>454</v>
      </c>
      <c r="C212" s="47" t="s">
        <v>455</v>
      </c>
      <c r="D212" s="14"/>
      <c r="E212" s="16"/>
    </row>
    <row r="213" spans="1:5" s="18" customFormat="1" ht="12.9" customHeight="1" x14ac:dyDescent="0.25">
      <c r="A213" s="46">
        <v>77</v>
      </c>
      <c r="B213" s="13" t="s">
        <v>456</v>
      </c>
      <c r="C213" s="47" t="s">
        <v>457</v>
      </c>
      <c r="D213" s="14"/>
      <c r="E213" s="16"/>
    </row>
    <row r="214" spans="1:5" s="18" customFormat="1" ht="12.9" customHeight="1" x14ac:dyDescent="0.25">
      <c r="A214" s="46">
        <v>78</v>
      </c>
      <c r="B214" s="13" t="s">
        <v>458</v>
      </c>
      <c r="C214" s="47" t="s">
        <v>459</v>
      </c>
      <c r="D214" s="14"/>
      <c r="E214" s="16">
        <v>41542</v>
      </c>
    </row>
    <row r="215" spans="1:5" s="15" customFormat="1" ht="12.9" customHeight="1" x14ac:dyDescent="0.25">
      <c r="A215" s="48">
        <v>79</v>
      </c>
      <c r="B215" s="27" t="s">
        <v>460</v>
      </c>
      <c r="C215" s="50" t="s">
        <v>461</v>
      </c>
      <c r="D215" s="22">
        <f>SUM(D208:D214)</f>
        <v>380000</v>
      </c>
      <c r="E215" s="22">
        <f>SUM(E208:E214)</f>
        <v>590400</v>
      </c>
    </row>
    <row r="216" spans="1:5" s="18" customFormat="1" ht="12.9" customHeight="1" x14ac:dyDescent="0.25">
      <c r="A216" s="46">
        <v>80</v>
      </c>
      <c r="B216" s="29" t="s">
        <v>462</v>
      </c>
      <c r="C216" s="47" t="s">
        <v>463</v>
      </c>
      <c r="D216" s="14"/>
      <c r="E216" s="20">
        <v>6398360</v>
      </c>
    </row>
    <row r="217" spans="1:5" s="18" customFormat="1" ht="12.9" customHeight="1" x14ac:dyDescent="0.25">
      <c r="A217" s="46">
        <v>81</v>
      </c>
      <c r="B217" s="29" t="s">
        <v>464</v>
      </c>
      <c r="C217" s="47" t="s">
        <v>465</v>
      </c>
      <c r="D217" s="14"/>
      <c r="E217" s="16"/>
    </row>
    <row r="218" spans="1:5" s="18" customFormat="1" ht="12.9" customHeight="1" x14ac:dyDescent="0.25">
      <c r="A218" s="46">
        <v>82</v>
      </c>
      <c r="B218" s="29" t="s">
        <v>466</v>
      </c>
      <c r="C218" s="47" t="s">
        <v>467</v>
      </c>
      <c r="D218" s="14"/>
      <c r="E218" s="16"/>
    </row>
    <row r="219" spans="1:5" s="18" customFormat="1" ht="12.9" customHeight="1" x14ac:dyDescent="0.25">
      <c r="A219" s="46">
        <v>83</v>
      </c>
      <c r="B219" s="29" t="s">
        <v>468</v>
      </c>
      <c r="C219" s="47" t="s">
        <v>469</v>
      </c>
      <c r="D219" s="14">
        <v>0</v>
      </c>
      <c r="E219" s="16">
        <v>985058</v>
      </c>
    </row>
    <row r="220" spans="1:5" s="15" customFormat="1" ht="12.9" customHeight="1" x14ac:dyDescent="0.25">
      <c r="A220" s="48">
        <v>84</v>
      </c>
      <c r="B220" s="56" t="s">
        <v>470</v>
      </c>
      <c r="C220" s="50" t="s">
        <v>471</v>
      </c>
      <c r="D220" s="22">
        <f>SUM(D216:D219)</f>
        <v>0</v>
      </c>
      <c r="E220" s="22">
        <f>SUM(E216:E219)</f>
        <v>7383418</v>
      </c>
    </row>
    <row r="221" spans="1:5" s="18" customFormat="1" ht="26.1" customHeight="1" x14ac:dyDescent="0.25">
      <c r="A221" s="46">
        <v>85</v>
      </c>
      <c r="B221" s="29" t="s">
        <v>472</v>
      </c>
      <c r="C221" s="47" t="s">
        <v>473</v>
      </c>
      <c r="D221" s="14"/>
      <c r="E221" s="20"/>
    </row>
    <row r="222" spans="1:5" s="18" customFormat="1" ht="26.1" customHeight="1" x14ac:dyDescent="0.25">
      <c r="A222" s="46">
        <v>86</v>
      </c>
      <c r="B222" s="29" t="s">
        <v>474</v>
      </c>
      <c r="C222" s="47" t="s">
        <v>475</v>
      </c>
      <c r="D222" s="14"/>
      <c r="E222" s="16"/>
    </row>
    <row r="223" spans="1:5" s="18" customFormat="1" ht="26.1" customHeight="1" x14ac:dyDescent="0.25">
      <c r="A223" s="46">
        <v>87</v>
      </c>
      <c r="B223" s="29" t="s">
        <v>476</v>
      </c>
      <c r="C223" s="47" t="s">
        <v>477</v>
      </c>
      <c r="D223" s="14"/>
      <c r="E223" s="16"/>
    </row>
    <row r="224" spans="1:5" s="18" customFormat="1" ht="12.9" customHeight="1" x14ac:dyDescent="0.25">
      <c r="A224" s="46">
        <v>88</v>
      </c>
      <c r="B224" s="29" t="s">
        <v>478</v>
      </c>
      <c r="C224" s="47" t="s">
        <v>479</v>
      </c>
      <c r="D224" s="14"/>
      <c r="E224" s="16"/>
    </row>
    <row r="225" spans="1:5" s="18" customFormat="1" ht="26.1" customHeight="1" x14ac:dyDescent="0.25">
      <c r="A225" s="46">
        <v>89</v>
      </c>
      <c r="B225" s="29" t="s">
        <v>480</v>
      </c>
      <c r="C225" s="47" t="s">
        <v>481</v>
      </c>
      <c r="D225" s="14"/>
      <c r="E225" s="16"/>
    </row>
    <row r="226" spans="1:5" s="18" customFormat="1" ht="26.1" customHeight="1" x14ac:dyDescent="0.25">
      <c r="A226" s="46">
        <v>90</v>
      </c>
      <c r="B226" s="29" t="s">
        <v>482</v>
      </c>
      <c r="C226" s="47" t="s">
        <v>483</v>
      </c>
      <c r="D226" s="14"/>
      <c r="E226" s="16"/>
    </row>
    <row r="227" spans="1:5" s="18" customFormat="1" ht="12.9" customHeight="1" x14ac:dyDescent="0.25">
      <c r="A227" s="46">
        <v>91</v>
      </c>
      <c r="B227" s="29" t="s">
        <v>484</v>
      </c>
      <c r="C227" s="47" t="s">
        <v>485</v>
      </c>
      <c r="D227" s="14"/>
      <c r="E227" s="16"/>
    </row>
    <row r="228" spans="1:5" s="18" customFormat="1" ht="12.9" customHeight="1" x14ac:dyDescent="0.25">
      <c r="A228" s="46">
        <v>92</v>
      </c>
      <c r="B228" s="29" t="s">
        <v>486</v>
      </c>
      <c r="C228" s="47" t="s">
        <v>487</v>
      </c>
      <c r="D228" s="14"/>
      <c r="E228" s="16"/>
    </row>
    <row r="229" spans="1:5" s="18" customFormat="1" ht="12.9" customHeight="1" x14ac:dyDescent="0.25">
      <c r="A229" s="46">
        <v>93</v>
      </c>
      <c r="B229" s="29" t="s">
        <v>488</v>
      </c>
      <c r="C229" s="47" t="s">
        <v>489</v>
      </c>
      <c r="D229" s="14"/>
      <c r="E229" s="16"/>
    </row>
    <row r="230" spans="1:5" s="18" customFormat="1" ht="12.9" customHeight="1" x14ac:dyDescent="0.25">
      <c r="A230" s="48">
        <v>94</v>
      </c>
      <c r="B230" s="56" t="s">
        <v>490</v>
      </c>
      <c r="C230" s="50" t="s">
        <v>491</v>
      </c>
      <c r="D230" s="22">
        <f>SUM(D221:D229)</f>
        <v>0</v>
      </c>
      <c r="E230" s="22">
        <f>SUM(E221:E229)</f>
        <v>0</v>
      </c>
    </row>
    <row r="231" spans="1:5" s="15" customFormat="1" ht="12.9" customHeight="1" thickBot="1" x14ac:dyDescent="0.3">
      <c r="A231" s="60">
        <v>95</v>
      </c>
      <c r="B231" s="34" t="s">
        <v>492</v>
      </c>
      <c r="C231" s="61" t="s">
        <v>493</v>
      </c>
      <c r="D231" s="35">
        <f>D230+D220+D215+D207+D186+D177+D143+D142</f>
        <v>32368460</v>
      </c>
      <c r="E231" s="35">
        <f>E230+E220+E215+E207+E186+E177+E143+E142</f>
        <v>48638560</v>
      </c>
    </row>
    <row r="232" spans="1:5" s="18" customFormat="1" ht="12.9" customHeight="1" thickTop="1" x14ac:dyDescent="0.25">
      <c r="A232" s="36" t="s">
        <v>10</v>
      </c>
      <c r="B232" s="62" t="s">
        <v>494</v>
      </c>
      <c r="C232" s="38" t="s">
        <v>495</v>
      </c>
      <c r="D232" s="63"/>
      <c r="E232" s="64"/>
    </row>
    <row r="233" spans="1:5" s="18" customFormat="1" ht="12.9" customHeight="1" x14ac:dyDescent="0.25">
      <c r="A233" s="11" t="s">
        <v>17</v>
      </c>
      <c r="B233" s="29" t="s">
        <v>496</v>
      </c>
      <c r="C233" s="17" t="s">
        <v>497</v>
      </c>
      <c r="D233" s="65"/>
      <c r="E233" s="31"/>
    </row>
    <row r="234" spans="1:5" s="18" customFormat="1" ht="12.9" customHeight="1" x14ac:dyDescent="0.25">
      <c r="A234" s="11" t="s">
        <v>20</v>
      </c>
      <c r="B234" s="29" t="s">
        <v>498</v>
      </c>
      <c r="C234" s="17" t="s">
        <v>499</v>
      </c>
      <c r="D234" s="65"/>
      <c r="E234" s="16"/>
    </row>
    <row r="235" spans="1:5" s="18" customFormat="1" ht="12.9" customHeight="1" x14ac:dyDescent="0.25">
      <c r="A235" s="11" t="s">
        <v>27</v>
      </c>
      <c r="B235" s="29" t="s">
        <v>500</v>
      </c>
      <c r="C235" s="17" t="s">
        <v>501</v>
      </c>
      <c r="D235" s="22">
        <f>SUM(D232:D234)</f>
        <v>0</v>
      </c>
      <c r="E235" s="22">
        <f>SUM(E232:E234)</f>
        <v>0</v>
      </c>
    </row>
    <row r="236" spans="1:5" s="15" customFormat="1" ht="12.9" customHeight="1" x14ac:dyDescent="0.25">
      <c r="A236" s="11" t="s">
        <v>30</v>
      </c>
      <c r="B236" s="41" t="s">
        <v>502</v>
      </c>
      <c r="C236" s="17" t="s">
        <v>503</v>
      </c>
      <c r="D236" s="65"/>
      <c r="E236" s="20"/>
    </row>
    <row r="237" spans="1:5" s="18" customFormat="1" ht="12.9" customHeight="1" x14ac:dyDescent="0.25">
      <c r="A237" s="11" t="s">
        <v>33</v>
      </c>
      <c r="B237" s="29" t="s">
        <v>504</v>
      </c>
      <c r="C237" s="17" t="s">
        <v>505</v>
      </c>
      <c r="D237" s="65"/>
      <c r="E237" s="42"/>
    </row>
    <row r="238" spans="1:5" s="18" customFormat="1" ht="12.9" customHeight="1" x14ac:dyDescent="0.25">
      <c r="A238" s="11" t="s">
        <v>36</v>
      </c>
      <c r="B238" s="29" t="s">
        <v>506</v>
      </c>
      <c r="C238" s="17" t="s">
        <v>507</v>
      </c>
      <c r="D238" s="65"/>
      <c r="E238" s="16"/>
    </row>
    <row r="239" spans="1:5" s="18" customFormat="1" ht="12.9" customHeight="1" x14ac:dyDescent="0.25">
      <c r="A239" s="11" t="s">
        <v>39</v>
      </c>
      <c r="B239" s="29" t="s">
        <v>508</v>
      </c>
      <c r="C239" s="17" t="s">
        <v>509</v>
      </c>
      <c r="D239" s="65"/>
      <c r="E239" s="16"/>
    </row>
    <row r="240" spans="1:5" s="18" customFormat="1" ht="12.9" customHeight="1" x14ac:dyDescent="0.25">
      <c r="A240" s="11" t="s">
        <v>42</v>
      </c>
      <c r="B240" s="29" t="s">
        <v>510</v>
      </c>
      <c r="C240" s="17" t="s">
        <v>511</v>
      </c>
      <c r="D240" s="65"/>
      <c r="E240" s="16"/>
    </row>
    <row r="241" spans="1:5" s="18" customFormat="1" ht="12.9" customHeight="1" x14ac:dyDescent="0.25">
      <c r="A241" s="11">
        <v>10</v>
      </c>
      <c r="B241" s="29" t="s">
        <v>512</v>
      </c>
      <c r="C241" s="17" t="s">
        <v>513</v>
      </c>
      <c r="D241" s="65"/>
      <c r="E241" s="16"/>
    </row>
    <row r="242" spans="1:5" s="18" customFormat="1" ht="12.9" customHeight="1" x14ac:dyDescent="0.25">
      <c r="A242" s="11">
        <v>11</v>
      </c>
      <c r="B242" s="41" t="s">
        <v>514</v>
      </c>
      <c r="C242" s="17" t="s">
        <v>515</v>
      </c>
      <c r="D242" s="22">
        <f>SUM(D236:D241)</f>
        <v>0</v>
      </c>
      <c r="E242" s="22">
        <f>SUM(E236:E241)</f>
        <v>0</v>
      </c>
    </row>
    <row r="243" spans="1:5" s="18" customFormat="1" ht="12.9" customHeight="1" x14ac:dyDescent="0.25">
      <c r="A243" s="11">
        <v>12</v>
      </c>
      <c r="B243" s="41" t="s">
        <v>516</v>
      </c>
      <c r="C243" s="17" t="s">
        <v>517</v>
      </c>
      <c r="D243" s="52"/>
      <c r="E243" s="20"/>
    </row>
    <row r="244" spans="1:5" s="18" customFormat="1" ht="12.9" customHeight="1" x14ac:dyDescent="0.25">
      <c r="A244" s="11">
        <v>13</v>
      </c>
      <c r="B244" s="41" t="s">
        <v>518</v>
      </c>
      <c r="C244" s="17" t="s">
        <v>519</v>
      </c>
      <c r="D244" s="30">
        <v>500918</v>
      </c>
      <c r="E244" s="16">
        <v>658088</v>
      </c>
    </row>
    <row r="245" spans="1:5" s="18" customFormat="1" ht="12.9" customHeight="1" x14ac:dyDescent="0.25">
      <c r="A245" s="11">
        <v>14</v>
      </c>
      <c r="B245" s="41" t="s">
        <v>520</v>
      </c>
      <c r="C245" s="17" t="s">
        <v>521</v>
      </c>
      <c r="D245" s="14"/>
      <c r="E245" s="16"/>
    </row>
    <row r="246" spans="1:5" s="18" customFormat="1" ht="12.9" customHeight="1" x14ac:dyDescent="0.25">
      <c r="A246" s="11">
        <v>15</v>
      </c>
      <c r="B246" s="41" t="s">
        <v>522</v>
      </c>
      <c r="C246" s="17" t="s">
        <v>523</v>
      </c>
      <c r="D246" s="52"/>
      <c r="E246" s="16"/>
    </row>
    <row r="247" spans="1:5" s="18" customFormat="1" ht="12.9" customHeight="1" x14ac:dyDescent="0.25">
      <c r="A247" s="11">
        <v>16</v>
      </c>
      <c r="B247" s="41" t="s">
        <v>524</v>
      </c>
      <c r="C247" s="17" t="s">
        <v>525</v>
      </c>
      <c r="D247" s="52"/>
      <c r="E247" s="16"/>
    </row>
    <row r="248" spans="1:5" s="18" customFormat="1" ht="12.9" customHeight="1" x14ac:dyDescent="0.25">
      <c r="A248" s="11">
        <v>17</v>
      </c>
      <c r="B248" s="41" t="s">
        <v>526</v>
      </c>
      <c r="C248" s="17" t="s">
        <v>527</v>
      </c>
      <c r="D248" s="52"/>
      <c r="E248" s="16"/>
    </row>
    <row r="249" spans="1:5" s="18" customFormat="1" ht="12.9" customHeight="1" x14ac:dyDescent="0.25">
      <c r="A249" s="11">
        <v>18</v>
      </c>
      <c r="B249" s="41" t="s">
        <v>528</v>
      </c>
      <c r="C249" s="17" t="s">
        <v>529</v>
      </c>
      <c r="D249" s="52"/>
      <c r="E249" s="16"/>
    </row>
    <row r="250" spans="1:5" s="18" customFormat="1" ht="12.9" customHeight="1" x14ac:dyDescent="0.25">
      <c r="A250" s="11">
        <v>19</v>
      </c>
      <c r="B250" s="41" t="s">
        <v>530</v>
      </c>
      <c r="C250" s="17" t="s">
        <v>531</v>
      </c>
      <c r="D250" s="52"/>
      <c r="E250" s="16"/>
    </row>
    <row r="251" spans="1:5" s="18" customFormat="1" ht="12.9" customHeight="1" x14ac:dyDescent="0.25">
      <c r="A251" s="11">
        <v>20</v>
      </c>
      <c r="B251" s="41" t="s">
        <v>532</v>
      </c>
      <c r="C251" s="17" t="s">
        <v>533</v>
      </c>
      <c r="D251" s="22">
        <f>SUM(D249:D250)</f>
        <v>0</v>
      </c>
      <c r="E251" s="22">
        <f>SUM(E249:E250)</f>
        <v>0</v>
      </c>
    </row>
    <row r="252" spans="1:5" s="18" customFormat="1" ht="12.9" customHeight="1" x14ac:dyDescent="0.25">
      <c r="A252" s="11">
        <v>21</v>
      </c>
      <c r="B252" s="41" t="s">
        <v>534</v>
      </c>
      <c r="C252" s="17" t="s">
        <v>535</v>
      </c>
      <c r="D252" s="22">
        <f>D243+D244+D245+D246+D247+D248+D251</f>
        <v>500918</v>
      </c>
      <c r="E252" s="22">
        <f>E243+E244+E245+E246+E247+E248+E251</f>
        <v>658088</v>
      </c>
    </row>
    <row r="253" spans="1:5" s="18" customFormat="1" ht="12.9" customHeight="1" x14ac:dyDescent="0.25">
      <c r="A253" s="11">
        <v>22</v>
      </c>
      <c r="B253" s="41" t="s">
        <v>536</v>
      </c>
      <c r="C253" s="17" t="s">
        <v>537</v>
      </c>
      <c r="D253" s="65"/>
      <c r="E253" s="20"/>
    </row>
    <row r="254" spans="1:5" s="18" customFormat="1" ht="12.9" customHeight="1" x14ac:dyDescent="0.25">
      <c r="A254" s="11">
        <v>23</v>
      </c>
      <c r="B254" s="29" t="s">
        <v>538</v>
      </c>
      <c r="C254" s="17" t="s">
        <v>539</v>
      </c>
      <c r="D254" s="65"/>
      <c r="E254" s="16"/>
    </row>
    <row r="255" spans="1:5" s="18" customFormat="1" ht="12.9" customHeight="1" x14ac:dyDescent="0.25">
      <c r="A255" s="11">
        <v>24</v>
      </c>
      <c r="B255" s="41" t="s">
        <v>540</v>
      </c>
      <c r="C255" s="17" t="s">
        <v>541</v>
      </c>
      <c r="D255" s="65"/>
      <c r="E255" s="16"/>
    </row>
    <row r="256" spans="1:5" s="18" customFormat="1" ht="12.75" customHeight="1" x14ac:dyDescent="0.25">
      <c r="A256" s="11">
        <v>25</v>
      </c>
      <c r="B256" s="41" t="s">
        <v>542</v>
      </c>
      <c r="C256" s="17" t="s">
        <v>543</v>
      </c>
      <c r="D256" s="65"/>
      <c r="E256" s="16"/>
    </row>
    <row r="257" spans="1:5" s="18" customFormat="1" ht="12.9" customHeight="1" x14ac:dyDescent="0.25">
      <c r="A257" s="11">
        <v>26</v>
      </c>
      <c r="B257" s="41" t="s">
        <v>544</v>
      </c>
      <c r="C257" s="17" t="s">
        <v>545</v>
      </c>
      <c r="D257" s="65"/>
      <c r="E257" s="16"/>
    </row>
    <row r="258" spans="1:5" s="18" customFormat="1" ht="12.9" customHeight="1" x14ac:dyDescent="0.25">
      <c r="A258" s="11">
        <v>27</v>
      </c>
      <c r="B258" s="41" t="s">
        <v>546</v>
      </c>
      <c r="C258" s="17" t="s">
        <v>547</v>
      </c>
      <c r="D258" s="22">
        <f>SUM(D253:D257)</f>
        <v>0</v>
      </c>
      <c r="E258" s="22">
        <f>SUM(E253:E257)</f>
        <v>0</v>
      </c>
    </row>
    <row r="259" spans="1:5" s="18" customFormat="1" ht="12.9" customHeight="1" x14ac:dyDescent="0.25">
      <c r="A259" s="11">
        <v>28</v>
      </c>
      <c r="B259" s="29" t="s">
        <v>548</v>
      </c>
      <c r="C259" s="17" t="s">
        <v>549</v>
      </c>
      <c r="D259" s="40"/>
      <c r="E259" s="20">
        <f>SUM(E254:E258)</f>
        <v>0</v>
      </c>
    </row>
    <row r="260" spans="1:5" s="18" customFormat="1" ht="12.9" customHeight="1" x14ac:dyDescent="0.25">
      <c r="A260" s="11">
        <v>29</v>
      </c>
      <c r="B260" s="29" t="s">
        <v>550</v>
      </c>
      <c r="C260" s="17" t="s">
        <v>551</v>
      </c>
      <c r="D260" s="40"/>
      <c r="E260" s="16"/>
    </row>
    <row r="261" spans="1:5" s="18" customFormat="1" ht="12.9" customHeight="1" x14ac:dyDescent="0.25">
      <c r="A261" s="25">
        <v>30</v>
      </c>
      <c r="B261" s="45" t="s">
        <v>552</v>
      </c>
      <c r="C261" s="26" t="s">
        <v>553</v>
      </c>
      <c r="D261" s="22">
        <f>SUM(D258:D260)+D252</f>
        <v>500918</v>
      </c>
      <c r="E261" s="22">
        <f>SUM(E258:E260)+E252</f>
        <v>658088</v>
      </c>
    </row>
    <row r="262" spans="1:5" x14ac:dyDescent="0.25">
      <c r="A262" s="44"/>
      <c r="B262" s="44" t="s">
        <v>554</v>
      </c>
      <c r="C262" s="44" t="s">
        <v>555</v>
      </c>
      <c r="D262" s="43">
        <f>D261+D231</f>
        <v>32869378</v>
      </c>
      <c r="E262" s="43">
        <f>E261+E231</f>
        <v>49296648</v>
      </c>
    </row>
    <row r="263" spans="1:5" x14ac:dyDescent="0.25">
      <c r="E263" s="66"/>
    </row>
  </sheetData>
  <mergeCells count="10">
    <mergeCell ref="A118:D118"/>
    <mergeCell ref="A119:D119"/>
    <mergeCell ref="A120:A121"/>
    <mergeCell ref="C120:C121"/>
    <mergeCell ref="A1:D1"/>
    <mergeCell ref="A2:D2"/>
    <mergeCell ref="A3:D3"/>
    <mergeCell ref="A4:A5"/>
    <mergeCell ref="C4:C5"/>
    <mergeCell ref="A117:D11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&amp;R4. melléklet az 1/2020.(II.11.) önkormányzati rendelethez</oddHeader>
  </headerFooter>
  <rowBreaks count="1" manualBreakCount="1">
    <brk id="19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</vt:lpstr>
      <vt:lpstr>'4'!Nyomtatási_terület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2021-05-20T13:52:15Z</dcterms:created>
  <dcterms:modified xsi:type="dcterms:W3CDTF">2021-05-20T13:55:43Z</dcterms:modified>
</cp:coreProperties>
</file>