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FB20C9CB-F1D3-415A-9558-B743F64DDB62}" xr6:coauthVersionLast="46" xr6:coauthVersionMax="46" xr10:uidLastSave="{00000000-0000-0000-0000-000000000000}"/>
  <bookViews>
    <workbookView xWindow="-120" yWindow="-120" windowWidth="29040" windowHeight="15840" xr2:uid="{6AAE92CC-51CE-4573-A71B-C8CEFBFD5FED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3" i="1" l="1"/>
  <c r="D232" i="1"/>
  <c r="F231" i="1"/>
  <c r="E231" i="1"/>
  <c r="D230" i="1"/>
  <c r="D229" i="1"/>
  <c r="D228" i="1"/>
  <c r="D227" i="1"/>
  <c r="D226" i="1"/>
  <c r="D231" i="1" s="1"/>
  <c r="F224" i="1"/>
  <c r="E224" i="1"/>
  <c r="D223" i="1"/>
  <c r="D222" i="1"/>
  <c r="D224" i="1" s="1"/>
  <c r="D221" i="1"/>
  <c r="D220" i="1"/>
  <c r="D219" i="1"/>
  <c r="D218" i="1"/>
  <c r="D217" i="1"/>
  <c r="D216" i="1"/>
  <c r="F215" i="1"/>
  <c r="E215" i="1"/>
  <c r="E225" i="1" s="1"/>
  <c r="E234" i="1" s="1"/>
  <c r="D214" i="1"/>
  <c r="D213" i="1"/>
  <c r="D212" i="1"/>
  <c r="D211" i="1"/>
  <c r="D210" i="1"/>
  <c r="D209" i="1"/>
  <c r="D215" i="1" s="1"/>
  <c r="F208" i="1"/>
  <c r="F225" i="1" s="1"/>
  <c r="F234" i="1" s="1"/>
  <c r="E208" i="1"/>
  <c r="D207" i="1"/>
  <c r="D206" i="1"/>
  <c r="D208" i="1" s="1"/>
  <c r="D225" i="1" s="1"/>
  <c r="D234" i="1" s="1"/>
  <c r="D205" i="1"/>
  <c r="F203" i="1"/>
  <c r="E203" i="1"/>
  <c r="D202" i="1"/>
  <c r="D201" i="1"/>
  <c r="D200" i="1"/>
  <c r="D199" i="1"/>
  <c r="D198" i="1"/>
  <c r="D197" i="1"/>
  <c r="D196" i="1"/>
  <c r="D195" i="1"/>
  <c r="D194" i="1"/>
  <c r="D203" i="1" s="1"/>
  <c r="F193" i="1"/>
  <c r="E193" i="1"/>
  <c r="D192" i="1"/>
  <c r="D191" i="1"/>
  <c r="D190" i="1"/>
  <c r="D193" i="1" s="1"/>
  <c r="F188" i="1"/>
  <c r="E188" i="1"/>
  <c r="D187" i="1"/>
  <c r="D186" i="1"/>
  <c r="D185" i="1"/>
  <c r="D184" i="1"/>
  <c r="D183" i="1"/>
  <c r="D182" i="1"/>
  <c r="D181" i="1"/>
  <c r="D188" i="1" s="1"/>
  <c r="D178" i="1"/>
  <c r="D177" i="1"/>
  <c r="D176" i="1"/>
  <c r="D175" i="1"/>
  <c r="D174" i="1"/>
  <c r="D173" i="1"/>
  <c r="D171" i="1"/>
  <c r="D170" i="1"/>
  <c r="D169" i="1"/>
  <c r="F168" i="1"/>
  <c r="F180" i="1" s="1"/>
  <c r="E168" i="1"/>
  <c r="E180" i="1" s="1"/>
  <c r="D167" i="1"/>
  <c r="D166" i="1"/>
  <c r="D165" i="1"/>
  <c r="D168" i="1" s="1"/>
  <c r="D164" i="1"/>
  <c r="D180" i="1" s="1"/>
  <c r="F163" i="1"/>
  <c r="E163" i="1"/>
  <c r="D162" i="1"/>
  <c r="D161" i="1"/>
  <c r="D160" i="1"/>
  <c r="D159" i="1"/>
  <c r="D158" i="1"/>
  <c r="D157" i="1"/>
  <c r="D156" i="1"/>
  <c r="D155" i="1"/>
  <c r="D163" i="1" s="1"/>
  <c r="F153" i="1"/>
  <c r="E153" i="1"/>
  <c r="D152" i="1"/>
  <c r="D151" i="1"/>
  <c r="D150" i="1"/>
  <c r="D149" i="1"/>
  <c r="D153" i="1" s="1"/>
  <c r="D148" i="1"/>
  <c r="F147" i="1"/>
  <c r="E147" i="1"/>
  <c r="D146" i="1"/>
  <c r="D145" i="1"/>
  <c r="D147" i="1" s="1"/>
  <c r="F144" i="1"/>
  <c r="E144" i="1"/>
  <c r="D143" i="1"/>
  <c r="D142" i="1"/>
  <c r="D141" i="1"/>
  <c r="D140" i="1"/>
  <c r="D139" i="1"/>
  <c r="D138" i="1"/>
  <c r="D144" i="1" s="1"/>
  <c r="F136" i="1"/>
  <c r="E136" i="1"/>
  <c r="D135" i="1"/>
  <c r="D134" i="1"/>
  <c r="D136" i="1" s="1"/>
  <c r="F133" i="1"/>
  <c r="F154" i="1" s="1"/>
  <c r="E133" i="1"/>
  <c r="E154" i="1" s="1"/>
  <c r="D132" i="1"/>
  <c r="D131" i="1"/>
  <c r="D130" i="1"/>
  <c r="D133" i="1" s="1"/>
  <c r="D154" i="1" s="1"/>
  <c r="D129" i="1"/>
  <c r="F128" i="1"/>
  <c r="F127" i="1"/>
  <c r="E127" i="1"/>
  <c r="D126" i="1"/>
  <c r="D125" i="1"/>
  <c r="D124" i="1"/>
  <c r="D127" i="1" s="1"/>
  <c r="F123" i="1"/>
  <c r="E123" i="1"/>
  <c r="E128" i="1" s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23" i="1" s="1"/>
  <c r="D128" i="1" s="1"/>
  <c r="D102" i="1"/>
  <c r="D101" i="1"/>
  <c r="D99" i="1"/>
  <c r="D98" i="1"/>
  <c r="D97" i="1"/>
  <c r="D96" i="1"/>
  <c r="D95" i="1"/>
  <c r="D100" i="1" s="1"/>
  <c r="E94" i="1"/>
  <c r="E103" i="1" s="1"/>
  <c r="E104" i="1" s="1"/>
  <c r="D92" i="1"/>
  <c r="D91" i="1"/>
  <c r="D93" i="1" s="1"/>
  <c r="D90" i="1"/>
  <c r="D89" i="1"/>
  <c r="D88" i="1"/>
  <c r="D87" i="1"/>
  <c r="D86" i="1"/>
  <c r="F85" i="1"/>
  <c r="F94" i="1" s="1"/>
  <c r="F103" i="1" s="1"/>
  <c r="E85" i="1"/>
  <c r="D84" i="1"/>
  <c r="D83" i="1"/>
  <c r="D85" i="1" s="1"/>
  <c r="F82" i="1"/>
  <c r="E82" i="1"/>
  <c r="D81" i="1"/>
  <c r="D80" i="1"/>
  <c r="D79" i="1"/>
  <c r="D78" i="1"/>
  <c r="D82" i="1" s="1"/>
  <c r="F77" i="1"/>
  <c r="E77" i="1"/>
  <c r="D76" i="1"/>
  <c r="D75" i="1"/>
  <c r="D77" i="1" s="1"/>
  <c r="D74" i="1"/>
  <c r="D71" i="1"/>
  <c r="D70" i="1"/>
  <c r="D69" i="1"/>
  <c r="D68" i="1"/>
  <c r="D67" i="1"/>
  <c r="D72" i="1" s="1"/>
  <c r="F66" i="1"/>
  <c r="E66" i="1"/>
  <c r="D65" i="1"/>
  <c r="D64" i="1"/>
  <c r="D63" i="1"/>
  <c r="D62" i="1"/>
  <c r="D61" i="1"/>
  <c r="D66" i="1" s="1"/>
  <c r="F60" i="1"/>
  <c r="E60" i="1"/>
  <c r="D59" i="1"/>
  <c r="D58" i="1"/>
  <c r="D57" i="1"/>
  <c r="D56" i="1"/>
  <c r="D55" i="1"/>
  <c r="D60" i="1" s="1"/>
  <c r="E54" i="1"/>
  <c r="D52" i="1"/>
  <c r="D50" i="1"/>
  <c r="D49" i="1"/>
  <c r="D51" i="1" s="1"/>
  <c r="F48" i="1"/>
  <c r="F54" i="1" s="1"/>
  <c r="E48" i="1"/>
  <c r="D47" i="1"/>
  <c r="D46" i="1"/>
  <c r="D48" i="1" s="1"/>
  <c r="D45" i="1"/>
  <c r="D44" i="1"/>
  <c r="D43" i="1"/>
  <c r="D42" i="1"/>
  <c r="D41" i="1"/>
  <c r="D40" i="1"/>
  <c r="D39" i="1"/>
  <c r="D54" i="1" s="1"/>
  <c r="D37" i="1"/>
  <c r="F36" i="1"/>
  <c r="F38" i="1" s="1"/>
  <c r="E36" i="1"/>
  <c r="D35" i="1"/>
  <c r="D34" i="1"/>
  <c r="D33" i="1"/>
  <c r="D32" i="1"/>
  <c r="D36" i="1" s="1"/>
  <c r="D31" i="1"/>
  <c r="D30" i="1"/>
  <c r="D29" i="1"/>
  <c r="D28" i="1"/>
  <c r="F27" i="1"/>
  <c r="E27" i="1"/>
  <c r="E38" i="1" s="1"/>
  <c r="D26" i="1"/>
  <c r="D25" i="1"/>
  <c r="D27" i="1" s="1"/>
  <c r="D38" i="1" s="1"/>
  <c r="F24" i="1"/>
  <c r="E24" i="1"/>
  <c r="D23" i="1"/>
  <c r="D22" i="1"/>
  <c r="D21" i="1"/>
  <c r="D20" i="1"/>
  <c r="D24" i="1" s="1"/>
  <c r="D19" i="1"/>
  <c r="D17" i="1"/>
  <c r="D16" i="1"/>
  <c r="D15" i="1"/>
  <c r="D14" i="1"/>
  <c r="D13" i="1"/>
  <c r="F12" i="1"/>
  <c r="F18" i="1" s="1"/>
  <c r="F73" i="1" s="1"/>
  <c r="E12" i="1"/>
  <c r="E18" i="1" s="1"/>
  <c r="E73" i="1" s="1"/>
  <c r="D11" i="1"/>
  <c r="D10" i="1"/>
  <c r="D9" i="1"/>
  <c r="D8" i="1"/>
  <c r="D7" i="1"/>
  <c r="D6" i="1"/>
  <c r="D12" i="1" s="1"/>
  <c r="D18" i="1" s="1"/>
  <c r="F104" i="1" l="1"/>
  <c r="E204" i="1"/>
  <c r="E235" i="1" s="1"/>
  <c r="D73" i="1"/>
  <c r="D94" i="1"/>
  <c r="D103" i="1" s="1"/>
  <c r="F204" i="1"/>
  <c r="F235" i="1" s="1"/>
  <c r="D204" i="1"/>
  <c r="D235" i="1"/>
  <c r="D104" i="1" l="1"/>
</calcChain>
</file>

<file path=xl/sharedStrings.xml><?xml version="1.0" encoding="utf-8"?>
<sst xmlns="http://schemas.openxmlformats.org/spreadsheetml/2006/main" count="619" uniqueCount="530">
  <si>
    <t xml:space="preserve">Murga Község Önkormányzata </t>
  </si>
  <si>
    <t>Összevont bevételek és kiadások</t>
  </si>
  <si>
    <t>Forintban</t>
  </si>
  <si>
    <t>Ssz.</t>
  </si>
  <si>
    <t>Bevétel</t>
  </si>
  <si>
    <t>Rov sz.</t>
  </si>
  <si>
    <t>Előirányzat</t>
  </si>
  <si>
    <t>Teljesítés</t>
  </si>
  <si>
    <t>Rovat megnevezése</t>
  </si>
  <si>
    <t>Eredeti</t>
  </si>
  <si>
    <t>Módosított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</si>
  <si>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</si>
  <si>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</si>
  <si>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</si>
  <si>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</si>
  <si>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</si>
  <si>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</si>
  <si>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</si>
  <si>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</si>
  <si>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</si>
  <si>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</si>
  <si>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</si>
  <si>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</si>
  <si>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</si>
  <si>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</si>
  <si>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</si>
  <si>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</si>
  <si>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</si>
  <si>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</si>
  <si>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</si>
  <si>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</si>
  <si>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</si>
  <si>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</si>
  <si>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</si>
  <si>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</si>
  <si>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</si>
  <si>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</si>
  <si>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</si>
  <si>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</si>
  <si>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</si>
  <si>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</si>
  <si>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</si>
  <si>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</si>
  <si>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</si>
  <si>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</si>
  <si>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</si>
  <si>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</si>
  <si>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</si>
  <si>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</si>
  <si>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</si>
  <si>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</si>
  <si>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</si>
  <si>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</si>
  <si>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</si>
  <si>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</si>
  <si>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</si>
  <si>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</si>
  <si>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</si>
  <si>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</si>
  <si>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</si>
  <si>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</si>
  <si>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</si>
  <si>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</si>
  <si>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</si>
  <si>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</si>
  <si>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</si>
  <si>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</si>
  <si>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</si>
  <si>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</si>
  <si>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</si>
  <si>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</si>
  <si>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</si>
  <si>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</si>
  <si>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</si>
  <si>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</si>
  <si>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</si>
  <si>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</si>
  <si>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</si>
  <si>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</si>
  <si>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</si>
  <si>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</si>
  <si>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</si>
  <si>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</si>
  <si>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</si>
  <si>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</si>
  <si>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</si>
  <si>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</si>
  <si>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</si>
  <si>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</si>
  <si>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</si>
  <si>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</si>
  <si>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</si>
  <si>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</si>
  <si>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</si>
  <si>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</si>
  <si>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</si>
  <si>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</si>
  <si>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</si>
  <si>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</si>
  <si>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</si>
  <si>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</si>
  <si>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</si>
  <si>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</si>
  <si>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</si>
  <si>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</si>
  <si>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</si>
  <si>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</si>
  <si>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</si>
  <si>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</si>
  <si>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</si>
  <si>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</si>
  <si>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</si>
  <si>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</si>
  <si>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</si>
  <si>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</si>
  <si>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</si>
  <si>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</si>
  <si>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</si>
  <si>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</si>
  <si>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</si>
  <si>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</si>
  <si>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</si>
  <si>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</si>
  <si>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</si>
  <si>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</si>
  <si>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</si>
  <si>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</si>
  <si>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</si>
  <si>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</si>
  <si>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</si>
  <si>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</si>
  <si>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</si>
  <si>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</si>
  <si>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</si>
  <si>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</si>
  <si>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</si>
  <si>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</si>
  <si>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</si>
  <si>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</si>
  <si>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</si>
  <si>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</si>
  <si>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</si>
  <si>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</si>
  <si>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</si>
  <si>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</si>
  <si>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</si>
  <si>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</si>
  <si>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</si>
  <si>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</si>
  <si>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</si>
  <si>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</si>
  <si>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</si>
  <si>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</si>
  <si>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</si>
  <si>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</si>
  <si>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</si>
  <si>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</si>
  <si>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</si>
  <si>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</si>
  <si>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</si>
  <si>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</si>
  <si>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</si>
  <si>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</si>
  <si>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</si>
  <si>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</si>
  <si>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</si>
  <si>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</si>
  <si>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</si>
  <si>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</si>
  <si>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</si>
  <si>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</si>
  <si>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</si>
  <si>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</si>
  <si>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</si>
  <si>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</si>
  <si>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</si>
  <si>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</si>
  <si>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</si>
  <si>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</si>
  <si>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</si>
  <si>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</si>
  <si>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</si>
  <si>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</si>
  <si>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</si>
  <si>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</si>
  <si>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</si>
  <si>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</si>
  <si>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</si>
  <si>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</si>
  <si>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</si>
  <si>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</si>
  <si>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</si>
  <si>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</si>
  <si>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</si>
  <si>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</si>
  <si>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</si>
  <si>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</si>
  <si>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</si>
  <si>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</si>
  <si>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</si>
  <si>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</si>
  <si>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</si>
  <si>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</si>
  <si>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</si>
  <si>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</si>
  <si>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</si>
  <si>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</si>
  <si>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</si>
  <si>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</si>
  <si>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</si>
  <si>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</si>
  <si>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</si>
  <si>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</si>
  <si>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</si>
  <si>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</si>
  <si>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</si>
  <si>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</si>
  <si>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</si>
  <si>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</si>
  <si>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</si>
  <si>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</si>
  <si>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</si>
  <si>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</si>
  <si>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</si>
  <si>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</si>
  <si>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</si>
  <si>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</si>
  <si>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</si>
  <si>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</si>
  <si>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</si>
  <si>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</si>
  <si>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</si>
  <si>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</si>
  <si>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</si>
  <si>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</si>
  <si>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</si>
  <si>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</si>
  <si>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</si>
  <si>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</si>
  <si>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</si>
  <si>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</si>
  <si>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</si>
  <si>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</si>
  <si>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</si>
  <si>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</si>
  <si>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</si>
  <si>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</si>
  <si>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</si>
  <si>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</si>
  <si>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</si>
  <si>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</si>
  <si>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</si>
  <si>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</si>
  <si>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</si>
  <si>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</si>
  <si>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</si>
  <si>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</si>
  <si>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</si>
  <si>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</si>
  <si>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</si>
  <si>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</si>
  <si>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</si>
  <si>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</si>
  <si>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</si>
  <si>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</si>
  <si>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</si>
  <si>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</si>
  <si>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</si>
  <si>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</si>
  <si>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</si>
  <si>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</si>
  <si>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Összes bevétel</t>
  </si>
  <si>
    <t>B1-B8</t>
  </si>
  <si>
    <t>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</si>
  <si>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</si>
  <si>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</si>
  <si>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</si>
  <si>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</si>
  <si>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</si>
  <si>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</si>
  <si>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</si>
  <si>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</si>
  <si>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</si>
  <si>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</si>
  <si>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</si>
  <si>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</si>
  <si>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</si>
  <si>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</si>
  <si>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</si>
  <si>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</si>
  <si>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</si>
  <si>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</si>
  <si>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</si>
  <si>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</si>
  <si>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</si>
  <si>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</si>
  <si>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</si>
  <si>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</si>
  <si>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</si>
  <si>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</si>
  <si>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</si>
  <si>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</si>
  <si>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</si>
  <si>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</si>
  <si>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</si>
  <si>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</si>
  <si>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</si>
  <si>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</si>
  <si>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</si>
  <si>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</si>
  <si>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</si>
  <si>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</si>
  <si>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</si>
  <si>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</si>
  <si>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</si>
  <si>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</si>
  <si>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</si>
  <si>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</si>
  <si>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</si>
  <si>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</si>
  <si>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</si>
  <si>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</si>
  <si>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</si>
  <si>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</si>
  <si>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</si>
  <si>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</si>
  <si>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</si>
  <si>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</si>
  <si>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</si>
  <si>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</si>
  <si>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</si>
  <si>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</si>
  <si>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</si>
  <si>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</si>
  <si>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</si>
  <si>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</si>
  <si>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</si>
  <si>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</si>
  <si>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</si>
  <si>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</si>
  <si>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</si>
  <si>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</si>
  <si>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</si>
  <si>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</si>
  <si>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</si>
  <si>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</si>
  <si>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</si>
  <si>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</si>
  <si>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</si>
  <si>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</si>
  <si>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</si>
  <si>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</si>
  <si>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</si>
  <si>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</si>
  <si>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</si>
  <si>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</si>
  <si>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</si>
  <si>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</si>
  <si>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</si>
  <si>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</si>
  <si>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</si>
  <si>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</si>
  <si>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</si>
  <si>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</si>
  <si>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</si>
  <si>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</si>
  <si>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</si>
  <si>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</si>
  <si>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</si>
  <si>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</si>
  <si>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</si>
  <si>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</si>
  <si>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</si>
  <si>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</si>
  <si>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</si>
  <si>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</si>
  <si>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</si>
  <si>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</si>
  <si>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</si>
  <si>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</si>
  <si>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</si>
  <si>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</si>
  <si>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</si>
  <si>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</si>
  <si>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</si>
  <si>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</si>
  <si>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</si>
  <si>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</si>
  <si>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</si>
  <si>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</si>
  <si>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</si>
  <si>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</si>
  <si>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</si>
  <si>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</si>
  <si>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</si>
  <si>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</si>
  <si>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</si>
  <si>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</si>
  <si>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</si>
  <si>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</si>
  <si>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</si>
  <si>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</si>
  <si>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</si>
  <si>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</si>
  <si>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</si>
  <si>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</si>
  <si>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</si>
  <si>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</si>
  <si>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</si>
  <si>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</si>
  <si>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</si>
  <si>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</si>
  <si>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</si>
  <si>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</si>
  <si>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</si>
  <si>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</si>
  <si>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</si>
  <si>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</si>
  <si>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</si>
  <si>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</si>
  <si>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</si>
  <si>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</si>
  <si>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</si>
  <si>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</si>
  <si>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</si>
  <si>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</si>
  <si>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</si>
  <si>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</si>
  <si>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</si>
  <si>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</si>
  <si>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</si>
  <si>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</si>
  <si>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</si>
  <si>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</si>
  <si>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</si>
  <si>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</si>
  <si>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</si>
  <si>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</si>
  <si>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</si>
  <si>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</si>
  <si>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</si>
  <si>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</si>
  <si>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</si>
  <si>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</si>
  <si>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</si>
  <si>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</si>
  <si>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</si>
  <si>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</si>
  <si>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</si>
  <si>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</si>
  <si>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</si>
  <si>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</si>
  <si>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</si>
  <si>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</si>
  <si>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</si>
  <si>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</si>
  <si>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</si>
  <si>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</si>
  <si>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</si>
  <si>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</si>
  <si>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</si>
  <si>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</si>
  <si>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</si>
  <si>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</si>
  <si>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</si>
  <si>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</si>
  <si>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</si>
  <si>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</si>
  <si>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</si>
  <si>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</si>
  <si>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</si>
  <si>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</si>
  <si>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</si>
  <si>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</si>
  <si>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</si>
  <si>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</si>
  <si>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</si>
  <si>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</si>
  <si>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</si>
  <si>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</si>
  <si>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</si>
  <si>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</si>
  <si>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</si>
  <si>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</si>
  <si>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</si>
  <si>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</si>
  <si>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</si>
  <si>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</si>
  <si>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</si>
  <si>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</si>
  <si>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</si>
  <si>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</si>
  <si>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</si>
  <si>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</si>
  <si>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</si>
  <si>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</si>
  <si>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</si>
  <si>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</si>
  <si>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</si>
  <si>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</si>
  <si>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</si>
  <si>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</si>
  <si>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</si>
  <si>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</si>
  <si>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</si>
  <si>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</si>
  <si>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</si>
  <si>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</si>
  <si>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</si>
  <si>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</si>
  <si>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</si>
  <si>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</si>
  <si>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</si>
  <si>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</si>
  <si>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</si>
  <si>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</si>
  <si>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</si>
  <si>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</si>
  <si>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</si>
  <si>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</si>
  <si>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</si>
  <si>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</si>
  <si>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</si>
  <si>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</si>
  <si>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</si>
  <si>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</si>
  <si>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</si>
  <si>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</si>
  <si>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Összes kiadás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</si>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</sst>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MS Sans Serif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6E0B4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3" xfId="1" applyNumberFormat="1" applyFont="1" applyBorder="1"/>
    <xf numFmtId="0" fontId="6" fillId="0" borderId="0" xfId="1" applyFont="1"/>
    <xf numFmtId="0" fontId="5" fillId="0" borderId="3" xfId="1" applyFont="1" applyBorder="1" applyAlignment="1">
      <alignment horizontal="left" vertical="center" wrapText="1"/>
    </xf>
    <xf numFmtId="3" fontId="6" fillId="0" borderId="3" xfId="1" applyNumberFormat="1" applyFont="1" applyBorder="1"/>
    <xf numFmtId="0" fontId="6" fillId="2" borderId="0" xfId="1" applyFont="1" applyFill="1"/>
    <xf numFmtId="0" fontId="5" fillId="2" borderId="0" xfId="1" applyFont="1" applyFill="1"/>
    <xf numFmtId="0" fontId="5" fillId="0" borderId="0" xfId="1" applyFont="1"/>
    <xf numFmtId="3" fontId="7" fillId="3" borderId="4" xfId="2" applyNumberFormat="1" applyFill="1" applyBorder="1" applyAlignment="1">
      <alignment horizontal="right" vertical="center" wrapText="1"/>
    </xf>
    <xf numFmtId="3" fontId="7" fillId="3" borderId="3" xfId="2" applyNumberFormat="1" applyFill="1" applyBorder="1" applyAlignment="1">
      <alignment horizontal="right" vertical="center" wrapText="1"/>
    </xf>
    <xf numFmtId="0" fontId="6" fillId="0" borderId="3" xfId="1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3" fontId="8" fillId="3" borderId="4" xfId="2" applyNumberFormat="1" applyFont="1" applyFill="1" applyBorder="1" applyAlignment="1">
      <alignment horizontal="right" vertical="center" wrapText="1"/>
    </xf>
    <xf numFmtId="3" fontId="8" fillId="3" borderId="3" xfId="2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6" fillId="0" borderId="6" xfId="1" quotePrefix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/>
    </xf>
    <xf numFmtId="3" fontId="8" fillId="3" borderId="7" xfId="2" applyNumberFormat="1" applyFont="1" applyFill="1" applyBorder="1" applyAlignment="1">
      <alignment horizontal="right" vertical="center" wrapText="1"/>
    </xf>
    <xf numFmtId="3" fontId="8" fillId="3" borderId="6" xfId="2" applyNumberFormat="1" applyFont="1" applyFill="1" applyBorder="1" applyAlignment="1">
      <alignment horizontal="right" vertical="center" wrapText="1"/>
    </xf>
    <xf numFmtId="0" fontId="5" fillId="0" borderId="5" xfId="1" quotePrefix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3" fontId="7" fillId="2" borderId="4" xfId="2" applyNumberFormat="1" applyFill="1" applyBorder="1" applyAlignment="1">
      <alignment horizontal="right" vertical="center" wrapText="1"/>
    </xf>
    <xf numFmtId="0" fontId="8" fillId="0" borderId="3" xfId="1" applyFont="1" applyBorder="1" applyAlignment="1">
      <alignment horizontal="left" vertical="center"/>
    </xf>
    <xf numFmtId="0" fontId="2" fillId="0" borderId="3" xfId="0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1" fontId="2" fillId="0" borderId="8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2" borderId="0" xfId="0" applyFont="1" applyFill="1"/>
    <xf numFmtId="164" fontId="5" fillId="0" borderId="3" xfId="1" quotePrefix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3" fontId="5" fillId="2" borderId="3" xfId="1" applyNumberFormat="1" applyFont="1" applyFill="1" applyBorder="1"/>
    <xf numFmtId="165" fontId="5" fillId="0" borderId="3" xfId="1" applyNumberFormat="1" applyFont="1" applyBorder="1" applyAlignment="1">
      <alignment vertical="center"/>
    </xf>
    <xf numFmtId="164" fontId="6" fillId="0" borderId="3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/>
    </xf>
    <xf numFmtId="3" fontId="8" fillId="4" borderId="4" xfId="2" applyNumberFormat="1" applyFont="1" applyFill="1" applyBorder="1" applyAlignment="1">
      <alignment horizontal="right" vertical="center" wrapText="1"/>
    </xf>
    <xf numFmtId="3" fontId="8" fillId="4" borderId="3" xfId="2" applyNumberFormat="1" applyFont="1" applyFill="1" applyBorder="1" applyAlignment="1">
      <alignment horizontal="right" vertical="center" wrapText="1"/>
    </xf>
    <xf numFmtId="3" fontId="6" fillId="4" borderId="4" xfId="1" applyNumberFormat="1" applyFont="1" applyFill="1" applyBorder="1" applyAlignment="1">
      <alignment horizontal="right" vertical="center"/>
    </xf>
    <xf numFmtId="3" fontId="6" fillId="4" borderId="3" xfId="1" applyNumberFormat="1" applyFont="1" applyFill="1" applyBorder="1"/>
    <xf numFmtId="0" fontId="5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 wrapText="1"/>
    </xf>
    <xf numFmtId="0" fontId="7" fillId="0" borderId="3" xfId="1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164" fontId="6" fillId="0" borderId="6" xfId="1" quotePrefix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A2370CA0-E9A2-46DC-B2B6-19CA5537B486}"/>
    <cellStyle name="Normál_12dmelléklet" xfId="2" xr:uid="{C5C51862-579E-4564-83AB-F49F39452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i/Rendeletek/Murga/2021/4.2021.(V.28.)%20Z&#225;rsz&#225;mad&#225;s%20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/>
      <sheetData sheetId="1"/>
      <sheetData sheetId="2"/>
      <sheetData sheetId="3">
        <row r="6">
          <cell r="D6">
            <v>6146141</v>
          </cell>
        </row>
        <row r="10">
          <cell r="D10">
            <v>0</v>
          </cell>
        </row>
        <row r="11">
          <cell r="D11">
            <v>4576800</v>
          </cell>
        </row>
        <row r="16">
          <cell r="D16">
            <v>1800000</v>
          </cell>
        </row>
        <row r="17">
          <cell r="D17">
            <v>0</v>
          </cell>
        </row>
        <row r="20">
          <cell r="D20">
            <v>0</v>
          </cell>
        </row>
        <row r="24">
          <cell r="D24">
            <v>4030067</v>
          </cell>
        </row>
        <row r="41">
          <cell r="D41">
            <v>245000</v>
          </cell>
        </row>
        <row r="42">
          <cell r="D42">
            <v>2241000</v>
          </cell>
        </row>
        <row r="45">
          <cell r="D45">
            <v>150000</v>
          </cell>
        </row>
        <row r="51">
          <cell r="D51">
            <v>414000</v>
          </cell>
        </row>
        <row r="52">
          <cell r="D52">
            <v>37000</v>
          </cell>
        </row>
        <row r="53">
          <cell r="D53">
            <v>0</v>
          </cell>
        </row>
        <row r="54">
          <cell r="D54">
            <v>700000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2000</v>
          </cell>
        </row>
        <row r="61">
          <cell r="D61">
            <v>0</v>
          </cell>
        </row>
        <row r="81">
          <cell r="D81">
            <v>0</v>
          </cell>
        </row>
        <row r="94">
          <cell r="D94">
            <v>12527370</v>
          </cell>
        </row>
        <row r="121">
          <cell r="D121">
            <v>3964590</v>
          </cell>
        </row>
        <row r="129">
          <cell r="D129">
            <v>150944</v>
          </cell>
        </row>
        <row r="135">
          <cell r="D135">
            <v>0</v>
          </cell>
        </row>
        <row r="137">
          <cell r="D137">
            <v>4521104</v>
          </cell>
        </row>
        <row r="138">
          <cell r="D138">
            <v>0</v>
          </cell>
        </row>
        <row r="139">
          <cell r="D139">
            <v>360000</v>
          </cell>
        </row>
        <row r="142">
          <cell r="D142">
            <v>1538982</v>
          </cell>
        </row>
        <row r="147">
          <cell r="D147">
            <v>45000</v>
          </cell>
        </row>
        <row r="148">
          <cell r="D148">
            <v>1936333</v>
          </cell>
        </row>
        <row r="151">
          <cell r="D151">
            <v>68000</v>
          </cell>
        </row>
        <row r="153">
          <cell r="D153">
            <v>111600</v>
          </cell>
        </row>
        <row r="160">
          <cell r="D160">
            <v>960704</v>
          </cell>
        </row>
        <row r="162">
          <cell r="D162">
            <v>6443000</v>
          </cell>
        </row>
        <row r="163">
          <cell r="D163">
            <v>40000</v>
          </cell>
        </row>
        <row r="164">
          <cell r="D164">
            <v>1083334</v>
          </cell>
        </row>
        <row r="165">
          <cell r="D165">
            <v>445400</v>
          </cell>
        </row>
        <row r="170">
          <cell r="D170">
            <v>3571066</v>
          </cell>
        </row>
        <row r="171">
          <cell r="D171">
            <v>0</v>
          </cell>
        </row>
        <row r="174">
          <cell r="D174">
            <v>1105600</v>
          </cell>
        </row>
        <row r="184">
          <cell r="D184">
            <v>245000</v>
          </cell>
        </row>
        <row r="210">
          <cell r="D210">
            <v>380000</v>
          </cell>
        </row>
        <row r="218">
          <cell r="D218">
            <v>0</v>
          </cell>
        </row>
        <row r="243">
          <cell r="D243">
            <v>500918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6EC5-5A9B-440E-B627-F98596E84F97}">
  <dimension ref="A1:I235"/>
  <sheetViews>
    <sheetView tabSelected="1" workbookViewId="0">
      <selection sqref="A1:XFD1048576"/>
    </sheetView>
  </sheetViews>
  <sheetFormatPr defaultRowHeight="12.75" x14ac:dyDescent="0.2"/>
  <cols>
    <col min="1" max="1" width="4" style="2" bestFit="1" customWidth="1"/>
    <col min="2" max="2" width="38.42578125" style="2" customWidth="1"/>
    <col min="3" max="3" width="7.85546875" style="2" customWidth="1"/>
    <col min="4" max="4" width="13.140625" style="2" customWidth="1"/>
    <col min="5" max="5" width="16.42578125" style="2" customWidth="1"/>
    <col min="6" max="6" width="14.28515625" style="3" customWidth="1"/>
    <col min="7" max="256" width="9.140625" style="2"/>
    <col min="257" max="257" width="4" style="2" bestFit="1" customWidth="1"/>
    <col min="258" max="258" width="38.42578125" style="2" customWidth="1"/>
    <col min="259" max="259" width="7.85546875" style="2" customWidth="1"/>
    <col min="260" max="260" width="13.140625" style="2" customWidth="1"/>
    <col min="261" max="261" width="16.42578125" style="2" customWidth="1"/>
    <col min="262" max="262" width="14.28515625" style="2" customWidth="1"/>
    <col min="263" max="512" width="9.140625" style="2"/>
    <col min="513" max="513" width="4" style="2" bestFit="1" customWidth="1"/>
    <col min="514" max="514" width="38.42578125" style="2" customWidth="1"/>
    <col min="515" max="515" width="7.85546875" style="2" customWidth="1"/>
    <col min="516" max="516" width="13.140625" style="2" customWidth="1"/>
    <col min="517" max="517" width="16.42578125" style="2" customWidth="1"/>
    <col min="518" max="518" width="14.28515625" style="2" customWidth="1"/>
    <col min="519" max="768" width="9.140625" style="2"/>
    <col min="769" max="769" width="4" style="2" bestFit="1" customWidth="1"/>
    <col min="770" max="770" width="38.42578125" style="2" customWidth="1"/>
    <col min="771" max="771" width="7.85546875" style="2" customWidth="1"/>
    <col min="772" max="772" width="13.140625" style="2" customWidth="1"/>
    <col min="773" max="773" width="16.42578125" style="2" customWidth="1"/>
    <col min="774" max="774" width="14.28515625" style="2" customWidth="1"/>
    <col min="775" max="1024" width="9.140625" style="2"/>
    <col min="1025" max="1025" width="4" style="2" bestFit="1" customWidth="1"/>
    <col min="1026" max="1026" width="38.42578125" style="2" customWidth="1"/>
    <col min="1027" max="1027" width="7.85546875" style="2" customWidth="1"/>
    <col min="1028" max="1028" width="13.140625" style="2" customWidth="1"/>
    <col min="1029" max="1029" width="16.42578125" style="2" customWidth="1"/>
    <col min="1030" max="1030" width="14.28515625" style="2" customWidth="1"/>
    <col min="1031" max="1280" width="9.140625" style="2"/>
    <col min="1281" max="1281" width="4" style="2" bestFit="1" customWidth="1"/>
    <col min="1282" max="1282" width="38.42578125" style="2" customWidth="1"/>
    <col min="1283" max="1283" width="7.85546875" style="2" customWidth="1"/>
    <col min="1284" max="1284" width="13.140625" style="2" customWidth="1"/>
    <col min="1285" max="1285" width="16.42578125" style="2" customWidth="1"/>
    <col min="1286" max="1286" width="14.28515625" style="2" customWidth="1"/>
    <col min="1287" max="1536" width="9.140625" style="2"/>
    <col min="1537" max="1537" width="4" style="2" bestFit="1" customWidth="1"/>
    <col min="1538" max="1538" width="38.42578125" style="2" customWidth="1"/>
    <col min="1539" max="1539" width="7.85546875" style="2" customWidth="1"/>
    <col min="1540" max="1540" width="13.140625" style="2" customWidth="1"/>
    <col min="1541" max="1541" width="16.42578125" style="2" customWidth="1"/>
    <col min="1542" max="1542" width="14.28515625" style="2" customWidth="1"/>
    <col min="1543" max="1792" width="9.140625" style="2"/>
    <col min="1793" max="1793" width="4" style="2" bestFit="1" customWidth="1"/>
    <col min="1794" max="1794" width="38.42578125" style="2" customWidth="1"/>
    <col min="1795" max="1795" width="7.85546875" style="2" customWidth="1"/>
    <col min="1796" max="1796" width="13.140625" style="2" customWidth="1"/>
    <col min="1797" max="1797" width="16.42578125" style="2" customWidth="1"/>
    <col min="1798" max="1798" width="14.28515625" style="2" customWidth="1"/>
    <col min="1799" max="2048" width="9.140625" style="2"/>
    <col min="2049" max="2049" width="4" style="2" bestFit="1" customWidth="1"/>
    <col min="2050" max="2050" width="38.42578125" style="2" customWidth="1"/>
    <col min="2051" max="2051" width="7.85546875" style="2" customWidth="1"/>
    <col min="2052" max="2052" width="13.140625" style="2" customWidth="1"/>
    <col min="2053" max="2053" width="16.42578125" style="2" customWidth="1"/>
    <col min="2054" max="2054" width="14.28515625" style="2" customWidth="1"/>
    <col min="2055" max="2304" width="9.140625" style="2"/>
    <col min="2305" max="2305" width="4" style="2" bestFit="1" customWidth="1"/>
    <col min="2306" max="2306" width="38.42578125" style="2" customWidth="1"/>
    <col min="2307" max="2307" width="7.85546875" style="2" customWidth="1"/>
    <col min="2308" max="2308" width="13.140625" style="2" customWidth="1"/>
    <col min="2309" max="2309" width="16.42578125" style="2" customWidth="1"/>
    <col min="2310" max="2310" width="14.28515625" style="2" customWidth="1"/>
    <col min="2311" max="2560" width="9.140625" style="2"/>
    <col min="2561" max="2561" width="4" style="2" bestFit="1" customWidth="1"/>
    <col min="2562" max="2562" width="38.42578125" style="2" customWidth="1"/>
    <col min="2563" max="2563" width="7.85546875" style="2" customWidth="1"/>
    <col min="2564" max="2564" width="13.140625" style="2" customWidth="1"/>
    <col min="2565" max="2565" width="16.42578125" style="2" customWidth="1"/>
    <col min="2566" max="2566" width="14.28515625" style="2" customWidth="1"/>
    <col min="2567" max="2816" width="9.140625" style="2"/>
    <col min="2817" max="2817" width="4" style="2" bestFit="1" customWidth="1"/>
    <col min="2818" max="2818" width="38.42578125" style="2" customWidth="1"/>
    <col min="2819" max="2819" width="7.85546875" style="2" customWidth="1"/>
    <col min="2820" max="2820" width="13.140625" style="2" customWidth="1"/>
    <col min="2821" max="2821" width="16.42578125" style="2" customWidth="1"/>
    <col min="2822" max="2822" width="14.28515625" style="2" customWidth="1"/>
    <col min="2823" max="3072" width="9.140625" style="2"/>
    <col min="3073" max="3073" width="4" style="2" bestFit="1" customWidth="1"/>
    <col min="3074" max="3074" width="38.42578125" style="2" customWidth="1"/>
    <col min="3075" max="3075" width="7.85546875" style="2" customWidth="1"/>
    <col min="3076" max="3076" width="13.140625" style="2" customWidth="1"/>
    <col min="3077" max="3077" width="16.42578125" style="2" customWidth="1"/>
    <col min="3078" max="3078" width="14.28515625" style="2" customWidth="1"/>
    <col min="3079" max="3328" width="9.140625" style="2"/>
    <col min="3329" max="3329" width="4" style="2" bestFit="1" customWidth="1"/>
    <col min="3330" max="3330" width="38.42578125" style="2" customWidth="1"/>
    <col min="3331" max="3331" width="7.85546875" style="2" customWidth="1"/>
    <col min="3332" max="3332" width="13.140625" style="2" customWidth="1"/>
    <col min="3333" max="3333" width="16.42578125" style="2" customWidth="1"/>
    <col min="3334" max="3334" width="14.28515625" style="2" customWidth="1"/>
    <col min="3335" max="3584" width="9.140625" style="2"/>
    <col min="3585" max="3585" width="4" style="2" bestFit="1" customWidth="1"/>
    <col min="3586" max="3586" width="38.42578125" style="2" customWidth="1"/>
    <col min="3587" max="3587" width="7.85546875" style="2" customWidth="1"/>
    <col min="3588" max="3588" width="13.140625" style="2" customWidth="1"/>
    <col min="3589" max="3589" width="16.42578125" style="2" customWidth="1"/>
    <col min="3590" max="3590" width="14.28515625" style="2" customWidth="1"/>
    <col min="3591" max="3840" width="9.140625" style="2"/>
    <col min="3841" max="3841" width="4" style="2" bestFit="1" customWidth="1"/>
    <col min="3842" max="3842" width="38.42578125" style="2" customWidth="1"/>
    <col min="3843" max="3843" width="7.85546875" style="2" customWidth="1"/>
    <col min="3844" max="3844" width="13.140625" style="2" customWidth="1"/>
    <col min="3845" max="3845" width="16.42578125" style="2" customWidth="1"/>
    <col min="3846" max="3846" width="14.28515625" style="2" customWidth="1"/>
    <col min="3847" max="4096" width="9.140625" style="2"/>
    <col min="4097" max="4097" width="4" style="2" bestFit="1" customWidth="1"/>
    <col min="4098" max="4098" width="38.42578125" style="2" customWidth="1"/>
    <col min="4099" max="4099" width="7.85546875" style="2" customWidth="1"/>
    <col min="4100" max="4100" width="13.140625" style="2" customWidth="1"/>
    <col min="4101" max="4101" width="16.42578125" style="2" customWidth="1"/>
    <col min="4102" max="4102" width="14.28515625" style="2" customWidth="1"/>
    <col min="4103" max="4352" width="9.140625" style="2"/>
    <col min="4353" max="4353" width="4" style="2" bestFit="1" customWidth="1"/>
    <col min="4354" max="4354" width="38.42578125" style="2" customWidth="1"/>
    <col min="4355" max="4355" width="7.85546875" style="2" customWidth="1"/>
    <col min="4356" max="4356" width="13.140625" style="2" customWidth="1"/>
    <col min="4357" max="4357" width="16.42578125" style="2" customWidth="1"/>
    <col min="4358" max="4358" width="14.28515625" style="2" customWidth="1"/>
    <col min="4359" max="4608" width="9.140625" style="2"/>
    <col min="4609" max="4609" width="4" style="2" bestFit="1" customWidth="1"/>
    <col min="4610" max="4610" width="38.42578125" style="2" customWidth="1"/>
    <col min="4611" max="4611" width="7.85546875" style="2" customWidth="1"/>
    <col min="4612" max="4612" width="13.140625" style="2" customWidth="1"/>
    <col min="4613" max="4613" width="16.42578125" style="2" customWidth="1"/>
    <col min="4614" max="4614" width="14.28515625" style="2" customWidth="1"/>
    <col min="4615" max="4864" width="9.140625" style="2"/>
    <col min="4865" max="4865" width="4" style="2" bestFit="1" customWidth="1"/>
    <col min="4866" max="4866" width="38.42578125" style="2" customWidth="1"/>
    <col min="4867" max="4867" width="7.85546875" style="2" customWidth="1"/>
    <col min="4868" max="4868" width="13.140625" style="2" customWidth="1"/>
    <col min="4869" max="4869" width="16.42578125" style="2" customWidth="1"/>
    <col min="4870" max="4870" width="14.28515625" style="2" customWidth="1"/>
    <col min="4871" max="5120" width="9.140625" style="2"/>
    <col min="5121" max="5121" width="4" style="2" bestFit="1" customWidth="1"/>
    <col min="5122" max="5122" width="38.42578125" style="2" customWidth="1"/>
    <col min="5123" max="5123" width="7.85546875" style="2" customWidth="1"/>
    <col min="5124" max="5124" width="13.140625" style="2" customWidth="1"/>
    <col min="5125" max="5125" width="16.42578125" style="2" customWidth="1"/>
    <col min="5126" max="5126" width="14.28515625" style="2" customWidth="1"/>
    <col min="5127" max="5376" width="9.140625" style="2"/>
    <col min="5377" max="5377" width="4" style="2" bestFit="1" customWidth="1"/>
    <col min="5378" max="5378" width="38.42578125" style="2" customWidth="1"/>
    <col min="5379" max="5379" width="7.85546875" style="2" customWidth="1"/>
    <col min="5380" max="5380" width="13.140625" style="2" customWidth="1"/>
    <col min="5381" max="5381" width="16.42578125" style="2" customWidth="1"/>
    <col min="5382" max="5382" width="14.28515625" style="2" customWidth="1"/>
    <col min="5383" max="5632" width="9.140625" style="2"/>
    <col min="5633" max="5633" width="4" style="2" bestFit="1" customWidth="1"/>
    <col min="5634" max="5634" width="38.42578125" style="2" customWidth="1"/>
    <col min="5635" max="5635" width="7.85546875" style="2" customWidth="1"/>
    <col min="5636" max="5636" width="13.140625" style="2" customWidth="1"/>
    <col min="5637" max="5637" width="16.42578125" style="2" customWidth="1"/>
    <col min="5638" max="5638" width="14.28515625" style="2" customWidth="1"/>
    <col min="5639" max="5888" width="9.140625" style="2"/>
    <col min="5889" max="5889" width="4" style="2" bestFit="1" customWidth="1"/>
    <col min="5890" max="5890" width="38.42578125" style="2" customWidth="1"/>
    <col min="5891" max="5891" width="7.85546875" style="2" customWidth="1"/>
    <col min="5892" max="5892" width="13.140625" style="2" customWidth="1"/>
    <col min="5893" max="5893" width="16.42578125" style="2" customWidth="1"/>
    <col min="5894" max="5894" width="14.28515625" style="2" customWidth="1"/>
    <col min="5895" max="6144" width="9.140625" style="2"/>
    <col min="6145" max="6145" width="4" style="2" bestFit="1" customWidth="1"/>
    <col min="6146" max="6146" width="38.42578125" style="2" customWidth="1"/>
    <col min="6147" max="6147" width="7.85546875" style="2" customWidth="1"/>
    <col min="6148" max="6148" width="13.140625" style="2" customWidth="1"/>
    <col min="6149" max="6149" width="16.42578125" style="2" customWidth="1"/>
    <col min="6150" max="6150" width="14.28515625" style="2" customWidth="1"/>
    <col min="6151" max="6400" width="9.140625" style="2"/>
    <col min="6401" max="6401" width="4" style="2" bestFit="1" customWidth="1"/>
    <col min="6402" max="6402" width="38.42578125" style="2" customWidth="1"/>
    <col min="6403" max="6403" width="7.85546875" style="2" customWidth="1"/>
    <col min="6404" max="6404" width="13.140625" style="2" customWidth="1"/>
    <col min="6405" max="6405" width="16.42578125" style="2" customWidth="1"/>
    <col min="6406" max="6406" width="14.28515625" style="2" customWidth="1"/>
    <col min="6407" max="6656" width="9.140625" style="2"/>
    <col min="6657" max="6657" width="4" style="2" bestFit="1" customWidth="1"/>
    <col min="6658" max="6658" width="38.42578125" style="2" customWidth="1"/>
    <col min="6659" max="6659" width="7.85546875" style="2" customWidth="1"/>
    <col min="6660" max="6660" width="13.140625" style="2" customWidth="1"/>
    <col min="6661" max="6661" width="16.42578125" style="2" customWidth="1"/>
    <col min="6662" max="6662" width="14.28515625" style="2" customWidth="1"/>
    <col min="6663" max="6912" width="9.140625" style="2"/>
    <col min="6913" max="6913" width="4" style="2" bestFit="1" customWidth="1"/>
    <col min="6914" max="6914" width="38.42578125" style="2" customWidth="1"/>
    <col min="6915" max="6915" width="7.85546875" style="2" customWidth="1"/>
    <col min="6916" max="6916" width="13.140625" style="2" customWidth="1"/>
    <col min="6917" max="6917" width="16.42578125" style="2" customWidth="1"/>
    <col min="6918" max="6918" width="14.28515625" style="2" customWidth="1"/>
    <col min="6919" max="7168" width="9.140625" style="2"/>
    <col min="7169" max="7169" width="4" style="2" bestFit="1" customWidth="1"/>
    <col min="7170" max="7170" width="38.42578125" style="2" customWidth="1"/>
    <col min="7171" max="7171" width="7.85546875" style="2" customWidth="1"/>
    <col min="7172" max="7172" width="13.140625" style="2" customWidth="1"/>
    <col min="7173" max="7173" width="16.42578125" style="2" customWidth="1"/>
    <col min="7174" max="7174" width="14.28515625" style="2" customWidth="1"/>
    <col min="7175" max="7424" width="9.140625" style="2"/>
    <col min="7425" max="7425" width="4" style="2" bestFit="1" customWidth="1"/>
    <col min="7426" max="7426" width="38.42578125" style="2" customWidth="1"/>
    <col min="7427" max="7427" width="7.85546875" style="2" customWidth="1"/>
    <col min="7428" max="7428" width="13.140625" style="2" customWidth="1"/>
    <col min="7429" max="7429" width="16.42578125" style="2" customWidth="1"/>
    <col min="7430" max="7430" width="14.28515625" style="2" customWidth="1"/>
    <col min="7431" max="7680" width="9.140625" style="2"/>
    <col min="7681" max="7681" width="4" style="2" bestFit="1" customWidth="1"/>
    <col min="7682" max="7682" width="38.42578125" style="2" customWidth="1"/>
    <col min="7683" max="7683" width="7.85546875" style="2" customWidth="1"/>
    <col min="7684" max="7684" width="13.140625" style="2" customWidth="1"/>
    <col min="7685" max="7685" width="16.42578125" style="2" customWidth="1"/>
    <col min="7686" max="7686" width="14.28515625" style="2" customWidth="1"/>
    <col min="7687" max="7936" width="9.140625" style="2"/>
    <col min="7937" max="7937" width="4" style="2" bestFit="1" customWidth="1"/>
    <col min="7938" max="7938" width="38.42578125" style="2" customWidth="1"/>
    <col min="7939" max="7939" width="7.85546875" style="2" customWidth="1"/>
    <col min="7940" max="7940" width="13.140625" style="2" customWidth="1"/>
    <col min="7941" max="7941" width="16.42578125" style="2" customWidth="1"/>
    <col min="7942" max="7942" width="14.28515625" style="2" customWidth="1"/>
    <col min="7943" max="8192" width="9.140625" style="2"/>
    <col min="8193" max="8193" width="4" style="2" bestFit="1" customWidth="1"/>
    <col min="8194" max="8194" width="38.42578125" style="2" customWidth="1"/>
    <col min="8195" max="8195" width="7.85546875" style="2" customWidth="1"/>
    <col min="8196" max="8196" width="13.140625" style="2" customWidth="1"/>
    <col min="8197" max="8197" width="16.42578125" style="2" customWidth="1"/>
    <col min="8198" max="8198" width="14.28515625" style="2" customWidth="1"/>
    <col min="8199" max="8448" width="9.140625" style="2"/>
    <col min="8449" max="8449" width="4" style="2" bestFit="1" customWidth="1"/>
    <col min="8450" max="8450" width="38.42578125" style="2" customWidth="1"/>
    <col min="8451" max="8451" width="7.85546875" style="2" customWidth="1"/>
    <col min="8452" max="8452" width="13.140625" style="2" customWidth="1"/>
    <col min="8453" max="8453" width="16.42578125" style="2" customWidth="1"/>
    <col min="8454" max="8454" width="14.28515625" style="2" customWidth="1"/>
    <col min="8455" max="8704" width="9.140625" style="2"/>
    <col min="8705" max="8705" width="4" style="2" bestFit="1" customWidth="1"/>
    <col min="8706" max="8706" width="38.42578125" style="2" customWidth="1"/>
    <col min="8707" max="8707" width="7.85546875" style="2" customWidth="1"/>
    <col min="8708" max="8708" width="13.140625" style="2" customWidth="1"/>
    <col min="8709" max="8709" width="16.42578125" style="2" customWidth="1"/>
    <col min="8710" max="8710" width="14.28515625" style="2" customWidth="1"/>
    <col min="8711" max="8960" width="9.140625" style="2"/>
    <col min="8961" max="8961" width="4" style="2" bestFit="1" customWidth="1"/>
    <col min="8962" max="8962" width="38.42578125" style="2" customWidth="1"/>
    <col min="8963" max="8963" width="7.85546875" style="2" customWidth="1"/>
    <col min="8964" max="8964" width="13.140625" style="2" customWidth="1"/>
    <col min="8965" max="8965" width="16.42578125" style="2" customWidth="1"/>
    <col min="8966" max="8966" width="14.28515625" style="2" customWidth="1"/>
    <col min="8967" max="9216" width="9.140625" style="2"/>
    <col min="9217" max="9217" width="4" style="2" bestFit="1" customWidth="1"/>
    <col min="9218" max="9218" width="38.42578125" style="2" customWidth="1"/>
    <col min="9219" max="9219" width="7.85546875" style="2" customWidth="1"/>
    <col min="9220" max="9220" width="13.140625" style="2" customWidth="1"/>
    <col min="9221" max="9221" width="16.42578125" style="2" customWidth="1"/>
    <col min="9222" max="9222" width="14.28515625" style="2" customWidth="1"/>
    <col min="9223" max="9472" width="9.140625" style="2"/>
    <col min="9473" max="9473" width="4" style="2" bestFit="1" customWidth="1"/>
    <col min="9474" max="9474" width="38.42578125" style="2" customWidth="1"/>
    <col min="9475" max="9475" width="7.85546875" style="2" customWidth="1"/>
    <col min="9476" max="9476" width="13.140625" style="2" customWidth="1"/>
    <col min="9477" max="9477" width="16.42578125" style="2" customWidth="1"/>
    <col min="9478" max="9478" width="14.28515625" style="2" customWidth="1"/>
    <col min="9479" max="9728" width="9.140625" style="2"/>
    <col min="9729" max="9729" width="4" style="2" bestFit="1" customWidth="1"/>
    <col min="9730" max="9730" width="38.42578125" style="2" customWidth="1"/>
    <col min="9731" max="9731" width="7.85546875" style="2" customWidth="1"/>
    <col min="9732" max="9732" width="13.140625" style="2" customWidth="1"/>
    <col min="9733" max="9733" width="16.42578125" style="2" customWidth="1"/>
    <col min="9734" max="9734" width="14.28515625" style="2" customWidth="1"/>
    <col min="9735" max="9984" width="9.140625" style="2"/>
    <col min="9985" max="9985" width="4" style="2" bestFit="1" customWidth="1"/>
    <col min="9986" max="9986" width="38.42578125" style="2" customWidth="1"/>
    <col min="9987" max="9987" width="7.85546875" style="2" customWidth="1"/>
    <col min="9988" max="9988" width="13.140625" style="2" customWidth="1"/>
    <col min="9989" max="9989" width="16.42578125" style="2" customWidth="1"/>
    <col min="9990" max="9990" width="14.28515625" style="2" customWidth="1"/>
    <col min="9991" max="10240" width="9.140625" style="2"/>
    <col min="10241" max="10241" width="4" style="2" bestFit="1" customWidth="1"/>
    <col min="10242" max="10242" width="38.42578125" style="2" customWidth="1"/>
    <col min="10243" max="10243" width="7.85546875" style="2" customWidth="1"/>
    <col min="10244" max="10244" width="13.140625" style="2" customWidth="1"/>
    <col min="10245" max="10245" width="16.42578125" style="2" customWidth="1"/>
    <col min="10246" max="10246" width="14.28515625" style="2" customWidth="1"/>
    <col min="10247" max="10496" width="9.140625" style="2"/>
    <col min="10497" max="10497" width="4" style="2" bestFit="1" customWidth="1"/>
    <col min="10498" max="10498" width="38.42578125" style="2" customWidth="1"/>
    <col min="10499" max="10499" width="7.85546875" style="2" customWidth="1"/>
    <col min="10500" max="10500" width="13.140625" style="2" customWidth="1"/>
    <col min="10501" max="10501" width="16.42578125" style="2" customWidth="1"/>
    <col min="10502" max="10502" width="14.28515625" style="2" customWidth="1"/>
    <col min="10503" max="10752" width="9.140625" style="2"/>
    <col min="10753" max="10753" width="4" style="2" bestFit="1" customWidth="1"/>
    <col min="10754" max="10754" width="38.42578125" style="2" customWidth="1"/>
    <col min="10755" max="10755" width="7.85546875" style="2" customWidth="1"/>
    <col min="10756" max="10756" width="13.140625" style="2" customWidth="1"/>
    <col min="10757" max="10757" width="16.42578125" style="2" customWidth="1"/>
    <col min="10758" max="10758" width="14.28515625" style="2" customWidth="1"/>
    <col min="10759" max="11008" width="9.140625" style="2"/>
    <col min="11009" max="11009" width="4" style="2" bestFit="1" customWidth="1"/>
    <col min="11010" max="11010" width="38.42578125" style="2" customWidth="1"/>
    <col min="11011" max="11011" width="7.85546875" style="2" customWidth="1"/>
    <col min="11012" max="11012" width="13.140625" style="2" customWidth="1"/>
    <col min="11013" max="11013" width="16.42578125" style="2" customWidth="1"/>
    <col min="11014" max="11014" width="14.28515625" style="2" customWidth="1"/>
    <col min="11015" max="11264" width="9.140625" style="2"/>
    <col min="11265" max="11265" width="4" style="2" bestFit="1" customWidth="1"/>
    <col min="11266" max="11266" width="38.42578125" style="2" customWidth="1"/>
    <col min="11267" max="11267" width="7.85546875" style="2" customWidth="1"/>
    <col min="11268" max="11268" width="13.140625" style="2" customWidth="1"/>
    <col min="11269" max="11269" width="16.42578125" style="2" customWidth="1"/>
    <col min="11270" max="11270" width="14.28515625" style="2" customWidth="1"/>
    <col min="11271" max="11520" width="9.140625" style="2"/>
    <col min="11521" max="11521" width="4" style="2" bestFit="1" customWidth="1"/>
    <col min="11522" max="11522" width="38.42578125" style="2" customWidth="1"/>
    <col min="11523" max="11523" width="7.85546875" style="2" customWidth="1"/>
    <col min="11524" max="11524" width="13.140625" style="2" customWidth="1"/>
    <col min="11525" max="11525" width="16.42578125" style="2" customWidth="1"/>
    <col min="11526" max="11526" width="14.28515625" style="2" customWidth="1"/>
    <col min="11527" max="11776" width="9.140625" style="2"/>
    <col min="11777" max="11777" width="4" style="2" bestFit="1" customWidth="1"/>
    <col min="11778" max="11778" width="38.42578125" style="2" customWidth="1"/>
    <col min="11779" max="11779" width="7.85546875" style="2" customWidth="1"/>
    <col min="11780" max="11780" width="13.140625" style="2" customWidth="1"/>
    <col min="11781" max="11781" width="16.42578125" style="2" customWidth="1"/>
    <col min="11782" max="11782" width="14.28515625" style="2" customWidth="1"/>
    <col min="11783" max="12032" width="9.140625" style="2"/>
    <col min="12033" max="12033" width="4" style="2" bestFit="1" customWidth="1"/>
    <col min="12034" max="12034" width="38.42578125" style="2" customWidth="1"/>
    <col min="12035" max="12035" width="7.85546875" style="2" customWidth="1"/>
    <col min="12036" max="12036" width="13.140625" style="2" customWidth="1"/>
    <col min="12037" max="12037" width="16.42578125" style="2" customWidth="1"/>
    <col min="12038" max="12038" width="14.28515625" style="2" customWidth="1"/>
    <col min="12039" max="12288" width="9.140625" style="2"/>
    <col min="12289" max="12289" width="4" style="2" bestFit="1" customWidth="1"/>
    <col min="12290" max="12290" width="38.42578125" style="2" customWidth="1"/>
    <col min="12291" max="12291" width="7.85546875" style="2" customWidth="1"/>
    <col min="12292" max="12292" width="13.140625" style="2" customWidth="1"/>
    <col min="12293" max="12293" width="16.42578125" style="2" customWidth="1"/>
    <col min="12294" max="12294" width="14.28515625" style="2" customWidth="1"/>
    <col min="12295" max="12544" width="9.140625" style="2"/>
    <col min="12545" max="12545" width="4" style="2" bestFit="1" customWidth="1"/>
    <col min="12546" max="12546" width="38.42578125" style="2" customWidth="1"/>
    <col min="12547" max="12547" width="7.85546875" style="2" customWidth="1"/>
    <col min="12548" max="12548" width="13.140625" style="2" customWidth="1"/>
    <col min="12549" max="12549" width="16.42578125" style="2" customWidth="1"/>
    <col min="12550" max="12550" width="14.28515625" style="2" customWidth="1"/>
    <col min="12551" max="12800" width="9.140625" style="2"/>
    <col min="12801" max="12801" width="4" style="2" bestFit="1" customWidth="1"/>
    <col min="12802" max="12802" width="38.42578125" style="2" customWidth="1"/>
    <col min="12803" max="12803" width="7.85546875" style="2" customWidth="1"/>
    <col min="12804" max="12804" width="13.140625" style="2" customWidth="1"/>
    <col min="12805" max="12805" width="16.42578125" style="2" customWidth="1"/>
    <col min="12806" max="12806" width="14.28515625" style="2" customWidth="1"/>
    <col min="12807" max="13056" width="9.140625" style="2"/>
    <col min="13057" max="13057" width="4" style="2" bestFit="1" customWidth="1"/>
    <col min="13058" max="13058" width="38.42578125" style="2" customWidth="1"/>
    <col min="13059" max="13059" width="7.85546875" style="2" customWidth="1"/>
    <col min="13060" max="13060" width="13.140625" style="2" customWidth="1"/>
    <col min="13061" max="13061" width="16.42578125" style="2" customWidth="1"/>
    <col min="13062" max="13062" width="14.28515625" style="2" customWidth="1"/>
    <col min="13063" max="13312" width="9.140625" style="2"/>
    <col min="13313" max="13313" width="4" style="2" bestFit="1" customWidth="1"/>
    <col min="13314" max="13314" width="38.42578125" style="2" customWidth="1"/>
    <col min="13315" max="13315" width="7.85546875" style="2" customWidth="1"/>
    <col min="13316" max="13316" width="13.140625" style="2" customWidth="1"/>
    <col min="13317" max="13317" width="16.42578125" style="2" customWidth="1"/>
    <col min="13318" max="13318" width="14.28515625" style="2" customWidth="1"/>
    <col min="13319" max="13568" width="9.140625" style="2"/>
    <col min="13569" max="13569" width="4" style="2" bestFit="1" customWidth="1"/>
    <col min="13570" max="13570" width="38.42578125" style="2" customWidth="1"/>
    <col min="13571" max="13571" width="7.85546875" style="2" customWidth="1"/>
    <col min="13572" max="13572" width="13.140625" style="2" customWidth="1"/>
    <col min="13573" max="13573" width="16.42578125" style="2" customWidth="1"/>
    <col min="13574" max="13574" width="14.28515625" style="2" customWidth="1"/>
    <col min="13575" max="13824" width="9.140625" style="2"/>
    <col min="13825" max="13825" width="4" style="2" bestFit="1" customWidth="1"/>
    <col min="13826" max="13826" width="38.42578125" style="2" customWidth="1"/>
    <col min="13827" max="13827" width="7.85546875" style="2" customWidth="1"/>
    <col min="13828" max="13828" width="13.140625" style="2" customWidth="1"/>
    <col min="13829" max="13829" width="16.42578125" style="2" customWidth="1"/>
    <col min="13830" max="13830" width="14.28515625" style="2" customWidth="1"/>
    <col min="13831" max="14080" width="9.140625" style="2"/>
    <col min="14081" max="14081" width="4" style="2" bestFit="1" customWidth="1"/>
    <col min="14082" max="14082" width="38.42578125" style="2" customWidth="1"/>
    <col min="14083" max="14083" width="7.85546875" style="2" customWidth="1"/>
    <col min="14084" max="14084" width="13.140625" style="2" customWidth="1"/>
    <col min="14085" max="14085" width="16.42578125" style="2" customWidth="1"/>
    <col min="14086" max="14086" width="14.28515625" style="2" customWidth="1"/>
    <col min="14087" max="14336" width="9.140625" style="2"/>
    <col min="14337" max="14337" width="4" style="2" bestFit="1" customWidth="1"/>
    <col min="14338" max="14338" width="38.42578125" style="2" customWidth="1"/>
    <col min="14339" max="14339" width="7.85546875" style="2" customWidth="1"/>
    <col min="14340" max="14340" width="13.140625" style="2" customWidth="1"/>
    <col min="14341" max="14341" width="16.42578125" style="2" customWidth="1"/>
    <col min="14342" max="14342" width="14.28515625" style="2" customWidth="1"/>
    <col min="14343" max="14592" width="9.140625" style="2"/>
    <col min="14593" max="14593" width="4" style="2" bestFit="1" customWidth="1"/>
    <col min="14594" max="14594" width="38.42578125" style="2" customWidth="1"/>
    <col min="14595" max="14595" width="7.85546875" style="2" customWidth="1"/>
    <col min="14596" max="14596" width="13.140625" style="2" customWidth="1"/>
    <col min="14597" max="14597" width="16.42578125" style="2" customWidth="1"/>
    <col min="14598" max="14598" width="14.28515625" style="2" customWidth="1"/>
    <col min="14599" max="14848" width="9.140625" style="2"/>
    <col min="14849" max="14849" width="4" style="2" bestFit="1" customWidth="1"/>
    <col min="14850" max="14850" width="38.42578125" style="2" customWidth="1"/>
    <col min="14851" max="14851" width="7.85546875" style="2" customWidth="1"/>
    <col min="14852" max="14852" width="13.140625" style="2" customWidth="1"/>
    <col min="14853" max="14853" width="16.42578125" style="2" customWidth="1"/>
    <col min="14854" max="14854" width="14.28515625" style="2" customWidth="1"/>
    <col min="14855" max="15104" width="9.140625" style="2"/>
    <col min="15105" max="15105" width="4" style="2" bestFit="1" customWidth="1"/>
    <col min="15106" max="15106" width="38.42578125" style="2" customWidth="1"/>
    <col min="15107" max="15107" width="7.85546875" style="2" customWidth="1"/>
    <col min="15108" max="15108" width="13.140625" style="2" customWidth="1"/>
    <col min="15109" max="15109" width="16.42578125" style="2" customWidth="1"/>
    <col min="15110" max="15110" width="14.28515625" style="2" customWidth="1"/>
    <col min="15111" max="15360" width="9.140625" style="2"/>
    <col min="15361" max="15361" width="4" style="2" bestFit="1" customWidth="1"/>
    <col min="15362" max="15362" width="38.42578125" style="2" customWidth="1"/>
    <col min="15363" max="15363" width="7.85546875" style="2" customWidth="1"/>
    <col min="15364" max="15364" width="13.140625" style="2" customWidth="1"/>
    <col min="15365" max="15365" width="16.42578125" style="2" customWidth="1"/>
    <col min="15366" max="15366" width="14.28515625" style="2" customWidth="1"/>
    <col min="15367" max="15616" width="9.140625" style="2"/>
    <col min="15617" max="15617" width="4" style="2" bestFit="1" customWidth="1"/>
    <col min="15618" max="15618" width="38.42578125" style="2" customWidth="1"/>
    <col min="15619" max="15619" width="7.85546875" style="2" customWidth="1"/>
    <col min="15620" max="15620" width="13.140625" style="2" customWidth="1"/>
    <col min="15621" max="15621" width="16.42578125" style="2" customWidth="1"/>
    <col min="15622" max="15622" width="14.28515625" style="2" customWidth="1"/>
    <col min="15623" max="15872" width="9.140625" style="2"/>
    <col min="15873" max="15873" width="4" style="2" bestFit="1" customWidth="1"/>
    <col min="15874" max="15874" width="38.42578125" style="2" customWidth="1"/>
    <col min="15875" max="15875" width="7.85546875" style="2" customWidth="1"/>
    <col min="15876" max="15876" width="13.140625" style="2" customWidth="1"/>
    <col min="15877" max="15877" width="16.42578125" style="2" customWidth="1"/>
    <col min="15878" max="15878" width="14.28515625" style="2" customWidth="1"/>
    <col min="15879" max="16128" width="9.140625" style="2"/>
    <col min="16129" max="16129" width="4" style="2" bestFit="1" customWidth="1"/>
    <col min="16130" max="16130" width="38.42578125" style="2" customWidth="1"/>
    <col min="16131" max="16131" width="7.85546875" style="2" customWidth="1"/>
    <col min="16132" max="16132" width="13.140625" style="2" customWidth="1"/>
    <col min="16133" max="16133" width="16.42578125" style="2" customWidth="1"/>
    <col min="16134" max="16134" width="14.28515625" style="2" customWidth="1"/>
    <col min="16135" max="16384" width="9.140625" style="2"/>
  </cols>
  <sheetData>
    <row r="1" spans="1:7" ht="15.75" x14ac:dyDescent="0.25">
      <c r="A1" s="1" t="s">
        <v>0</v>
      </c>
      <c r="B1" s="1"/>
      <c r="C1" s="1"/>
      <c r="D1" s="1"/>
    </row>
    <row r="2" spans="1:7" x14ac:dyDescent="0.2">
      <c r="A2" s="4" t="s">
        <v>1</v>
      </c>
      <c r="B2" s="4"/>
      <c r="C2" s="4"/>
      <c r="D2" s="4"/>
    </row>
    <row r="3" spans="1:7" ht="12.95" customHeight="1" x14ac:dyDescent="0.2">
      <c r="A3" s="5" t="s">
        <v>2</v>
      </c>
      <c r="B3" s="5"/>
      <c r="C3" s="5"/>
      <c r="D3" s="5"/>
    </row>
    <row r="4" spans="1:7" ht="12.95" customHeigh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6</v>
      </c>
      <c r="F4" s="11" t="s">
        <v>7</v>
      </c>
    </row>
    <row r="5" spans="1:7" ht="26.1" customHeight="1" x14ac:dyDescent="0.2">
      <c r="A5" s="12"/>
      <c r="B5" s="7" t="s">
        <v>8</v>
      </c>
      <c r="C5" s="13"/>
      <c r="D5" s="9" t="s">
        <v>9</v>
      </c>
      <c r="E5" s="10" t="s">
        <v>10</v>
      </c>
      <c r="F5" s="14"/>
    </row>
    <row r="6" spans="1:7" s="20" customFormat="1" ht="12.95" customHeight="1" x14ac:dyDescent="0.2">
      <c r="A6" s="15" t="s">
        <v>11</v>
      </c>
      <c r="B6" s="16" t="s">
        <v>12</v>
      </c>
      <c r="C6" s="17" t="s">
        <v>13</v>
      </c>
      <c r="D6" s="18">
        <f>'[1]4'!D6</f>
        <v>6146141</v>
      </c>
      <c r="E6" s="19">
        <v>6146141</v>
      </c>
      <c r="F6" s="19">
        <v>6146141</v>
      </c>
    </row>
    <row r="7" spans="1:7" s="20" customFormat="1" ht="12.95" customHeight="1" x14ac:dyDescent="0.2">
      <c r="A7" s="15" t="s">
        <v>14</v>
      </c>
      <c r="B7" s="21" t="s">
        <v>15</v>
      </c>
      <c r="C7" s="17" t="s">
        <v>16</v>
      </c>
      <c r="D7" s="18">
        <f>'[1]4'!D10</f>
        <v>0</v>
      </c>
      <c r="E7" s="19"/>
      <c r="F7" s="22"/>
    </row>
    <row r="8" spans="1:7" s="20" customFormat="1" ht="26.1" customHeight="1" x14ac:dyDescent="0.2">
      <c r="A8" s="15" t="s">
        <v>17</v>
      </c>
      <c r="B8" s="21" t="s">
        <v>18</v>
      </c>
      <c r="C8" s="17" t="s">
        <v>19</v>
      </c>
      <c r="D8" s="18">
        <f>'[1]4'!D11</f>
        <v>4576800</v>
      </c>
      <c r="E8" s="19">
        <v>5169082</v>
      </c>
      <c r="F8" s="19">
        <v>5169082</v>
      </c>
      <c r="G8" s="23"/>
    </row>
    <row r="9" spans="1:7" s="25" customFormat="1" ht="12.95" customHeight="1" x14ac:dyDescent="0.2">
      <c r="A9" s="15" t="s">
        <v>20</v>
      </c>
      <c r="B9" s="21" t="s">
        <v>21</v>
      </c>
      <c r="C9" s="17" t="s">
        <v>22</v>
      </c>
      <c r="D9" s="18">
        <f>'[1]4'!D16</f>
        <v>1800000</v>
      </c>
      <c r="E9" s="19">
        <v>2000000</v>
      </c>
      <c r="F9" s="19">
        <v>2000000</v>
      </c>
      <c r="G9" s="24"/>
    </row>
    <row r="10" spans="1:7" s="25" customFormat="1" ht="12.95" customHeight="1" x14ac:dyDescent="0.2">
      <c r="A10" s="15" t="s">
        <v>23</v>
      </c>
      <c r="B10" s="21" t="s">
        <v>24</v>
      </c>
      <c r="C10" s="17" t="s">
        <v>25</v>
      </c>
      <c r="D10" s="18">
        <f>'[1]4'!D17</f>
        <v>0</v>
      </c>
      <c r="E10" s="19">
        <v>325120</v>
      </c>
      <c r="F10" s="19">
        <v>325120</v>
      </c>
    </row>
    <row r="11" spans="1:7" s="25" customFormat="1" ht="12.95" customHeight="1" x14ac:dyDescent="0.2">
      <c r="A11" s="15" t="s">
        <v>26</v>
      </c>
      <c r="B11" s="21" t="s">
        <v>27</v>
      </c>
      <c r="C11" s="17" t="s">
        <v>28</v>
      </c>
      <c r="D11" s="18">
        <f>'[1]4'!D18</f>
        <v>0</v>
      </c>
      <c r="E11" s="19"/>
      <c r="F11" s="19"/>
    </row>
    <row r="12" spans="1:7" s="25" customFormat="1" ht="12.95" customHeight="1" x14ac:dyDescent="0.2">
      <c r="A12" s="15" t="s">
        <v>29</v>
      </c>
      <c r="B12" s="21" t="s">
        <v>30</v>
      </c>
      <c r="C12" s="17" t="s">
        <v>31</v>
      </c>
      <c r="D12" s="26">
        <f>SUM(D6:D11)</f>
        <v>12522941</v>
      </c>
      <c r="E12" s="27">
        <f>SUM(E6:E10)</f>
        <v>13640343</v>
      </c>
      <c r="F12" s="27">
        <f>SUM(F6:F10)</f>
        <v>13640343</v>
      </c>
    </row>
    <row r="13" spans="1:7" s="25" customFormat="1" ht="12.95" customHeight="1" x14ac:dyDescent="0.2">
      <c r="A13" s="15" t="s">
        <v>32</v>
      </c>
      <c r="B13" s="21" t="s">
        <v>33</v>
      </c>
      <c r="C13" s="17" t="s">
        <v>34</v>
      </c>
      <c r="D13" s="18">
        <f>'[1]4'!D20</f>
        <v>0</v>
      </c>
      <c r="E13" s="19"/>
      <c r="F13" s="19"/>
    </row>
    <row r="14" spans="1:7" s="25" customFormat="1" ht="26.1" customHeight="1" x14ac:dyDescent="0.2">
      <c r="A14" s="15" t="s">
        <v>35</v>
      </c>
      <c r="B14" s="21" t="s">
        <v>36</v>
      </c>
      <c r="C14" s="17" t="s">
        <v>37</v>
      </c>
      <c r="D14" s="18">
        <f>'[1]4'!D21</f>
        <v>0</v>
      </c>
      <c r="E14" s="19"/>
      <c r="F14" s="19"/>
    </row>
    <row r="15" spans="1:7" s="25" customFormat="1" ht="26.1" customHeight="1" x14ac:dyDescent="0.2">
      <c r="A15" s="15" t="s">
        <v>38</v>
      </c>
      <c r="B15" s="21" t="s">
        <v>39</v>
      </c>
      <c r="C15" s="17" t="s">
        <v>40</v>
      </c>
      <c r="D15" s="18">
        <f>'[1]4'!D22</f>
        <v>0</v>
      </c>
      <c r="E15" s="19"/>
      <c r="F15" s="19"/>
    </row>
    <row r="16" spans="1:7" s="25" customFormat="1" ht="26.1" customHeight="1" x14ac:dyDescent="0.2">
      <c r="A16" s="15" t="s">
        <v>41</v>
      </c>
      <c r="B16" s="21" t="s">
        <v>42</v>
      </c>
      <c r="C16" s="17" t="s">
        <v>43</v>
      </c>
      <c r="D16" s="18">
        <f>'[1]4'!D23</f>
        <v>0</v>
      </c>
      <c r="E16" s="19"/>
      <c r="F16" s="19"/>
    </row>
    <row r="17" spans="1:8" s="25" customFormat="1" ht="12.95" customHeight="1" x14ac:dyDescent="0.2">
      <c r="A17" s="15" t="s">
        <v>44</v>
      </c>
      <c r="B17" s="21" t="s">
        <v>45</v>
      </c>
      <c r="C17" s="17" t="s">
        <v>46</v>
      </c>
      <c r="D17" s="18">
        <f>'[1]4'!D24</f>
        <v>4030067</v>
      </c>
      <c r="E17" s="19">
        <v>5110717</v>
      </c>
      <c r="F17" s="19">
        <v>5110717</v>
      </c>
      <c r="G17" s="24"/>
    </row>
    <row r="18" spans="1:8" s="25" customFormat="1" ht="12.95" customHeight="1" x14ac:dyDescent="0.2">
      <c r="A18" s="28" t="s">
        <v>47</v>
      </c>
      <c r="B18" s="29" t="s">
        <v>48</v>
      </c>
      <c r="C18" s="30" t="s">
        <v>49</v>
      </c>
      <c r="D18" s="31">
        <f>SUM(D12:D17)</f>
        <v>16553008</v>
      </c>
      <c r="E18" s="32">
        <f>SUM(E12:E17)</f>
        <v>18751060</v>
      </c>
      <c r="F18" s="32">
        <f>SUM(F12:F17)</f>
        <v>18751060</v>
      </c>
    </row>
    <row r="19" spans="1:8" s="25" customFormat="1" ht="12.95" customHeight="1" x14ac:dyDescent="0.2">
      <c r="A19" s="15" t="s">
        <v>50</v>
      </c>
      <c r="B19" s="21" t="s">
        <v>51</v>
      </c>
      <c r="C19" s="17" t="s">
        <v>52</v>
      </c>
      <c r="D19" s="18">
        <f>'[1]4'!D30</f>
        <v>0</v>
      </c>
      <c r="E19" s="19">
        <v>779000</v>
      </c>
      <c r="F19" s="19">
        <v>779000</v>
      </c>
    </row>
    <row r="20" spans="1:8" s="25" customFormat="1" ht="26.1" customHeight="1" x14ac:dyDescent="0.2">
      <c r="A20" s="15" t="s">
        <v>53</v>
      </c>
      <c r="B20" s="21" t="s">
        <v>54</v>
      </c>
      <c r="C20" s="17" t="s">
        <v>55</v>
      </c>
      <c r="D20" s="18">
        <f>'[1]4'!D31</f>
        <v>0</v>
      </c>
      <c r="E20" s="19"/>
      <c r="F20" s="19"/>
    </row>
    <row r="21" spans="1:8" s="25" customFormat="1" ht="26.1" customHeight="1" x14ac:dyDescent="0.2">
      <c r="A21" s="15" t="s">
        <v>56</v>
      </c>
      <c r="B21" s="21" t="s">
        <v>57</v>
      </c>
      <c r="C21" s="17" t="s">
        <v>58</v>
      </c>
      <c r="D21" s="18">
        <f>'[1]4'!D32</f>
        <v>0</v>
      </c>
      <c r="E21" s="19"/>
      <c r="F21" s="19"/>
    </row>
    <row r="22" spans="1:8" s="25" customFormat="1" ht="26.1" customHeight="1" x14ac:dyDescent="0.2">
      <c r="A22" s="15" t="s">
        <v>59</v>
      </c>
      <c r="B22" s="21" t="s">
        <v>60</v>
      </c>
      <c r="C22" s="17" t="s">
        <v>61</v>
      </c>
      <c r="D22" s="18">
        <f>'[1]4'!D33</f>
        <v>0</v>
      </c>
      <c r="E22" s="19"/>
      <c r="F22" s="19"/>
    </row>
    <row r="23" spans="1:8" s="25" customFormat="1" ht="12.95" customHeight="1" x14ac:dyDescent="0.2">
      <c r="A23" s="15" t="s">
        <v>62</v>
      </c>
      <c r="B23" s="21" t="s">
        <v>63</v>
      </c>
      <c r="C23" s="17" t="s">
        <v>64</v>
      </c>
      <c r="D23" s="18">
        <f>'[1]4'!D34</f>
        <v>0</v>
      </c>
      <c r="E23" s="19">
        <v>30454728</v>
      </c>
      <c r="F23" s="19">
        <v>30454728</v>
      </c>
      <c r="G23" s="24"/>
      <c r="H23" s="24"/>
    </row>
    <row r="24" spans="1:8" s="25" customFormat="1" ht="12.95" customHeight="1" x14ac:dyDescent="0.2">
      <c r="A24" s="28" t="s">
        <v>65</v>
      </c>
      <c r="B24" s="29" t="s">
        <v>66</v>
      </c>
      <c r="C24" s="30" t="s">
        <v>67</v>
      </c>
      <c r="D24" s="31">
        <f>SUM(D19:D23)</f>
        <v>0</v>
      </c>
      <c r="E24" s="32">
        <f>SUM(E19:E23)</f>
        <v>31233728</v>
      </c>
      <c r="F24" s="32">
        <f>SUM(F19:F23)</f>
        <v>31233728</v>
      </c>
    </row>
    <row r="25" spans="1:8" s="25" customFormat="1" ht="12.95" customHeight="1" x14ac:dyDescent="0.2">
      <c r="A25" s="15" t="s">
        <v>68</v>
      </c>
      <c r="B25" s="21" t="s">
        <v>69</v>
      </c>
      <c r="C25" s="17" t="s">
        <v>70</v>
      </c>
      <c r="D25" s="18">
        <f>'[1]4'!D36</f>
        <v>0</v>
      </c>
      <c r="E25" s="22"/>
      <c r="F25" s="19"/>
    </row>
    <row r="26" spans="1:8" s="25" customFormat="1" ht="12.95" customHeight="1" x14ac:dyDescent="0.2">
      <c r="A26" s="15" t="s">
        <v>71</v>
      </c>
      <c r="B26" s="21" t="s">
        <v>72</v>
      </c>
      <c r="C26" s="17" t="s">
        <v>73</v>
      </c>
      <c r="D26" s="18">
        <f>'[1]4'!D37</f>
        <v>0</v>
      </c>
      <c r="E26" s="19"/>
      <c r="F26" s="19"/>
    </row>
    <row r="27" spans="1:8" s="33" customFormat="1" ht="12.95" customHeight="1" x14ac:dyDescent="0.2">
      <c r="A27" s="15" t="s">
        <v>74</v>
      </c>
      <c r="B27" s="21" t="s">
        <v>75</v>
      </c>
      <c r="C27" s="17" t="s">
        <v>76</v>
      </c>
      <c r="D27" s="26">
        <f>SUM(D25:D26)</f>
        <v>0</v>
      </c>
      <c r="E27" s="27">
        <f>SUM(E25:E26)</f>
        <v>0</v>
      </c>
      <c r="F27" s="27">
        <f>SUM(F25:F26)</f>
        <v>0</v>
      </c>
    </row>
    <row r="28" spans="1:8" s="25" customFormat="1" ht="12.95" customHeight="1" x14ac:dyDescent="0.2">
      <c r="A28" s="15" t="s">
        <v>77</v>
      </c>
      <c r="B28" s="21" t="s">
        <v>78</v>
      </c>
      <c r="C28" s="17" t="s">
        <v>79</v>
      </c>
      <c r="D28" s="18">
        <f>'[1]4'!D39</f>
        <v>0</v>
      </c>
      <c r="E28" s="19"/>
      <c r="F28" s="19"/>
    </row>
    <row r="29" spans="1:8" s="25" customFormat="1" ht="12.95" customHeight="1" x14ac:dyDescent="0.2">
      <c r="A29" s="15" t="s">
        <v>80</v>
      </c>
      <c r="B29" s="21" t="s">
        <v>81</v>
      </c>
      <c r="C29" s="17" t="s">
        <v>82</v>
      </c>
      <c r="D29" s="18">
        <f>'[1]4'!D40</f>
        <v>0</v>
      </c>
      <c r="E29" s="19"/>
      <c r="F29" s="19"/>
    </row>
    <row r="30" spans="1:8" s="25" customFormat="1" ht="12.95" customHeight="1" x14ac:dyDescent="0.2">
      <c r="A30" s="15" t="s">
        <v>83</v>
      </c>
      <c r="B30" s="21" t="s">
        <v>84</v>
      </c>
      <c r="C30" s="17" t="s">
        <v>85</v>
      </c>
      <c r="D30" s="18">
        <f>'[1]4'!D41</f>
        <v>245000</v>
      </c>
      <c r="E30" s="19">
        <v>294917</v>
      </c>
      <c r="F30" s="19">
        <v>203412</v>
      </c>
    </row>
    <row r="31" spans="1:8" s="25" customFormat="1" ht="12.95" customHeight="1" x14ac:dyDescent="0.2">
      <c r="A31" s="15" t="s">
        <v>86</v>
      </c>
      <c r="B31" s="21" t="s">
        <v>87</v>
      </c>
      <c r="C31" s="17" t="s">
        <v>88</v>
      </c>
      <c r="D31" s="18">
        <f>'[1]4'!D42</f>
        <v>2241000</v>
      </c>
      <c r="E31" s="19">
        <v>7906977</v>
      </c>
      <c r="F31" s="19">
        <v>7906459</v>
      </c>
    </row>
    <row r="32" spans="1:8" s="25" customFormat="1" ht="12.95" customHeight="1" x14ac:dyDescent="0.2">
      <c r="A32" s="15" t="s">
        <v>89</v>
      </c>
      <c r="B32" s="21" t="s">
        <v>90</v>
      </c>
      <c r="C32" s="17" t="s">
        <v>91</v>
      </c>
      <c r="D32" s="18">
        <f>'[1]4'!D43</f>
        <v>0</v>
      </c>
      <c r="E32" s="19"/>
      <c r="F32" s="19"/>
    </row>
    <row r="33" spans="1:7" s="25" customFormat="1" ht="12.95" customHeight="1" x14ac:dyDescent="0.2">
      <c r="A33" s="15" t="s">
        <v>92</v>
      </c>
      <c r="B33" s="21" t="s">
        <v>93</v>
      </c>
      <c r="C33" s="17" t="s">
        <v>94</v>
      </c>
      <c r="D33" s="18">
        <f>'[1]4'!D44</f>
        <v>0</v>
      </c>
      <c r="E33" s="19"/>
      <c r="F33" s="19"/>
    </row>
    <row r="34" spans="1:7" s="25" customFormat="1" ht="12.95" customHeight="1" x14ac:dyDescent="0.2">
      <c r="A34" s="15" t="s">
        <v>95</v>
      </c>
      <c r="B34" s="21" t="s">
        <v>96</v>
      </c>
      <c r="C34" s="17" t="s">
        <v>97</v>
      </c>
      <c r="D34" s="18">
        <f>'[1]4'!D45</f>
        <v>150000</v>
      </c>
      <c r="E34" s="19">
        <v>0</v>
      </c>
      <c r="F34" s="19">
        <v>0</v>
      </c>
      <c r="G34" s="24"/>
    </row>
    <row r="35" spans="1:7" s="25" customFormat="1" ht="12.95" customHeight="1" x14ac:dyDescent="0.2">
      <c r="A35" s="15" t="s">
        <v>98</v>
      </c>
      <c r="B35" s="21" t="s">
        <v>99</v>
      </c>
      <c r="C35" s="17" t="s">
        <v>100</v>
      </c>
      <c r="D35" s="18">
        <f>'[1]4'!D46</f>
        <v>0</v>
      </c>
      <c r="E35" s="19"/>
      <c r="F35" s="19"/>
    </row>
    <row r="36" spans="1:7" s="25" customFormat="1" ht="12.95" customHeight="1" x14ac:dyDescent="0.2">
      <c r="A36" s="15" t="s">
        <v>101</v>
      </c>
      <c r="B36" s="21" t="s">
        <v>102</v>
      </c>
      <c r="C36" s="17" t="s">
        <v>103</v>
      </c>
      <c r="D36" s="26">
        <f>SUM(D31:D35)</f>
        <v>2391000</v>
      </c>
      <c r="E36" s="27">
        <f>SUM(E31:E35)</f>
        <v>7906977</v>
      </c>
      <c r="F36" s="27">
        <f>SUM(F31:F35)</f>
        <v>7906459</v>
      </c>
    </row>
    <row r="37" spans="1:7" s="25" customFormat="1" ht="12.95" customHeight="1" x14ac:dyDescent="0.2">
      <c r="A37" s="15" t="s">
        <v>104</v>
      </c>
      <c r="B37" s="21" t="s">
        <v>105</v>
      </c>
      <c r="C37" s="17" t="s">
        <v>106</v>
      </c>
      <c r="D37" s="18">
        <f>'[1]4'!D48</f>
        <v>0</v>
      </c>
      <c r="E37" s="19">
        <v>16515</v>
      </c>
      <c r="F37" s="19">
        <v>1013</v>
      </c>
    </row>
    <row r="38" spans="1:7" s="25" customFormat="1" ht="12.95" customHeight="1" x14ac:dyDescent="0.2">
      <c r="A38" s="28" t="s">
        <v>107</v>
      </c>
      <c r="B38" s="29" t="s">
        <v>108</v>
      </c>
      <c r="C38" s="30" t="s">
        <v>109</v>
      </c>
      <c r="D38" s="31">
        <f>D27+D28+D29+D30+D36+D37</f>
        <v>2636000</v>
      </c>
      <c r="E38" s="32">
        <f>E27+E28+E29+E30+E36+E37</f>
        <v>8218409</v>
      </c>
      <c r="F38" s="32">
        <f>F27+F28+F29+F30+F36+F37</f>
        <v>8110884</v>
      </c>
    </row>
    <row r="39" spans="1:7" s="25" customFormat="1" ht="12.95" customHeight="1" x14ac:dyDescent="0.2">
      <c r="A39" s="15" t="s">
        <v>110</v>
      </c>
      <c r="B39" s="34" t="s">
        <v>111</v>
      </c>
      <c r="C39" s="17" t="s">
        <v>112</v>
      </c>
      <c r="D39" s="18">
        <f>'[1]4'!D50</f>
        <v>0</v>
      </c>
      <c r="E39" s="19"/>
      <c r="F39" s="19"/>
    </row>
    <row r="40" spans="1:7" s="25" customFormat="1" ht="12.95" customHeight="1" x14ac:dyDescent="0.2">
      <c r="A40" s="15" t="s">
        <v>113</v>
      </c>
      <c r="B40" s="34" t="s">
        <v>114</v>
      </c>
      <c r="C40" s="17" t="s">
        <v>115</v>
      </c>
      <c r="D40" s="18">
        <f>'[1]4'!D51</f>
        <v>414000</v>
      </c>
      <c r="E40" s="19">
        <v>546000</v>
      </c>
      <c r="F40" s="19">
        <v>253500</v>
      </c>
    </row>
    <row r="41" spans="1:7" s="25" customFormat="1" ht="12.95" customHeight="1" x14ac:dyDescent="0.2">
      <c r="A41" s="15" t="s">
        <v>116</v>
      </c>
      <c r="B41" s="34" t="s">
        <v>117</v>
      </c>
      <c r="C41" s="17" t="s">
        <v>118</v>
      </c>
      <c r="D41" s="18">
        <f>'[1]4'!D52</f>
        <v>37000</v>
      </c>
      <c r="E41" s="19">
        <v>168878</v>
      </c>
      <c r="F41" s="19">
        <v>48773</v>
      </c>
    </row>
    <row r="42" spans="1:7" s="25" customFormat="1" ht="12.95" customHeight="1" x14ac:dyDescent="0.2">
      <c r="A42" s="15" t="s">
        <v>119</v>
      </c>
      <c r="B42" s="34" t="s">
        <v>120</v>
      </c>
      <c r="C42" s="17" t="s">
        <v>121</v>
      </c>
      <c r="D42" s="18">
        <f>'[1]4'!D53</f>
        <v>0</v>
      </c>
      <c r="E42" s="19">
        <v>20560</v>
      </c>
      <c r="F42" s="19">
        <v>0</v>
      </c>
    </row>
    <row r="43" spans="1:7" s="25" customFormat="1" ht="12.95" customHeight="1" x14ac:dyDescent="0.2">
      <c r="A43" s="15" t="s">
        <v>122</v>
      </c>
      <c r="B43" s="34" t="s">
        <v>123</v>
      </c>
      <c r="C43" s="17" t="s">
        <v>124</v>
      </c>
      <c r="D43" s="18">
        <f>'[1]4'!D54</f>
        <v>700000</v>
      </c>
      <c r="E43" s="19">
        <v>1069480</v>
      </c>
      <c r="F43" s="19">
        <v>1069480</v>
      </c>
    </row>
    <row r="44" spans="1:7" s="25" customFormat="1" ht="12.95" customHeight="1" x14ac:dyDescent="0.2">
      <c r="A44" s="15" t="s">
        <v>125</v>
      </c>
      <c r="B44" s="34" t="s">
        <v>126</v>
      </c>
      <c r="C44" s="17" t="s">
        <v>127</v>
      </c>
      <c r="D44" s="18">
        <f>'[1]4'!D55</f>
        <v>0</v>
      </c>
      <c r="E44" s="19"/>
      <c r="F44" s="19"/>
    </row>
    <row r="45" spans="1:7" s="25" customFormat="1" ht="12.95" customHeight="1" x14ac:dyDescent="0.2">
      <c r="A45" s="15" t="s">
        <v>128</v>
      </c>
      <c r="B45" s="34" t="s">
        <v>129</v>
      </c>
      <c r="C45" s="17" t="s">
        <v>130</v>
      </c>
      <c r="D45" s="18">
        <f>'[1]4'!D56</f>
        <v>0</v>
      </c>
      <c r="E45" s="19"/>
      <c r="F45" s="19"/>
    </row>
    <row r="46" spans="1:7" s="25" customFormat="1" ht="12.95" customHeight="1" x14ac:dyDescent="0.2">
      <c r="A46" s="15" t="s">
        <v>131</v>
      </c>
      <c r="B46" s="34" t="s">
        <v>132</v>
      </c>
      <c r="C46" s="17" t="s">
        <v>133</v>
      </c>
      <c r="D46" s="18">
        <f>'[1]4'!D57</f>
        <v>0</v>
      </c>
      <c r="E46" s="19"/>
      <c r="F46" s="19"/>
    </row>
    <row r="47" spans="1:7" s="25" customFormat="1" ht="12.95" customHeight="1" x14ac:dyDescent="0.2">
      <c r="A47" s="15">
        <v>42</v>
      </c>
      <c r="B47" s="34" t="s">
        <v>134</v>
      </c>
      <c r="C47" s="17" t="s">
        <v>135</v>
      </c>
      <c r="D47" s="18">
        <f>'[1]4'!D58</f>
        <v>2000</v>
      </c>
      <c r="E47" s="19">
        <v>11974</v>
      </c>
      <c r="F47" s="19">
        <v>11974</v>
      </c>
    </row>
    <row r="48" spans="1:7" s="25" customFormat="1" ht="12.95" customHeight="1" x14ac:dyDescent="0.2">
      <c r="A48" s="15">
        <v>43</v>
      </c>
      <c r="B48" s="34" t="s">
        <v>136</v>
      </c>
      <c r="C48" s="17" t="s">
        <v>137</v>
      </c>
      <c r="D48" s="26">
        <f>SUM(D46:D47)</f>
        <v>2000</v>
      </c>
      <c r="E48" s="27">
        <f>SUM(E46:E47)</f>
        <v>11974</v>
      </c>
      <c r="F48" s="27">
        <f>SUM(F46:F47)</f>
        <v>11974</v>
      </c>
    </row>
    <row r="49" spans="1:6" s="25" customFormat="1" ht="12.95" customHeight="1" x14ac:dyDescent="0.2">
      <c r="A49" s="15">
        <v>44</v>
      </c>
      <c r="B49" s="34" t="s">
        <v>138</v>
      </c>
      <c r="C49" s="17" t="s">
        <v>139</v>
      </c>
      <c r="D49" s="18">
        <f>'[1]4'!D60</f>
        <v>0</v>
      </c>
      <c r="E49" s="19"/>
      <c r="F49" s="19"/>
    </row>
    <row r="50" spans="1:6" s="25" customFormat="1" ht="12.95" customHeight="1" x14ac:dyDescent="0.2">
      <c r="A50" s="15">
        <v>45</v>
      </c>
      <c r="B50" s="34" t="s">
        <v>140</v>
      </c>
      <c r="C50" s="17" t="s">
        <v>141</v>
      </c>
      <c r="D50" s="18">
        <f>'[1]4'!D61</f>
        <v>0</v>
      </c>
      <c r="E50" s="19"/>
      <c r="F50" s="19"/>
    </row>
    <row r="51" spans="1:6" s="25" customFormat="1" ht="12.95" customHeight="1" x14ac:dyDescent="0.2">
      <c r="A51" s="15" t="s">
        <v>142</v>
      </c>
      <c r="B51" s="34" t="s">
        <v>143</v>
      </c>
      <c r="C51" s="17" t="s">
        <v>144</v>
      </c>
      <c r="D51" s="26">
        <f>SUM(D49:D50)</f>
        <v>0</v>
      </c>
      <c r="E51" s="19"/>
      <c r="F51" s="19"/>
    </row>
    <row r="52" spans="1:6" s="25" customFormat="1" ht="12.95" customHeight="1" x14ac:dyDescent="0.2">
      <c r="A52" s="15" t="s">
        <v>145</v>
      </c>
      <c r="B52" s="34" t="s">
        <v>146</v>
      </c>
      <c r="C52" s="17" t="s">
        <v>147</v>
      </c>
      <c r="D52" s="18">
        <f>'[1]4'!D63</f>
        <v>0</v>
      </c>
      <c r="E52" s="19"/>
      <c r="F52" s="19"/>
    </row>
    <row r="53" spans="1:6" s="25" customFormat="1" ht="12.95" customHeight="1" x14ac:dyDescent="0.2">
      <c r="A53" s="15" t="s">
        <v>148</v>
      </c>
      <c r="B53" s="34" t="s">
        <v>149</v>
      </c>
      <c r="C53" s="17" t="s">
        <v>150</v>
      </c>
      <c r="D53" s="18">
        <v>0</v>
      </c>
      <c r="E53" s="19">
        <v>73310</v>
      </c>
      <c r="F53" s="19">
        <v>73310</v>
      </c>
    </row>
    <row r="54" spans="1:6" s="25" customFormat="1" ht="12.95" customHeight="1" x14ac:dyDescent="0.2">
      <c r="A54" s="28" t="s">
        <v>151</v>
      </c>
      <c r="B54" s="29" t="s">
        <v>152</v>
      </c>
      <c r="C54" s="30" t="s">
        <v>153</v>
      </c>
      <c r="D54" s="31">
        <f>D39+D40+D41+D42+D43+D44+D45+D48+D51+D52+D53</f>
        <v>1153000</v>
      </c>
      <c r="E54" s="32">
        <f>E39+E40+E41+E42+E43+E44+E45+E48+E51+E52+E53</f>
        <v>1890202</v>
      </c>
      <c r="F54" s="32">
        <f>F39+F40+F41+F42+F43+F44+F45+F48+F51+F52+F53</f>
        <v>1457037</v>
      </c>
    </row>
    <row r="55" spans="1:6" s="25" customFormat="1" ht="12.95" customHeight="1" x14ac:dyDescent="0.2">
      <c r="A55" s="15" t="s">
        <v>154</v>
      </c>
      <c r="B55" s="34" t="s">
        <v>155</v>
      </c>
      <c r="C55" s="17" t="s">
        <v>156</v>
      </c>
      <c r="D55" s="18">
        <f>'[1]4'!D66</f>
        <v>0</v>
      </c>
      <c r="E55" s="19"/>
      <c r="F55" s="19"/>
    </row>
    <row r="56" spans="1:6" s="25" customFormat="1" ht="12.95" customHeight="1" x14ac:dyDescent="0.2">
      <c r="A56" s="15" t="s">
        <v>157</v>
      </c>
      <c r="B56" s="34" t="s">
        <v>158</v>
      </c>
      <c r="C56" s="17" t="s">
        <v>159</v>
      </c>
      <c r="D56" s="18">
        <f>'[1]4'!D67</f>
        <v>0</v>
      </c>
      <c r="E56" s="19"/>
      <c r="F56" s="19"/>
    </row>
    <row r="57" spans="1:6" s="25" customFormat="1" ht="12.95" customHeight="1" x14ac:dyDescent="0.2">
      <c r="A57" s="15" t="s">
        <v>160</v>
      </c>
      <c r="B57" s="34" t="s">
        <v>161</v>
      </c>
      <c r="C57" s="17" t="s">
        <v>162</v>
      </c>
      <c r="D57" s="18">
        <f>'[1]4'!D68</f>
        <v>0</v>
      </c>
      <c r="E57" s="19"/>
      <c r="F57" s="19"/>
    </row>
    <row r="58" spans="1:6" s="25" customFormat="1" ht="12.95" customHeight="1" x14ac:dyDescent="0.2">
      <c r="A58" s="15" t="s">
        <v>163</v>
      </c>
      <c r="B58" s="34" t="s">
        <v>164</v>
      </c>
      <c r="C58" s="17" t="s">
        <v>165</v>
      </c>
      <c r="D58" s="18">
        <f>'[1]4'!D69</f>
        <v>0</v>
      </c>
      <c r="E58" s="19"/>
      <c r="F58" s="19"/>
    </row>
    <row r="59" spans="1:6" s="25" customFormat="1" ht="12.95" customHeight="1" x14ac:dyDescent="0.2">
      <c r="A59" s="15" t="s">
        <v>166</v>
      </c>
      <c r="B59" s="34" t="s">
        <v>167</v>
      </c>
      <c r="C59" s="17" t="s">
        <v>168</v>
      </c>
      <c r="D59" s="18">
        <f>'[1]4'!D70</f>
        <v>0</v>
      </c>
      <c r="E59" s="19"/>
      <c r="F59" s="19"/>
    </row>
    <row r="60" spans="1:6" s="25" customFormat="1" ht="12.95" customHeight="1" x14ac:dyDescent="0.2">
      <c r="A60" s="28" t="s">
        <v>169</v>
      </c>
      <c r="B60" s="29" t="s">
        <v>170</v>
      </c>
      <c r="C60" s="30" t="s">
        <v>171</v>
      </c>
      <c r="D60" s="26">
        <f>SUM(D55:D59)</f>
        <v>0</v>
      </c>
      <c r="E60" s="27">
        <f>SUM(E55:E59)</f>
        <v>0</v>
      </c>
      <c r="F60" s="27">
        <f>SUM(F55:F59)</f>
        <v>0</v>
      </c>
    </row>
    <row r="61" spans="1:6" s="25" customFormat="1" ht="26.1" customHeight="1" x14ac:dyDescent="0.2">
      <c r="A61" s="15" t="s">
        <v>172</v>
      </c>
      <c r="B61" s="34" t="s">
        <v>173</v>
      </c>
      <c r="C61" s="17" t="s">
        <v>174</v>
      </c>
      <c r="D61" s="18">
        <f>'[1]4'!D72</f>
        <v>0</v>
      </c>
      <c r="E61" s="19"/>
      <c r="F61" s="19"/>
    </row>
    <row r="62" spans="1:6" s="25" customFormat="1" ht="26.1" customHeight="1" x14ac:dyDescent="0.2">
      <c r="A62" s="15" t="s">
        <v>175</v>
      </c>
      <c r="B62" s="34" t="s">
        <v>176</v>
      </c>
      <c r="C62" s="17" t="s">
        <v>177</v>
      </c>
      <c r="D62" s="18">
        <f>'[1]4'!D73</f>
        <v>0</v>
      </c>
      <c r="E62" s="19"/>
      <c r="F62" s="19"/>
    </row>
    <row r="63" spans="1:6" s="25" customFormat="1" ht="26.1" customHeight="1" x14ac:dyDescent="0.2">
      <c r="A63" s="15" t="s">
        <v>178</v>
      </c>
      <c r="B63" s="34" t="s">
        <v>179</v>
      </c>
      <c r="C63" s="17" t="s">
        <v>180</v>
      </c>
      <c r="D63" s="18">
        <f>'[1]4'!D74</f>
        <v>0</v>
      </c>
      <c r="E63" s="19"/>
      <c r="F63" s="19"/>
    </row>
    <row r="64" spans="1:6" s="25" customFormat="1" ht="26.1" customHeight="1" x14ac:dyDescent="0.2">
      <c r="A64" s="15" t="s">
        <v>181</v>
      </c>
      <c r="B64" s="21" t="s">
        <v>182</v>
      </c>
      <c r="C64" s="17" t="s">
        <v>183</v>
      </c>
      <c r="D64" s="18">
        <f>'[1]4'!D75</f>
        <v>0</v>
      </c>
      <c r="E64" s="19"/>
      <c r="F64" s="19"/>
    </row>
    <row r="65" spans="1:6" s="25" customFormat="1" ht="12.95" customHeight="1" x14ac:dyDescent="0.2">
      <c r="A65" s="15" t="s">
        <v>184</v>
      </c>
      <c r="B65" s="34" t="s">
        <v>185</v>
      </c>
      <c r="C65" s="17" t="s">
        <v>186</v>
      </c>
      <c r="D65" s="18">
        <f>'[1]4'!D76</f>
        <v>0</v>
      </c>
      <c r="E65" s="19">
        <v>60000</v>
      </c>
      <c r="F65" s="19">
        <v>60000</v>
      </c>
    </row>
    <row r="66" spans="1:6" s="25" customFormat="1" ht="12.95" customHeight="1" x14ac:dyDescent="0.2">
      <c r="A66" s="28" t="s">
        <v>187</v>
      </c>
      <c r="B66" s="29" t="s">
        <v>188</v>
      </c>
      <c r="C66" s="30" t="s">
        <v>189</v>
      </c>
      <c r="D66" s="31">
        <f>SUM(D61:D65)</f>
        <v>0</v>
      </c>
      <c r="E66" s="32">
        <f>SUM(E61:E65)</f>
        <v>60000</v>
      </c>
      <c r="F66" s="32">
        <f>SUM(F61:F65)</f>
        <v>60000</v>
      </c>
    </row>
    <row r="67" spans="1:6" s="25" customFormat="1" ht="26.1" customHeight="1" x14ac:dyDescent="0.2">
      <c r="A67" s="15" t="s">
        <v>190</v>
      </c>
      <c r="B67" s="34" t="s">
        <v>191</v>
      </c>
      <c r="C67" s="17" t="s">
        <v>192</v>
      </c>
      <c r="D67" s="18">
        <f>'[1]4'!D78</f>
        <v>0</v>
      </c>
      <c r="E67" s="19"/>
      <c r="F67" s="19"/>
    </row>
    <row r="68" spans="1:6" s="25" customFormat="1" ht="26.1" customHeight="1" x14ac:dyDescent="0.2">
      <c r="A68" s="15" t="s">
        <v>193</v>
      </c>
      <c r="B68" s="21" t="s">
        <v>194</v>
      </c>
      <c r="C68" s="17" t="s">
        <v>195</v>
      </c>
      <c r="D68" s="18">
        <f>'[1]4'!D79</f>
        <v>0</v>
      </c>
      <c r="E68" s="19"/>
      <c r="F68" s="19"/>
    </row>
    <row r="69" spans="1:6" s="25" customFormat="1" ht="26.1" customHeight="1" x14ac:dyDescent="0.2">
      <c r="A69" s="15" t="s">
        <v>196</v>
      </c>
      <c r="B69" s="21" t="s">
        <v>197</v>
      </c>
      <c r="C69" s="17" t="s">
        <v>198</v>
      </c>
      <c r="D69" s="18">
        <f>'[1]4'!D80</f>
        <v>0</v>
      </c>
      <c r="E69" s="19"/>
      <c r="F69" s="19"/>
    </row>
    <row r="70" spans="1:6" s="25" customFormat="1" ht="26.1" customHeight="1" x14ac:dyDescent="0.2">
      <c r="A70" s="15" t="s">
        <v>199</v>
      </c>
      <c r="B70" s="21" t="s">
        <v>200</v>
      </c>
      <c r="C70" s="17" t="s">
        <v>201</v>
      </c>
      <c r="D70" s="18">
        <f>'[1]4'!D81</f>
        <v>0</v>
      </c>
      <c r="E70" s="19"/>
      <c r="F70" s="19"/>
    </row>
    <row r="71" spans="1:6" s="25" customFormat="1" ht="12.95" customHeight="1" x14ac:dyDescent="0.2">
      <c r="A71" s="15" t="s">
        <v>202</v>
      </c>
      <c r="B71" s="34" t="s">
        <v>203</v>
      </c>
      <c r="C71" s="17" t="s">
        <v>204</v>
      </c>
      <c r="D71" s="18">
        <f>'[1]4'!D82</f>
        <v>0</v>
      </c>
      <c r="E71" s="19"/>
      <c r="F71" s="19"/>
    </row>
    <row r="72" spans="1:6" s="25" customFormat="1" ht="12.95" customHeight="1" x14ac:dyDescent="0.2">
      <c r="A72" s="28" t="s">
        <v>205</v>
      </c>
      <c r="B72" s="29" t="s">
        <v>206</v>
      </c>
      <c r="C72" s="30" t="s">
        <v>207</v>
      </c>
      <c r="D72" s="31">
        <f>SUM(D67:D71)</f>
        <v>0</v>
      </c>
      <c r="E72" s="22"/>
      <c r="F72" s="22"/>
    </row>
    <row r="73" spans="1:6" s="25" customFormat="1" ht="12.95" customHeight="1" thickBot="1" x14ac:dyDescent="0.25">
      <c r="A73" s="35" t="s">
        <v>208</v>
      </c>
      <c r="B73" s="36" t="s">
        <v>209</v>
      </c>
      <c r="C73" s="37" t="s">
        <v>210</v>
      </c>
      <c r="D73" s="38">
        <f>D18+D24+D38+D54+D60+D66+D72</f>
        <v>20342008</v>
      </c>
      <c r="E73" s="39">
        <f>E18+E24+E38+E54+E60+E66+E72</f>
        <v>60153399</v>
      </c>
      <c r="F73" s="39">
        <f>F18+F24+F38+F54+F60+F66+F72</f>
        <v>59612709</v>
      </c>
    </row>
    <row r="74" spans="1:6" s="25" customFormat="1" ht="12.95" customHeight="1" thickTop="1" x14ac:dyDescent="0.2">
      <c r="A74" s="40" t="s">
        <v>11</v>
      </c>
      <c r="B74" s="41" t="s">
        <v>211</v>
      </c>
      <c r="C74" s="42" t="s">
        <v>212</v>
      </c>
      <c r="D74" s="18">
        <f>'[1]4'!D85</f>
        <v>0</v>
      </c>
      <c r="E74" s="19"/>
      <c r="F74" s="19"/>
    </row>
    <row r="75" spans="1:6" s="25" customFormat="1" ht="12.95" customHeight="1" x14ac:dyDescent="0.2">
      <c r="A75" s="15" t="s">
        <v>14</v>
      </c>
      <c r="B75" s="34" t="s">
        <v>213</v>
      </c>
      <c r="C75" s="21" t="s">
        <v>214</v>
      </c>
      <c r="D75" s="18">
        <f>'[1]4'!D86</f>
        <v>0</v>
      </c>
      <c r="E75" s="19"/>
      <c r="F75" s="19"/>
    </row>
    <row r="76" spans="1:6" s="25" customFormat="1" ht="12.95" customHeight="1" x14ac:dyDescent="0.2">
      <c r="A76" s="15" t="s">
        <v>17</v>
      </c>
      <c r="B76" s="43" t="s">
        <v>215</v>
      </c>
      <c r="C76" s="21" t="s">
        <v>216</v>
      </c>
      <c r="D76" s="18">
        <f>'[1]4'!D87</f>
        <v>0</v>
      </c>
      <c r="E76" s="19"/>
      <c r="F76" s="19"/>
    </row>
    <row r="77" spans="1:6" s="25" customFormat="1" ht="12.95" customHeight="1" x14ac:dyDescent="0.2">
      <c r="A77" s="15" t="s">
        <v>20</v>
      </c>
      <c r="B77" s="34" t="s">
        <v>217</v>
      </c>
      <c r="C77" s="21" t="s">
        <v>218</v>
      </c>
      <c r="D77" s="26">
        <f>SUM(D74:D76)</f>
        <v>0</v>
      </c>
      <c r="E77" s="27">
        <f>SUM(E74:E76)</f>
        <v>0</v>
      </c>
      <c r="F77" s="27">
        <f>SUM(F74:F76)</f>
        <v>0</v>
      </c>
    </row>
    <row r="78" spans="1:6" s="25" customFormat="1" ht="12.95" customHeight="1" x14ac:dyDescent="0.2">
      <c r="A78" s="15" t="s">
        <v>23</v>
      </c>
      <c r="B78" s="34" t="s">
        <v>219</v>
      </c>
      <c r="C78" s="21" t="s">
        <v>220</v>
      </c>
      <c r="D78" s="18">
        <f>'[1]4'!D89</f>
        <v>0</v>
      </c>
      <c r="E78" s="19"/>
      <c r="F78" s="19"/>
    </row>
    <row r="79" spans="1:6" s="25" customFormat="1" ht="12.95" customHeight="1" x14ac:dyDescent="0.2">
      <c r="A79" s="15" t="s">
        <v>26</v>
      </c>
      <c r="B79" s="43" t="s">
        <v>221</v>
      </c>
      <c r="C79" s="21" t="s">
        <v>222</v>
      </c>
      <c r="D79" s="18">
        <f>'[1]4'!D90</f>
        <v>0</v>
      </c>
      <c r="E79" s="19"/>
      <c r="F79" s="19"/>
    </row>
    <row r="80" spans="1:6" s="25" customFormat="1" ht="12.95" customHeight="1" x14ac:dyDescent="0.2">
      <c r="A80" s="15" t="s">
        <v>29</v>
      </c>
      <c r="B80" s="34" t="s">
        <v>223</v>
      </c>
      <c r="C80" s="21" t="s">
        <v>224</v>
      </c>
      <c r="D80" s="18">
        <f>'[1]4'!D91</f>
        <v>0</v>
      </c>
      <c r="E80" s="19"/>
      <c r="F80" s="19"/>
    </row>
    <row r="81" spans="1:7" s="25" customFormat="1" ht="12.95" customHeight="1" x14ac:dyDescent="0.2">
      <c r="A81" s="15" t="s">
        <v>32</v>
      </c>
      <c r="B81" s="43" t="s">
        <v>225</v>
      </c>
      <c r="C81" s="21" t="s">
        <v>226</v>
      </c>
      <c r="D81" s="18">
        <f>'[1]4'!D92</f>
        <v>0</v>
      </c>
      <c r="E81" s="19"/>
      <c r="F81" s="19"/>
    </row>
    <row r="82" spans="1:7" s="20" customFormat="1" ht="12.95" customHeight="1" x14ac:dyDescent="0.2">
      <c r="A82" s="15" t="s">
        <v>35</v>
      </c>
      <c r="B82" s="43" t="s">
        <v>227</v>
      </c>
      <c r="C82" s="21" t="s">
        <v>228</v>
      </c>
      <c r="D82" s="26">
        <f>SUM(D78:D81)</f>
        <v>0</v>
      </c>
      <c r="E82" s="27">
        <f>SUM(E78:E81)</f>
        <v>0</v>
      </c>
      <c r="F82" s="27">
        <f>SUM(F78:F81)</f>
        <v>0</v>
      </c>
    </row>
    <row r="83" spans="1:7" s="20" customFormat="1" ht="12.95" customHeight="1" x14ac:dyDescent="0.2">
      <c r="A83" s="15" t="s">
        <v>38</v>
      </c>
      <c r="B83" s="21" t="s">
        <v>229</v>
      </c>
      <c r="C83" s="21" t="s">
        <v>230</v>
      </c>
      <c r="D83" s="18">
        <f>'[1]4'!D94</f>
        <v>12527370</v>
      </c>
      <c r="E83" s="22">
        <v>12400628</v>
      </c>
      <c r="F83" s="22">
        <v>12400628</v>
      </c>
    </row>
    <row r="84" spans="1:7" s="20" customFormat="1" ht="12.95" customHeight="1" x14ac:dyDescent="0.2">
      <c r="A84" s="15" t="s">
        <v>41</v>
      </c>
      <c r="B84" s="21" t="s">
        <v>231</v>
      </c>
      <c r="C84" s="21" t="s">
        <v>232</v>
      </c>
      <c r="D84" s="18">
        <f>'[1]4'!D95</f>
        <v>0</v>
      </c>
      <c r="E84" s="22"/>
      <c r="F84" s="22"/>
    </row>
    <row r="85" spans="1:7" s="20" customFormat="1" ht="12.95" customHeight="1" x14ac:dyDescent="0.2">
      <c r="A85" s="15" t="s">
        <v>44</v>
      </c>
      <c r="B85" s="21" t="s">
        <v>233</v>
      </c>
      <c r="C85" s="21" t="s">
        <v>234</v>
      </c>
      <c r="D85" s="26">
        <f>SUM(D83:D84)</f>
        <v>12527370</v>
      </c>
      <c r="E85" s="27">
        <f>SUM(E83:E84)</f>
        <v>12400628</v>
      </c>
      <c r="F85" s="27">
        <f>SUM(F83:F84)</f>
        <v>12400628</v>
      </c>
    </row>
    <row r="86" spans="1:7" s="20" customFormat="1" ht="12.95" customHeight="1" x14ac:dyDescent="0.2">
      <c r="A86" s="15" t="s">
        <v>47</v>
      </c>
      <c r="B86" s="43" t="s">
        <v>235</v>
      </c>
      <c r="C86" s="21" t="s">
        <v>236</v>
      </c>
      <c r="D86" s="18">
        <f>'[1]4'!D97</f>
        <v>0</v>
      </c>
      <c r="E86" s="22">
        <v>801435</v>
      </c>
      <c r="F86" s="22">
        <v>801435</v>
      </c>
      <c r="G86" s="23"/>
    </row>
    <row r="87" spans="1:7" s="25" customFormat="1" ht="12.95" customHeight="1" x14ac:dyDescent="0.2">
      <c r="A87" s="15" t="s">
        <v>50</v>
      </c>
      <c r="B87" s="43" t="s">
        <v>237</v>
      </c>
      <c r="C87" s="21" t="s">
        <v>238</v>
      </c>
      <c r="D87" s="18">
        <f>'[1]4'!D98</f>
        <v>0</v>
      </c>
      <c r="E87" s="19"/>
      <c r="F87" s="19"/>
    </row>
    <row r="88" spans="1:7" s="25" customFormat="1" ht="12.95" customHeight="1" x14ac:dyDescent="0.2">
      <c r="A88" s="15" t="s">
        <v>53</v>
      </c>
      <c r="B88" s="43" t="s">
        <v>239</v>
      </c>
      <c r="C88" s="21" t="s">
        <v>240</v>
      </c>
      <c r="D88" s="18">
        <f>'[1]4'!D99</f>
        <v>0</v>
      </c>
      <c r="E88" s="19"/>
      <c r="F88" s="19"/>
    </row>
    <row r="89" spans="1:7" s="25" customFormat="1" ht="12.95" customHeight="1" x14ac:dyDescent="0.2">
      <c r="A89" s="15" t="s">
        <v>56</v>
      </c>
      <c r="B89" s="43" t="s">
        <v>241</v>
      </c>
      <c r="C89" s="21" t="s">
        <v>242</v>
      </c>
      <c r="D89" s="18">
        <f>'[1]4'!D100</f>
        <v>0</v>
      </c>
      <c r="E89" s="19"/>
      <c r="F89" s="19"/>
    </row>
    <row r="90" spans="1:7" s="25" customFormat="1" ht="12.95" customHeight="1" x14ac:dyDescent="0.2">
      <c r="A90" s="15" t="s">
        <v>59</v>
      </c>
      <c r="B90" s="34" t="s">
        <v>243</v>
      </c>
      <c r="C90" s="21" t="s">
        <v>244</v>
      </c>
      <c r="D90" s="18">
        <f>'[1]4'!D101</f>
        <v>0</v>
      </c>
      <c r="E90" s="19"/>
      <c r="F90" s="19"/>
    </row>
    <row r="91" spans="1:7" s="25" customFormat="1" ht="12.95" customHeight="1" x14ac:dyDescent="0.2">
      <c r="A91" s="15">
        <v>18</v>
      </c>
      <c r="B91" s="34" t="s">
        <v>245</v>
      </c>
      <c r="C91" s="21" t="s">
        <v>246</v>
      </c>
      <c r="D91" s="18">
        <f>'[1]4'!D102</f>
        <v>0</v>
      </c>
      <c r="E91" s="19"/>
      <c r="F91" s="19"/>
    </row>
    <row r="92" spans="1:7" s="25" customFormat="1" ht="12.95" customHeight="1" x14ac:dyDescent="0.2">
      <c r="A92" s="15">
        <v>19</v>
      </c>
      <c r="B92" s="34" t="s">
        <v>247</v>
      </c>
      <c r="C92" s="21" t="s">
        <v>248</v>
      </c>
      <c r="D92" s="18">
        <f>'[1]4'!D103</f>
        <v>0</v>
      </c>
      <c r="E92" s="19"/>
      <c r="F92" s="19"/>
    </row>
    <row r="93" spans="1:7" s="25" customFormat="1" ht="12.95" customHeight="1" x14ac:dyDescent="0.2">
      <c r="A93" s="15">
        <v>20</v>
      </c>
      <c r="B93" s="34" t="s">
        <v>249</v>
      </c>
      <c r="C93" s="21" t="s">
        <v>250</v>
      </c>
      <c r="D93" s="44">
        <f>SUM(D91:D92)</f>
        <v>0</v>
      </c>
      <c r="E93" s="19"/>
      <c r="F93" s="19"/>
    </row>
    <row r="94" spans="1:7" s="25" customFormat="1" ht="12.95" customHeight="1" x14ac:dyDescent="0.2">
      <c r="A94" s="15">
        <v>21</v>
      </c>
      <c r="B94" s="34" t="s">
        <v>251</v>
      </c>
      <c r="C94" s="21" t="s">
        <v>252</v>
      </c>
      <c r="D94" s="26">
        <f>D77+D82+D85+D93</f>
        <v>12527370</v>
      </c>
      <c r="E94" s="27">
        <f>SUM(E85:E93)</f>
        <v>13202063</v>
      </c>
      <c r="F94" s="27">
        <f>SUM(F85:F93)</f>
        <v>13202063</v>
      </c>
    </row>
    <row r="95" spans="1:7" s="25" customFormat="1" ht="12.95" customHeight="1" x14ac:dyDescent="0.2">
      <c r="A95" s="15">
        <v>22</v>
      </c>
      <c r="B95" s="34" t="s">
        <v>253</v>
      </c>
      <c r="C95" s="21" t="s">
        <v>254</v>
      </c>
      <c r="D95" s="18">
        <f>'[1]4'!D106</f>
        <v>0</v>
      </c>
      <c r="E95" s="19"/>
      <c r="F95" s="19"/>
    </row>
    <row r="96" spans="1:7" s="25" customFormat="1" ht="12.95" customHeight="1" x14ac:dyDescent="0.2">
      <c r="A96" s="15">
        <v>23</v>
      </c>
      <c r="B96" s="34" t="s">
        <v>255</v>
      </c>
      <c r="C96" s="21" t="s">
        <v>256</v>
      </c>
      <c r="D96" s="18">
        <f>'[1]4'!D107</f>
        <v>0</v>
      </c>
      <c r="E96" s="19"/>
      <c r="F96" s="19"/>
    </row>
    <row r="97" spans="1:9" s="25" customFormat="1" ht="12.95" customHeight="1" x14ac:dyDescent="0.2">
      <c r="A97" s="15">
        <v>24</v>
      </c>
      <c r="B97" s="43" t="s">
        <v>257</v>
      </c>
      <c r="C97" s="21" t="s">
        <v>258</v>
      </c>
      <c r="D97" s="18">
        <f>'[1]4'!D108</f>
        <v>0</v>
      </c>
      <c r="E97" s="19"/>
      <c r="F97" s="19"/>
    </row>
    <row r="98" spans="1:9" s="20" customFormat="1" ht="12.95" customHeight="1" x14ac:dyDescent="0.2">
      <c r="A98" s="15">
        <v>25</v>
      </c>
      <c r="B98" s="43" t="s">
        <v>259</v>
      </c>
      <c r="C98" s="21" t="s">
        <v>260</v>
      </c>
      <c r="D98" s="18">
        <f>'[1]4'!D109</f>
        <v>0</v>
      </c>
      <c r="E98" s="22"/>
      <c r="F98" s="22"/>
    </row>
    <row r="99" spans="1:9" s="20" customFormat="1" ht="12.95" customHeight="1" x14ac:dyDescent="0.2">
      <c r="A99" s="15">
        <v>26</v>
      </c>
      <c r="B99" s="43" t="s">
        <v>261</v>
      </c>
      <c r="C99" s="21" t="s">
        <v>262</v>
      </c>
      <c r="D99" s="18">
        <f>'[1]4'!D110</f>
        <v>0</v>
      </c>
      <c r="E99" s="22"/>
      <c r="F99" s="22"/>
    </row>
    <row r="100" spans="1:9" s="25" customFormat="1" ht="12.95" customHeight="1" x14ac:dyDescent="0.2">
      <c r="A100" s="15">
        <v>27</v>
      </c>
      <c r="B100" s="43" t="s">
        <v>263</v>
      </c>
      <c r="C100" s="21" t="s">
        <v>264</v>
      </c>
      <c r="D100" s="44">
        <f>SUM(D95:D99)</f>
        <v>0</v>
      </c>
      <c r="E100" s="19"/>
      <c r="F100" s="19"/>
    </row>
    <row r="101" spans="1:9" s="25" customFormat="1" ht="12.95" customHeight="1" x14ac:dyDescent="0.2">
      <c r="A101" s="15">
        <v>28</v>
      </c>
      <c r="B101" s="34" t="s">
        <v>265</v>
      </c>
      <c r="C101" s="21" t="s">
        <v>266</v>
      </c>
      <c r="D101" s="18">
        <f>'[1]4'!D112</f>
        <v>0</v>
      </c>
      <c r="E101" s="19"/>
      <c r="F101" s="19"/>
    </row>
    <row r="102" spans="1:9" s="25" customFormat="1" ht="12.95" customHeight="1" x14ac:dyDescent="0.2">
      <c r="A102" s="15">
        <v>29</v>
      </c>
      <c r="B102" s="34" t="s">
        <v>267</v>
      </c>
      <c r="C102" s="21" t="s">
        <v>268</v>
      </c>
      <c r="D102" s="18">
        <f>'[1]4'!D113</f>
        <v>0</v>
      </c>
      <c r="E102" s="19"/>
      <c r="F102" s="19"/>
    </row>
    <row r="103" spans="1:9" s="20" customFormat="1" ht="12.95" customHeight="1" x14ac:dyDescent="0.2">
      <c r="A103" s="28">
        <v>30</v>
      </c>
      <c r="B103" s="45" t="s">
        <v>269</v>
      </c>
      <c r="C103" s="29" t="s">
        <v>270</v>
      </c>
      <c r="D103" s="31">
        <f>SUM(D100:D102)+D94</f>
        <v>12527370</v>
      </c>
      <c r="E103" s="32">
        <f>SUM(E100:E102)+E94</f>
        <v>13202063</v>
      </c>
      <c r="F103" s="32">
        <f>SUM(F100:F102)+F94</f>
        <v>13202063</v>
      </c>
    </row>
    <row r="104" spans="1:9" x14ac:dyDescent="0.2">
      <c r="A104" s="46"/>
      <c r="B104" s="46" t="s">
        <v>271</v>
      </c>
      <c r="C104" s="46" t="s">
        <v>272</v>
      </c>
      <c r="D104" s="47">
        <f>D103+D73</f>
        <v>32869378</v>
      </c>
      <c r="E104" s="48">
        <f>E103+E73</f>
        <v>73355462</v>
      </c>
      <c r="F104" s="48">
        <f>F103+F73</f>
        <v>72814772</v>
      </c>
    </row>
    <row r="105" spans="1:9" ht="15.75" x14ac:dyDescent="0.25">
      <c r="A105" s="1" t="s">
        <v>0</v>
      </c>
      <c r="B105" s="1"/>
      <c r="C105" s="1"/>
      <c r="D105" s="1"/>
      <c r="E105" s="49"/>
    </row>
    <row r="106" spans="1:9" x14ac:dyDescent="0.2">
      <c r="A106" s="4" t="s">
        <v>1</v>
      </c>
      <c r="B106" s="4"/>
      <c r="C106" s="4"/>
      <c r="D106" s="4"/>
      <c r="E106" s="50"/>
    </row>
    <row r="107" spans="1:9" ht="12.95" customHeight="1" x14ac:dyDescent="0.2">
      <c r="A107" s="5" t="s">
        <v>2</v>
      </c>
      <c r="B107" s="5"/>
      <c r="C107" s="5"/>
      <c r="D107" s="5"/>
      <c r="E107" s="51"/>
    </row>
    <row r="108" spans="1:9" ht="12.95" customHeight="1" x14ac:dyDescent="0.2">
      <c r="A108" s="6" t="s">
        <v>3</v>
      </c>
      <c r="B108" s="7" t="s">
        <v>273</v>
      </c>
      <c r="C108" s="8" t="s">
        <v>5</v>
      </c>
      <c r="D108" s="9" t="s">
        <v>6</v>
      </c>
      <c r="E108" s="52" t="s">
        <v>6</v>
      </c>
      <c r="F108" s="53" t="s">
        <v>7</v>
      </c>
    </row>
    <row r="109" spans="1:9" ht="26.1" customHeight="1" x14ac:dyDescent="0.2">
      <c r="A109" s="12"/>
      <c r="B109" s="7" t="s">
        <v>8</v>
      </c>
      <c r="C109" s="13"/>
      <c r="D109" s="9" t="s">
        <v>9</v>
      </c>
      <c r="E109" s="52" t="s">
        <v>10</v>
      </c>
      <c r="F109" s="53"/>
      <c r="G109" s="54"/>
      <c r="H109" s="54"/>
      <c r="I109" s="54"/>
    </row>
    <row r="110" spans="1:9" s="25" customFormat="1" ht="12.95" customHeight="1" x14ac:dyDescent="0.2">
      <c r="A110" s="55" t="s">
        <v>11</v>
      </c>
      <c r="B110" s="56" t="s">
        <v>274</v>
      </c>
      <c r="C110" s="56" t="s">
        <v>275</v>
      </c>
      <c r="D110" s="18">
        <f>'[1]4'!D121</f>
        <v>3964590</v>
      </c>
      <c r="E110" s="19">
        <v>4611597</v>
      </c>
      <c r="F110" s="57">
        <v>4611597</v>
      </c>
      <c r="G110" s="24"/>
      <c r="H110" s="24"/>
      <c r="I110" s="24"/>
    </row>
    <row r="111" spans="1:9" s="25" customFormat="1" ht="12.95" customHeight="1" x14ac:dyDescent="0.2">
      <c r="A111" s="55" t="s">
        <v>14</v>
      </c>
      <c r="B111" s="56" t="s">
        <v>276</v>
      </c>
      <c r="C111" s="58" t="s">
        <v>277</v>
      </c>
      <c r="D111" s="18">
        <f>'[1]4'!D124</f>
        <v>0</v>
      </c>
      <c r="E111" s="19"/>
      <c r="F111" s="57"/>
      <c r="G111" s="24"/>
      <c r="H111" s="24"/>
      <c r="I111" s="24"/>
    </row>
    <row r="112" spans="1:9" s="25" customFormat="1" ht="12.95" customHeight="1" x14ac:dyDescent="0.2">
      <c r="A112" s="55" t="s">
        <v>17</v>
      </c>
      <c r="B112" s="56" t="s">
        <v>278</v>
      </c>
      <c r="C112" s="58" t="s">
        <v>279</v>
      </c>
      <c r="D112" s="18">
        <f>'[1]4'!D125</f>
        <v>0</v>
      </c>
      <c r="E112" s="19">
        <v>200000</v>
      </c>
      <c r="F112" s="57">
        <v>200000</v>
      </c>
      <c r="G112" s="24"/>
      <c r="H112" s="24"/>
      <c r="I112" s="24"/>
    </row>
    <row r="113" spans="1:9" s="25" customFormat="1" ht="12.95" customHeight="1" x14ac:dyDescent="0.2">
      <c r="A113" s="55" t="s">
        <v>20</v>
      </c>
      <c r="B113" s="16" t="s">
        <v>280</v>
      </c>
      <c r="C113" s="58" t="s">
        <v>281</v>
      </c>
      <c r="D113" s="18">
        <f>'[1]4'!D126</f>
        <v>0</v>
      </c>
      <c r="E113" s="19"/>
      <c r="F113" s="57"/>
      <c r="G113" s="24"/>
      <c r="H113" s="24"/>
      <c r="I113" s="24"/>
    </row>
    <row r="114" spans="1:9" s="25" customFormat="1" ht="12.95" customHeight="1" x14ac:dyDescent="0.2">
      <c r="A114" s="55" t="s">
        <v>23</v>
      </c>
      <c r="B114" s="16" t="s">
        <v>282</v>
      </c>
      <c r="C114" s="58" t="s">
        <v>283</v>
      </c>
      <c r="D114" s="18">
        <f>'[1]4'!D127</f>
        <v>0</v>
      </c>
      <c r="E114" s="19"/>
      <c r="F114" s="57"/>
      <c r="G114" s="24"/>
      <c r="H114" s="24"/>
      <c r="I114" s="24"/>
    </row>
    <row r="115" spans="1:9" s="25" customFormat="1" ht="12.95" customHeight="1" x14ac:dyDescent="0.2">
      <c r="A115" s="55" t="s">
        <v>26</v>
      </c>
      <c r="B115" s="16" t="s">
        <v>284</v>
      </c>
      <c r="C115" s="58" t="s">
        <v>285</v>
      </c>
      <c r="D115" s="18">
        <f>'[1]4'!D128</f>
        <v>0</v>
      </c>
      <c r="E115" s="19"/>
      <c r="F115" s="57"/>
      <c r="G115" s="24"/>
      <c r="H115" s="24"/>
      <c r="I115" s="24"/>
    </row>
    <row r="116" spans="1:9" s="25" customFormat="1" ht="12.95" customHeight="1" x14ac:dyDescent="0.2">
      <c r="A116" s="55" t="s">
        <v>29</v>
      </c>
      <c r="B116" s="16" t="s">
        <v>286</v>
      </c>
      <c r="C116" s="58" t="s">
        <v>287</v>
      </c>
      <c r="D116" s="18">
        <f>'[1]4'!D129</f>
        <v>150944</v>
      </c>
      <c r="E116" s="19">
        <v>162500</v>
      </c>
      <c r="F116" s="57">
        <v>162500</v>
      </c>
      <c r="G116" s="24"/>
      <c r="H116" s="24"/>
      <c r="I116" s="24"/>
    </row>
    <row r="117" spans="1:9" s="25" customFormat="1" ht="12.95" customHeight="1" x14ac:dyDescent="0.2">
      <c r="A117" s="55" t="s">
        <v>32</v>
      </c>
      <c r="B117" s="16" t="s">
        <v>288</v>
      </c>
      <c r="C117" s="58" t="s">
        <v>289</v>
      </c>
      <c r="D117" s="18">
        <f>'[1]4'!D130</f>
        <v>0</v>
      </c>
      <c r="E117" s="19"/>
      <c r="F117" s="57"/>
      <c r="G117" s="24"/>
      <c r="H117" s="24"/>
      <c r="I117" s="24"/>
    </row>
    <row r="118" spans="1:9" s="25" customFormat="1" ht="12.95" customHeight="1" x14ac:dyDescent="0.2">
      <c r="A118" s="55" t="s">
        <v>35</v>
      </c>
      <c r="B118" s="21" t="s">
        <v>290</v>
      </c>
      <c r="C118" s="58" t="s">
        <v>291</v>
      </c>
      <c r="D118" s="18">
        <f>'[1]4'!D131</f>
        <v>0</v>
      </c>
      <c r="E118" s="19"/>
      <c r="F118" s="57"/>
      <c r="G118" s="24"/>
      <c r="H118" s="24"/>
      <c r="I118" s="24"/>
    </row>
    <row r="119" spans="1:9" s="25" customFormat="1" ht="12.95" customHeight="1" x14ac:dyDescent="0.2">
      <c r="A119" s="55" t="s">
        <v>38</v>
      </c>
      <c r="B119" s="21" t="s">
        <v>292</v>
      </c>
      <c r="C119" s="58" t="s">
        <v>293</v>
      </c>
      <c r="D119" s="18">
        <f>'[1]4'!D132</f>
        <v>0</v>
      </c>
      <c r="E119" s="19"/>
      <c r="F119" s="57"/>
      <c r="G119" s="24"/>
      <c r="H119" s="24"/>
      <c r="I119" s="24"/>
    </row>
    <row r="120" spans="1:9" s="25" customFormat="1" ht="12.95" customHeight="1" x14ac:dyDescent="0.2">
      <c r="A120" s="55" t="s">
        <v>41</v>
      </c>
      <c r="B120" s="21" t="s">
        <v>294</v>
      </c>
      <c r="C120" s="58" t="s">
        <v>295</v>
      </c>
      <c r="D120" s="18">
        <f>'[1]4'!D133</f>
        <v>0</v>
      </c>
      <c r="E120" s="19"/>
      <c r="F120" s="57"/>
      <c r="G120" s="24"/>
      <c r="H120" s="24"/>
      <c r="I120" s="24"/>
    </row>
    <row r="121" spans="1:9" s="25" customFormat="1" ht="12.95" customHeight="1" x14ac:dyDescent="0.2">
      <c r="A121" s="55" t="s">
        <v>44</v>
      </c>
      <c r="B121" s="21" t="s">
        <v>296</v>
      </c>
      <c r="C121" s="58" t="s">
        <v>297</v>
      </c>
      <c r="D121" s="18">
        <f>'[1]4'!D134</f>
        <v>0</v>
      </c>
      <c r="E121" s="19"/>
      <c r="F121" s="57"/>
      <c r="G121" s="24"/>
      <c r="H121" s="24"/>
      <c r="I121" s="24"/>
    </row>
    <row r="122" spans="1:9" s="25" customFormat="1" ht="12.95" customHeight="1" x14ac:dyDescent="0.2">
      <c r="A122" s="55" t="s">
        <v>47</v>
      </c>
      <c r="B122" s="21" t="s">
        <v>298</v>
      </c>
      <c r="C122" s="58" t="s">
        <v>299</v>
      </c>
      <c r="D122" s="18">
        <f>'[1]4'!D135</f>
        <v>0</v>
      </c>
      <c r="E122" s="19"/>
      <c r="F122" s="57"/>
      <c r="G122" s="24"/>
      <c r="H122" s="24"/>
      <c r="I122" s="24"/>
    </row>
    <row r="123" spans="1:9" s="25" customFormat="1" ht="12.95" customHeight="1" x14ac:dyDescent="0.2">
      <c r="A123" s="55" t="s">
        <v>50</v>
      </c>
      <c r="B123" s="16" t="s">
        <v>300</v>
      </c>
      <c r="C123" s="58" t="s">
        <v>301</v>
      </c>
      <c r="D123" s="26">
        <f>SUM(D110:D122)</f>
        <v>4115534</v>
      </c>
      <c r="E123" s="27">
        <f>SUM(E110:E122)</f>
        <v>4974097</v>
      </c>
      <c r="F123" s="27">
        <f>SUM(F110:F122)</f>
        <v>4974097</v>
      </c>
      <c r="G123" s="24"/>
      <c r="H123" s="24"/>
      <c r="I123" s="24"/>
    </row>
    <row r="124" spans="1:9" s="25" customFormat="1" ht="12.95" customHeight="1" x14ac:dyDescent="0.2">
      <c r="A124" s="55" t="s">
        <v>53</v>
      </c>
      <c r="B124" s="21" t="s">
        <v>302</v>
      </c>
      <c r="C124" s="58" t="s">
        <v>303</v>
      </c>
      <c r="D124" s="18">
        <f>'[1]4'!D137</f>
        <v>4521104</v>
      </c>
      <c r="E124" s="19">
        <v>4565984</v>
      </c>
      <c r="F124" s="57">
        <v>4565984</v>
      </c>
      <c r="G124" s="24"/>
      <c r="H124" s="24"/>
      <c r="I124" s="24"/>
    </row>
    <row r="125" spans="1:9" s="25" customFormat="1" ht="26.1" customHeight="1" x14ac:dyDescent="0.2">
      <c r="A125" s="55" t="s">
        <v>56</v>
      </c>
      <c r="B125" s="21" t="s">
        <v>304</v>
      </c>
      <c r="C125" s="58" t="s">
        <v>305</v>
      </c>
      <c r="D125" s="18">
        <f>'[1]4'!D138</f>
        <v>0</v>
      </c>
      <c r="E125" s="19"/>
      <c r="F125" s="57"/>
      <c r="G125" s="24"/>
      <c r="H125" s="24"/>
      <c r="I125" s="24"/>
    </row>
    <row r="126" spans="1:9" s="25" customFormat="1" ht="12.95" customHeight="1" x14ac:dyDescent="0.2">
      <c r="A126" s="55" t="s">
        <v>59</v>
      </c>
      <c r="B126" s="17" t="s">
        <v>306</v>
      </c>
      <c r="C126" s="58" t="s">
        <v>307</v>
      </c>
      <c r="D126" s="18">
        <f>'[1]4'!D139</f>
        <v>360000</v>
      </c>
      <c r="E126" s="19">
        <v>285194</v>
      </c>
      <c r="F126" s="57">
        <v>285194</v>
      </c>
      <c r="G126" s="24"/>
      <c r="H126" s="24"/>
      <c r="I126" s="24"/>
    </row>
    <row r="127" spans="1:9" s="25" customFormat="1" ht="12.95" customHeight="1" x14ac:dyDescent="0.2">
      <c r="A127" s="55" t="s">
        <v>62</v>
      </c>
      <c r="B127" s="21" t="s">
        <v>308</v>
      </c>
      <c r="C127" s="58" t="s">
        <v>309</v>
      </c>
      <c r="D127" s="26">
        <f>SUM(D124:D126)</f>
        <v>4881104</v>
      </c>
      <c r="E127" s="27">
        <f>SUM(E124:E126)</f>
        <v>4851178</v>
      </c>
      <c r="F127" s="27">
        <f>SUM(F124:F126)</f>
        <v>4851178</v>
      </c>
      <c r="G127" s="24"/>
      <c r="H127" s="24"/>
      <c r="I127" s="24"/>
    </row>
    <row r="128" spans="1:9" s="25" customFormat="1" ht="12.95" customHeight="1" x14ac:dyDescent="0.2">
      <c r="A128" s="59" t="s">
        <v>65</v>
      </c>
      <c r="B128" s="60" t="s">
        <v>310</v>
      </c>
      <c r="C128" s="61" t="s">
        <v>311</v>
      </c>
      <c r="D128" s="62">
        <f>D123+D127</f>
        <v>8996638</v>
      </c>
      <c r="E128" s="63">
        <f>E123+E127</f>
        <v>9825275</v>
      </c>
      <c r="F128" s="63">
        <f>F123+F127</f>
        <v>9825275</v>
      </c>
      <c r="G128" s="24"/>
      <c r="H128" s="24"/>
      <c r="I128" s="24"/>
    </row>
    <row r="129" spans="1:9" s="20" customFormat="1" ht="12.95" customHeight="1" x14ac:dyDescent="0.2">
      <c r="A129" s="59" t="s">
        <v>68</v>
      </c>
      <c r="B129" s="29" t="s">
        <v>312</v>
      </c>
      <c r="C129" s="61" t="s">
        <v>313</v>
      </c>
      <c r="D129" s="64">
        <f>'[1]4'!D142</f>
        <v>1538982</v>
      </c>
      <c r="E129" s="65">
        <v>1411020</v>
      </c>
      <c r="F129" s="65">
        <v>1411020</v>
      </c>
      <c r="G129" s="23"/>
      <c r="H129" s="23"/>
      <c r="I129" s="23"/>
    </row>
    <row r="130" spans="1:9" s="25" customFormat="1" ht="12.95" customHeight="1" x14ac:dyDescent="0.2">
      <c r="A130" s="55" t="s">
        <v>71</v>
      </c>
      <c r="B130" s="21" t="s">
        <v>314</v>
      </c>
      <c r="C130" s="58" t="s">
        <v>315</v>
      </c>
      <c r="D130" s="18">
        <f>'[1]4'!D147</f>
        <v>45000</v>
      </c>
      <c r="E130" s="19">
        <v>54936</v>
      </c>
      <c r="F130" s="57">
        <v>54936</v>
      </c>
      <c r="G130" s="24"/>
      <c r="H130" s="24"/>
      <c r="I130" s="24"/>
    </row>
    <row r="131" spans="1:9" s="25" customFormat="1" ht="12.95" customHeight="1" x14ac:dyDescent="0.2">
      <c r="A131" s="55" t="s">
        <v>74</v>
      </c>
      <c r="B131" s="21" t="s">
        <v>316</v>
      </c>
      <c r="C131" s="58" t="s">
        <v>317</v>
      </c>
      <c r="D131" s="18">
        <f>'[1]4'!D148</f>
        <v>1936333</v>
      </c>
      <c r="E131" s="19">
        <v>1576491</v>
      </c>
      <c r="F131" s="57">
        <v>1576491</v>
      </c>
      <c r="G131" s="24"/>
      <c r="H131" s="24"/>
      <c r="I131" s="24"/>
    </row>
    <row r="132" spans="1:9" s="25" customFormat="1" ht="12.95" customHeight="1" x14ac:dyDescent="0.2">
      <c r="A132" s="55" t="s">
        <v>77</v>
      </c>
      <c r="B132" s="21" t="s">
        <v>318</v>
      </c>
      <c r="C132" s="58" t="s">
        <v>319</v>
      </c>
      <c r="D132" s="18">
        <f>'[1]4'!D149</f>
        <v>0</v>
      </c>
      <c r="E132" s="19"/>
      <c r="F132" s="57"/>
      <c r="G132" s="24"/>
      <c r="H132" s="24"/>
      <c r="I132" s="24"/>
    </row>
    <row r="133" spans="1:9" s="25" customFormat="1" ht="12.95" customHeight="1" x14ac:dyDescent="0.2">
      <c r="A133" s="55" t="s">
        <v>80</v>
      </c>
      <c r="B133" s="21" t="s">
        <v>320</v>
      </c>
      <c r="C133" s="58" t="s">
        <v>321</v>
      </c>
      <c r="D133" s="26">
        <f>SUM(D130:D132)</f>
        <v>1981333</v>
      </c>
      <c r="E133" s="27">
        <f>SUM(E130:E132)</f>
        <v>1631427</v>
      </c>
      <c r="F133" s="27">
        <f>SUM(F130:F132)</f>
        <v>1631427</v>
      </c>
      <c r="G133" s="24"/>
      <c r="H133" s="24"/>
      <c r="I133" s="24"/>
    </row>
    <row r="134" spans="1:9" s="25" customFormat="1" ht="12.95" customHeight="1" x14ac:dyDescent="0.2">
      <c r="A134" s="55" t="s">
        <v>83</v>
      </c>
      <c r="B134" s="21" t="s">
        <v>322</v>
      </c>
      <c r="C134" s="58" t="s">
        <v>323</v>
      </c>
      <c r="D134" s="18">
        <f>'[1]4'!D151</f>
        <v>68000</v>
      </c>
      <c r="E134" s="19">
        <v>87416</v>
      </c>
      <c r="F134" s="57">
        <v>87416</v>
      </c>
      <c r="G134" s="24"/>
      <c r="H134" s="24"/>
      <c r="I134" s="24"/>
    </row>
    <row r="135" spans="1:9" s="25" customFormat="1" ht="12.95" customHeight="1" x14ac:dyDescent="0.2">
      <c r="A135" s="55" t="s">
        <v>86</v>
      </c>
      <c r="B135" s="21" t="s">
        <v>324</v>
      </c>
      <c r="C135" s="58" t="s">
        <v>325</v>
      </c>
      <c r="D135" s="18">
        <f>'[1]4'!D153</f>
        <v>111600</v>
      </c>
      <c r="E135" s="19">
        <v>102224</v>
      </c>
      <c r="F135" s="57">
        <v>102224</v>
      </c>
      <c r="G135" s="24"/>
      <c r="H135" s="24"/>
      <c r="I135" s="24"/>
    </row>
    <row r="136" spans="1:9" s="25" customFormat="1" ht="12.95" customHeight="1" x14ac:dyDescent="0.2">
      <c r="A136" s="55" t="s">
        <v>89</v>
      </c>
      <c r="B136" s="21" t="s">
        <v>326</v>
      </c>
      <c r="C136" s="58" t="s">
        <v>327</v>
      </c>
      <c r="D136" s="26">
        <f>SUM(D134:D135)</f>
        <v>179600</v>
      </c>
      <c r="E136" s="27">
        <f>SUM(E134:E135)</f>
        <v>189640</v>
      </c>
      <c r="F136" s="27">
        <f>SUM(F134:F135)</f>
        <v>189640</v>
      </c>
      <c r="G136" s="24"/>
      <c r="H136" s="24"/>
      <c r="I136" s="24"/>
    </row>
    <row r="137" spans="1:9" s="25" customFormat="1" ht="12.95" customHeight="1" x14ac:dyDescent="0.2">
      <c r="A137" s="55" t="s">
        <v>92</v>
      </c>
      <c r="B137" s="21" t="s">
        <v>328</v>
      </c>
      <c r="C137" s="58" t="s">
        <v>329</v>
      </c>
      <c r="D137" s="18">
        <v>987200</v>
      </c>
      <c r="E137" s="19">
        <v>935402</v>
      </c>
      <c r="F137" s="57">
        <v>935402</v>
      </c>
      <c r="G137" s="24"/>
      <c r="H137" s="24"/>
      <c r="I137" s="24"/>
    </row>
    <row r="138" spans="1:9" s="25" customFormat="1" ht="12.95" customHeight="1" x14ac:dyDescent="0.2">
      <c r="A138" s="55" t="s">
        <v>95</v>
      </c>
      <c r="B138" s="21" t="s">
        <v>330</v>
      </c>
      <c r="C138" s="58" t="s">
        <v>331</v>
      </c>
      <c r="D138" s="18">
        <f>'[1]4'!D160</f>
        <v>960704</v>
      </c>
      <c r="E138" s="19">
        <v>1380481</v>
      </c>
      <c r="F138" s="57">
        <v>1380481</v>
      </c>
      <c r="G138" s="24"/>
      <c r="H138" s="24"/>
      <c r="I138" s="24"/>
    </row>
    <row r="139" spans="1:9" s="25" customFormat="1" ht="12.95" customHeight="1" x14ac:dyDescent="0.2">
      <c r="A139" s="55" t="s">
        <v>98</v>
      </c>
      <c r="B139" s="21" t="s">
        <v>332</v>
      </c>
      <c r="C139" s="58" t="s">
        <v>333</v>
      </c>
      <c r="D139" s="18">
        <f>'[1]4'!D161</f>
        <v>0</v>
      </c>
      <c r="E139" s="19"/>
      <c r="F139" s="57"/>
      <c r="G139" s="24"/>
      <c r="H139" s="24"/>
      <c r="I139" s="24"/>
    </row>
    <row r="140" spans="1:9" s="25" customFormat="1" ht="12.95" customHeight="1" x14ac:dyDescent="0.2">
      <c r="A140" s="55" t="s">
        <v>101</v>
      </c>
      <c r="B140" s="21" t="s">
        <v>334</v>
      </c>
      <c r="C140" s="58" t="s">
        <v>335</v>
      </c>
      <c r="D140" s="18">
        <f>'[1]4'!D162</f>
        <v>6443000</v>
      </c>
      <c r="E140" s="19">
        <v>683775</v>
      </c>
      <c r="F140" s="57">
        <v>683775</v>
      </c>
      <c r="G140" s="24"/>
      <c r="H140" s="24"/>
      <c r="I140" s="24"/>
    </row>
    <row r="141" spans="1:9" s="25" customFormat="1" ht="12.95" customHeight="1" x14ac:dyDescent="0.2">
      <c r="A141" s="55" t="s">
        <v>104</v>
      </c>
      <c r="B141" s="66" t="s">
        <v>336</v>
      </c>
      <c r="C141" s="58" t="s">
        <v>337</v>
      </c>
      <c r="D141" s="18">
        <f>'[1]4'!D163</f>
        <v>40000</v>
      </c>
      <c r="E141" s="19">
        <v>48787</v>
      </c>
      <c r="F141" s="57">
        <v>48787</v>
      </c>
      <c r="G141" s="24"/>
      <c r="H141" s="24"/>
      <c r="I141" s="24"/>
    </row>
    <row r="142" spans="1:9" s="25" customFormat="1" ht="12.95" customHeight="1" x14ac:dyDescent="0.2">
      <c r="A142" s="55" t="s">
        <v>107</v>
      </c>
      <c r="B142" s="17" t="s">
        <v>338</v>
      </c>
      <c r="C142" s="58" t="s">
        <v>339</v>
      </c>
      <c r="D142" s="18">
        <f>'[1]4'!D164</f>
        <v>1083334</v>
      </c>
      <c r="E142" s="19">
        <v>133054</v>
      </c>
      <c r="F142" s="57">
        <v>133054</v>
      </c>
      <c r="G142" s="24"/>
      <c r="H142" s="24"/>
      <c r="I142" s="24"/>
    </row>
    <row r="143" spans="1:9" s="25" customFormat="1" ht="12.95" customHeight="1" x14ac:dyDescent="0.2">
      <c r="A143" s="55" t="s">
        <v>110</v>
      </c>
      <c r="B143" s="21" t="s">
        <v>340</v>
      </c>
      <c r="C143" s="58" t="s">
        <v>341</v>
      </c>
      <c r="D143" s="18">
        <f>'[1]4'!D165</f>
        <v>445400</v>
      </c>
      <c r="E143" s="19">
        <v>1562320</v>
      </c>
      <c r="F143" s="57">
        <v>1562320</v>
      </c>
      <c r="G143" s="24"/>
      <c r="H143" s="24"/>
      <c r="I143" s="24"/>
    </row>
    <row r="144" spans="1:9" s="25" customFormat="1" ht="12.95" customHeight="1" x14ac:dyDescent="0.2">
      <c r="A144" s="55" t="s">
        <v>113</v>
      </c>
      <c r="B144" s="21" t="s">
        <v>342</v>
      </c>
      <c r="C144" s="58" t="s">
        <v>343</v>
      </c>
      <c r="D144" s="26">
        <f>SUM(D137:D143)</f>
        <v>9959638</v>
      </c>
      <c r="E144" s="27">
        <f>SUM(E137:E143)</f>
        <v>4743819</v>
      </c>
      <c r="F144" s="27">
        <f>SUM(F137:F143)</f>
        <v>4743819</v>
      </c>
      <c r="G144" s="24"/>
      <c r="H144" s="24"/>
      <c r="I144" s="24"/>
    </row>
    <row r="145" spans="1:9" s="25" customFormat="1" ht="12.95" customHeight="1" x14ac:dyDescent="0.2">
      <c r="A145" s="55" t="s">
        <v>116</v>
      </c>
      <c r="B145" s="21" t="s">
        <v>344</v>
      </c>
      <c r="C145" s="58" t="s">
        <v>345</v>
      </c>
      <c r="D145" s="18">
        <f>'[1]4'!D167</f>
        <v>0</v>
      </c>
      <c r="E145" s="19"/>
      <c r="F145" s="57"/>
      <c r="G145" s="24"/>
      <c r="H145" s="24"/>
      <c r="I145" s="24"/>
    </row>
    <row r="146" spans="1:9" s="25" customFormat="1" ht="12.95" customHeight="1" x14ac:dyDescent="0.2">
      <c r="A146" s="55" t="s">
        <v>119</v>
      </c>
      <c r="B146" s="21" t="s">
        <v>346</v>
      </c>
      <c r="C146" s="58" t="s">
        <v>347</v>
      </c>
      <c r="D146" s="18">
        <f>'[1]4'!D168</f>
        <v>0</v>
      </c>
      <c r="E146" s="19"/>
      <c r="F146" s="57"/>
      <c r="G146" s="24"/>
      <c r="H146" s="24"/>
      <c r="I146" s="24"/>
    </row>
    <row r="147" spans="1:9" s="25" customFormat="1" ht="12.95" customHeight="1" x14ac:dyDescent="0.2">
      <c r="A147" s="55" t="s">
        <v>122</v>
      </c>
      <c r="B147" s="21" t="s">
        <v>348</v>
      </c>
      <c r="C147" s="58" t="s">
        <v>349</v>
      </c>
      <c r="D147" s="26">
        <f>SUM(D145:D146)</f>
        <v>0</v>
      </c>
      <c r="E147" s="27">
        <f>SUM(E145:E146)</f>
        <v>0</v>
      </c>
      <c r="F147" s="27">
        <f>SUM(F145:F146)</f>
        <v>0</v>
      </c>
      <c r="G147" s="24"/>
      <c r="H147" s="24"/>
      <c r="I147" s="24"/>
    </row>
    <row r="148" spans="1:9" s="25" customFormat="1" ht="12.95" customHeight="1" x14ac:dyDescent="0.2">
      <c r="A148" s="55" t="s">
        <v>125</v>
      </c>
      <c r="B148" s="21" t="s">
        <v>350</v>
      </c>
      <c r="C148" s="58" t="s">
        <v>351</v>
      </c>
      <c r="D148" s="18">
        <f>'[1]4'!D170</f>
        <v>3571066</v>
      </c>
      <c r="E148" s="19">
        <v>1315184</v>
      </c>
      <c r="F148" s="57">
        <v>1315184</v>
      </c>
      <c r="G148" s="24"/>
      <c r="H148" s="24"/>
      <c r="I148" s="24"/>
    </row>
    <row r="149" spans="1:9" s="25" customFormat="1" ht="12.95" customHeight="1" x14ac:dyDescent="0.2">
      <c r="A149" s="55" t="s">
        <v>128</v>
      </c>
      <c r="B149" s="21" t="s">
        <v>352</v>
      </c>
      <c r="C149" s="58" t="s">
        <v>353</v>
      </c>
      <c r="D149" s="18">
        <f>'[1]4'!D171</f>
        <v>0</v>
      </c>
      <c r="E149" s="19"/>
      <c r="F149" s="57"/>
      <c r="G149" s="24"/>
      <c r="H149" s="24"/>
      <c r="I149" s="24"/>
    </row>
    <row r="150" spans="1:9" s="25" customFormat="1" ht="12.95" customHeight="1" x14ac:dyDescent="0.2">
      <c r="A150" s="55" t="s">
        <v>131</v>
      </c>
      <c r="B150" s="21" t="s">
        <v>354</v>
      </c>
      <c r="C150" s="58" t="s">
        <v>355</v>
      </c>
      <c r="D150" s="18">
        <f>'[1]4'!D172</f>
        <v>0</v>
      </c>
      <c r="E150" s="19"/>
      <c r="F150" s="57"/>
      <c r="G150" s="24"/>
      <c r="H150" s="24"/>
      <c r="I150" s="24"/>
    </row>
    <row r="151" spans="1:9" s="25" customFormat="1" ht="12.95" customHeight="1" x14ac:dyDescent="0.2">
      <c r="A151" s="55" t="s">
        <v>356</v>
      </c>
      <c r="B151" s="21" t="s">
        <v>357</v>
      </c>
      <c r="C151" s="58" t="s">
        <v>358</v>
      </c>
      <c r="D151" s="18">
        <f>'[1]4'!D173</f>
        <v>0</v>
      </c>
      <c r="E151" s="19"/>
      <c r="F151" s="19"/>
    </row>
    <row r="152" spans="1:9" s="25" customFormat="1" ht="12.95" customHeight="1" x14ac:dyDescent="0.2">
      <c r="A152" s="55" t="s">
        <v>359</v>
      </c>
      <c r="B152" s="21" t="s">
        <v>360</v>
      </c>
      <c r="C152" s="58" t="s">
        <v>361</v>
      </c>
      <c r="D152" s="18">
        <f>'[1]4'!D174</f>
        <v>1105600</v>
      </c>
      <c r="E152" s="19">
        <v>412401</v>
      </c>
      <c r="F152" s="19">
        <v>412401</v>
      </c>
    </row>
    <row r="153" spans="1:9" s="25" customFormat="1" ht="12.95" customHeight="1" x14ac:dyDescent="0.2">
      <c r="A153" s="55" t="s">
        <v>362</v>
      </c>
      <c r="B153" s="21" t="s">
        <v>363</v>
      </c>
      <c r="C153" s="58" t="s">
        <v>364</v>
      </c>
      <c r="D153" s="26">
        <f>SUM(D148:D152)</f>
        <v>4676666</v>
      </c>
      <c r="E153" s="27">
        <f>SUM(E148:E152)</f>
        <v>1727585</v>
      </c>
      <c r="F153" s="27">
        <f>SUM(F148:F152)</f>
        <v>1727585</v>
      </c>
    </row>
    <row r="154" spans="1:9" s="25" customFormat="1" ht="12.95" customHeight="1" x14ac:dyDescent="0.2">
      <c r="A154" s="59" t="s">
        <v>365</v>
      </c>
      <c r="B154" s="29" t="s">
        <v>366</v>
      </c>
      <c r="C154" s="61" t="s">
        <v>367</v>
      </c>
      <c r="D154" s="31">
        <f>D133+D136+D144+D147+D153</f>
        <v>16797237</v>
      </c>
      <c r="E154" s="32">
        <f>E133+E136+E144+E147+E153</f>
        <v>8292471</v>
      </c>
      <c r="F154" s="32">
        <f>F133+F136+F144+F147+F153</f>
        <v>8292471</v>
      </c>
    </row>
    <row r="155" spans="1:9" s="25" customFormat="1" ht="12.95" customHeight="1" x14ac:dyDescent="0.2">
      <c r="A155" s="55" t="s">
        <v>142</v>
      </c>
      <c r="B155" s="34" t="s">
        <v>368</v>
      </c>
      <c r="C155" s="58" t="s">
        <v>369</v>
      </c>
      <c r="D155" s="18">
        <f>'[1]4'!D177</f>
        <v>0</v>
      </c>
      <c r="E155" s="19"/>
      <c r="F155" s="19"/>
    </row>
    <row r="156" spans="1:9" s="25" customFormat="1" ht="12.95" customHeight="1" x14ac:dyDescent="0.2">
      <c r="A156" s="55" t="s">
        <v>145</v>
      </c>
      <c r="B156" s="34" t="s">
        <v>370</v>
      </c>
      <c r="C156" s="58" t="s">
        <v>371</v>
      </c>
      <c r="D156" s="18">
        <f>'[1]4'!D178</f>
        <v>0</v>
      </c>
      <c r="E156" s="19"/>
      <c r="F156" s="19"/>
    </row>
    <row r="157" spans="1:9" s="25" customFormat="1" ht="12.95" customHeight="1" x14ac:dyDescent="0.2">
      <c r="A157" s="55" t="s">
        <v>148</v>
      </c>
      <c r="B157" s="67" t="s">
        <v>372</v>
      </c>
      <c r="C157" s="58" t="s">
        <v>373</v>
      </c>
      <c r="D157" s="18">
        <f>'[1]4'!D179</f>
        <v>0</v>
      </c>
      <c r="E157" s="19"/>
      <c r="F157" s="19"/>
    </row>
    <row r="158" spans="1:9" s="25" customFormat="1" ht="12.95" customHeight="1" x14ac:dyDescent="0.2">
      <c r="A158" s="55" t="s">
        <v>151</v>
      </c>
      <c r="B158" s="67" t="s">
        <v>374</v>
      </c>
      <c r="C158" s="58" t="s">
        <v>375</v>
      </c>
      <c r="D158" s="18">
        <f>'[1]4'!D180</f>
        <v>0</v>
      </c>
      <c r="E158" s="19"/>
      <c r="F158" s="19"/>
    </row>
    <row r="159" spans="1:9" s="25" customFormat="1" ht="12.95" customHeight="1" x14ac:dyDescent="0.2">
      <c r="A159" s="55" t="s">
        <v>154</v>
      </c>
      <c r="B159" s="67" t="s">
        <v>376</v>
      </c>
      <c r="C159" s="58" t="s">
        <v>377</v>
      </c>
      <c r="D159" s="18">
        <f>'[1]4'!D181</f>
        <v>0</v>
      </c>
      <c r="E159" s="19"/>
      <c r="F159" s="19"/>
    </row>
    <row r="160" spans="1:9" s="25" customFormat="1" ht="12.95" customHeight="1" x14ac:dyDescent="0.2">
      <c r="A160" s="55" t="s">
        <v>157</v>
      </c>
      <c r="B160" s="34" t="s">
        <v>378</v>
      </c>
      <c r="C160" s="58" t="s">
        <v>379</v>
      </c>
      <c r="D160" s="18">
        <f>'[1]4'!D182</f>
        <v>0</v>
      </c>
      <c r="E160" s="19"/>
      <c r="F160" s="19"/>
    </row>
    <row r="161" spans="1:7" s="25" customFormat="1" ht="12.95" customHeight="1" x14ac:dyDescent="0.2">
      <c r="A161" s="55" t="s">
        <v>160</v>
      </c>
      <c r="B161" s="34" t="s">
        <v>380</v>
      </c>
      <c r="C161" s="58" t="s">
        <v>381</v>
      </c>
      <c r="D161" s="18">
        <f>'[1]4'!D183</f>
        <v>0</v>
      </c>
      <c r="E161" s="19"/>
      <c r="F161" s="19"/>
    </row>
    <row r="162" spans="1:7" s="25" customFormat="1" ht="12.95" customHeight="1" x14ac:dyDescent="0.2">
      <c r="A162" s="55" t="s">
        <v>163</v>
      </c>
      <c r="B162" s="34" t="s">
        <v>382</v>
      </c>
      <c r="C162" s="58" t="s">
        <v>383</v>
      </c>
      <c r="D162" s="18">
        <f>'[1]4'!D184</f>
        <v>245000</v>
      </c>
      <c r="E162" s="19">
        <v>242700</v>
      </c>
      <c r="F162" s="19">
        <v>242700</v>
      </c>
    </row>
    <row r="163" spans="1:7" s="25" customFormat="1" ht="12.95" customHeight="1" x14ac:dyDescent="0.2">
      <c r="A163" s="59" t="s">
        <v>166</v>
      </c>
      <c r="B163" s="68" t="s">
        <v>384</v>
      </c>
      <c r="C163" s="61" t="s">
        <v>385</v>
      </c>
      <c r="D163" s="31">
        <f>SUM(D155:D162)</f>
        <v>245000</v>
      </c>
      <c r="E163" s="32">
        <f>SUM(E155:E162)</f>
        <v>242700</v>
      </c>
      <c r="F163" s="32">
        <f>SUM(F155:F162)</f>
        <v>242700</v>
      </c>
    </row>
    <row r="164" spans="1:7" s="25" customFormat="1" ht="12.95" customHeight="1" x14ac:dyDescent="0.2">
      <c r="A164" s="55" t="s">
        <v>169</v>
      </c>
      <c r="B164" s="69" t="s">
        <v>386</v>
      </c>
      <c r="C164" s="58" t="s">
        <v>387</v>
      </c>
      <c r="D164" s="18">
        <f>'[1]4'!D186</f>
        <v>0</v>
      </c>
      <c r="E164" s="19"/>
      <c r="F164" s="19"/>
    </row>
    <row r="165" spans="1:7" s="25" customFormat="1" ht="12.95" customHeight="1" x14ac:dyDescent="0.2">
      <c r="A165" s="55">
        <v>56</v>
      </c>
      <c r="B165" s="69" t="s">
        <v>388</v>
      </c>
      <c r="C165" s="58" t="s">
        <v>389</v>
      </c>
      <c r="D165" s="18">
        <f>'[1]4'!D187</f>
        <v>0</v>
      </c>
      <c r="E165" s="19"/>
      <c r="F165" s="19"/>
    </row>
    <row r="166" spans="1:7" s="25" customFormat="1" ht="12.95" customHeight="1" x14ac:dyDescent="0.2">
      <c r="A166" s="55">
        <v>57</v>
      </c>
      <c r="B166" s="69" t="s">
        <v>390</v>
      </c>
      <c r="C166" s="58" t="s">
        <v>391</v>
      </c>
      <c r="D166" s="18">
        <f>'[1]4'!D188</f>
        <v>0</v>
      </c>
      <c r="E166" s="19"/>
      <c r="F166" s="19"/>
    </row>
    <row r="167" spans="1:7" s="25" customFormat="1" ht="12.95" customHeight="1" x14ac:dyDescent="0.2">
      <c r="A167" s="55">
        <v>58</v>
      </c>
      <c r="B167" s="69" t="s">
        <v>392</v>
      </c>
      <c r="C167" s="58" t="s">
        <v>393</v>
      </c>
      <c r="D167" s="18">
        <f>'[1]4'!D189</f>
        <v>0</v>
      </c>
      <c r="E167" s="19"/>
      <c r="F167" s="19"/>
    </row>
    <row r="168" spans="1:7" s="25" customFormat="1" ht="12.95" customHeight="1" x14ac:dyDescent="0.2">
      <c r="A168" s="55">
        <v>59</v>
      </c>
      <c r="B168" s="69" t="s">
        <v>394</v>
      </c>
      <c r="C168" s="58" t="s">
        <v>395</v>
      </c>
      <c r="D168" s="26">
        <f>SUM(D165:D167)</f>
        <v>0</v>
      </c>
      <c r="E168" s="27">
        <f>SUM(E165:E167)</f>
        <v>0</v>
      </c>
      <c r="F168" s="27">
        <f>SUM(F165:F167)</f>
        <v>0</v>
      </c>
    </row>
    <row r="169" spans="1:7" s="25" customFormat="1" ht="26.1" customHeight="1" x14ac:dyDescent="0.2">
      <c r="A169" s="55">
        <v>60</v>
      </c>
      <c r="B169" s="69" t="s">
        <v>396</v>
      </c>
      <c r="C169" s="58" t="s">
        <v>397</v>
      </c>
      <c r="D169" s="18">
        <f>'[1]4'!D191</f>
        <v>0</v>
      </c>
      <c r="E169" s="19"/>
      <c r="F169" s="19"/>
    </row>
    <row r="170" spans="1:7" s="25" customFormat="1" ht="26.1" customHeight="1" x14ac:dyDescent="0.2">
      <c r="A170" s="55">
        <v>61</v>
      </c>
      <c r="B170" s="69" t="s">
        <v>398</v>
      </c>
      <c r="C170" s="58" t="s">
        <v>399</v>
      </c>
      <c r="D170" s="18">
        <f>'[1]4'!D192</f>
        <v>0</v>
      </c>
      <c r="E170" s="19"/>
      <c r="F170" s="19"/>
    </row>
    <row r="171" spans="1:7" s="25" customFormat="1" ht="26.1" customHeight="1" x14ac:dyDescent="0.2">
      <c r="A171" s="55">
        <v>62</v>
      </c>
      <c r="B171" s="69" t="s">
        <v>400</v>
      </c>
      <c r="C171" s="58" t="s">
        <v>401</v>
      </c>
      <c r="D171" s="18">
        <f>'[1]4'!D193</f>
        <v>0</v>
      </c>
      <c r="E171" s="19"/>
      <c r="F171" s="19"/>
    </row>
    <row r="172" spans="1:7" s="25" customFormat="1" ht="12.95" customHeight="1" x14ac:dyDescent="0.2">
      <c r="A172" s="55">
        <v>63</v>
      </c>
      <c r="B172" s="69" t="s">
        <v>402</v>
      </c>
      <c r="C172" s="58" t="s">
        <v>403</v>
      </c>
      <c r="D172" s="18">
        <v>793000</v>
      </c>
      <c r="E172" s="19">
        <v>1004696</v>
      </c>
      <c r="F172" s="19">
        <v>532348</v>
      </c>
      <c r="G172" s="24"/>
    </row>
    <row r="173" spans="1:7" s="25" customFormat="1" ht="26.1" customHeight="1" x14ac:dyDescent="0.2">
      <c r="A173" s="55">
        <v>64</v>
      </c>
      <c r="B173" s="69" t="s">
        <v>404</v>
      </c>
      <c r="C173" s="58" t="s">
        <v>405</v>
      </c>
      <c r="D173" s="18">
        <f>'[1]4'!D199</f>
        <v>0</v>
      </c>
      <c r="E173" s="19"/>
      <c r="F173" s="19"/>
    </row>
    <row r="174" spans="1:7" s="25" customFormat="1" ht="26.1" customHeight="1" x14ac:dyDescent="0.2">
      <c r="A174" s="55">
        <v>65</v>
      </c>
      <c r="B174" s="69" t="s">
        <v>406</v>
      </c>
      <c r="C174" s="58" t="s">
        <v>407</v>
      </c>
      <c r="D174" s="18">
        <f>'[1]4'!D200</f>
        <v>0</v>
      </c>
      <c r="E174" s="19"/>
      <c r="F174" s="19"/>
    </row>
    <row r="175" spans="1:7" s="25" customFormat="1" ht="12.95" customHeight="1" x14ac:dyDescent="0.2">
      <c r="A175" s="55">
        <v>66</v>
      </c>
      <c r="B175" s="69" t="s">
        <v>408</v>
      </c>
      <c r="C175" s="58" t="s">
        <v>409</v>
      </c>
      <c r="D175" s="18">
        <f>'[1]4'!D201</f>
        <v>0</v>
      </c>
      <c r="E175" s="19"/>
      <c r="F175" s="19"/>
    </row>
    <row r="176" spans="1:7" s="25" customFormat="1" ht="12.95" customHeight="1" x14ac:dyDescent="0.2">
      <c r="A176" s="55">
        <v>67</v>
      </c>
      <c r="B176" s="70" t="s">
        <v>410</v>
      </c>
      <c r="C176" s="58" t="s">
        <v>411</v>
      </c>
      <c r="D176" s="18">
        <f>'[1]4'!D202</f>
        <v>0</v>
      </c>
      <c r="E176" s="19"/>
      <c r="F176" s="19"/>
    </row>
    <row r="177" spans="1:7" s="25" customFormat="1" ht="12.95" customHeight="1" x14ac:dyDescent="0.2">
      <c r="A177" s="55">
        <v>68</v>
      </c>
      <c r="B177" s="69" t="s">
        <v>412</v>
      </c>
      <c r="C177" s="58" t="s">
        <v>413</v>
      </c>
      <c r="D177" s="18">
        <f>'[1]4'!D203</f>
        <v>0</v>
      </c>
      <c r="E177" s="19"/>
      <c r="F177" s="19"/>
    </row>
    <row r="178" spans="1:7" s="25" customFormat="1" ht="12.95" customHeight="1" x14ac:dyDescent="0.2">
      <c r="A178" s="55">
        <v>69</v>
      </c>
      <c r="B178" s="69" t="s">
        <v>414</v>
      </c>
      <c r="C178" s="58" t="s">
        <v>415</v>
      </c>
      <c r="D178" s="18">
        <f>'[1]4'!D204</f>
        <v>0</v>
      </c>
      <c r="E178" s="19"/>
      <c r="F178" s="19"/>
    </row>
    <row r="179" spans="1:7" s="25" customFormat="1" ht="12.95" customHeight="1" x14ac:dyDescent="0.2">
      <c r="A179" s="55">
        <v>70</v>
      </c>
      <c r="B179" s="70" t="s">
        <v>416</v>
      </c>
      <c r="C179" s="58" t="s">
        <v>417</v>
      </c>
      <c r="D179" s="18">
        <v>3617603</v>
      </c>
      <c r="E179" s="19">
        <v>41589137</v>
      </c>
      <c r="F179" s="19">
        <v>0</v>
      </c>
      <c r="G179" s="24"/>
    </row>
    <row r="180" spans="1:7" s="25" customFormat="1" ht="12.95" customHeight="1" x14ac:dyDescent="0.2">
      <c r="A180" s="59">
        <v>71</v>
      </c>
      <c r="B180" s="68" t="s">
        <v>418</v>
      </c>
      <c r="C180" s="61" t="s">
        <v>419</v>
      </c>
      <c r="D180" s="31">
        <f>SUM(D168:D179)+D164</f>
        <v>4410603</v>
      </c>
      <c r="E180" s="32">
        <f>SUM(E168:E179)+E164</f>
        <v>42593833</v>
      </c>
      <c r="F180" s="32">
        <f>SUM(F168:F179)+F164</f>
        <v>532348</v>
      </c>
    </row>
    <row r="181" spans="1:7" s="25" customFormat="1" ht="12.95" customHeight="1" x14ac:dyDescent="0.2">
      <c r="A181" s="55">
        <v>72</v>
      </c>
      <c r="B181" s="71" t="s">
        <v>420</v>
      </c>
      <c r="C181" s="58" t="s">
        <v>421</v>
      </c>
      <c r="D181" s="18">
        <f>'[1]4'!D207</f>
        <v>0</v>
      </c>
      <c r="E181" s="19"/>
      <c r="F181" s="19"/>
    </row>
    <row r="182" spans="1:7" s="25" customFormat="1" ht="12.95" customHeight="1" x14ac:dyDescent="0.2">
      <c r="A182" s="55">
        <v>73</v>
      </c>
      <c r="B182" s="71" t="s">
        <v>422</v>
      </c>
      <c r="C182" s="58" t="s">
        <v>423</v>
      </c>
      <c r="D182" s="18">
        <f>'[1]4'!D208</f>
        <v>0</v>
      </c>
      <c r="E182" s="19">
        <v>6398360</v>
      </c>
      <c r="F182" s="19">
        <v>6398360</v>
      </c>
    </row>
    <row r="183" spans="1:7" s="25" customFormat="1" ht="12.95" customHeight="1" x14ac:dyDescent="0.2">
      <c r="A183" s="55">
        <v>74</v>
      </c>
      <c r="B183" s="71" t="s">
        <v>424</v>
      </c>
      <c r="C183" s="58" t="s">
        <v>425</v>
      </c>
      <c r="D183" s="18">
        <f>'[1]4'!D209</f>
        <v>0</v>
      </c>
      <c r="E183" s="19">
        <v>412900</v>
      </c>
      <c r="F183" s="19">
        <v>412900</v>
      </c>
    </row>
    <row r="184" spans="1:7" s="25" customFormat="1" ht="12.95" customHeight="1" x14ac:dyDescent="0.2">
      <c r="A184" s="55">
        <v>75</v>
      </c>
      <c r="B184" s="71" t="s">
        <v>426</v>
      </c>
      <c r="C184" s="58" t="s">
        <v>427</v>
      </c>
      <c r="D184" s="18">
        <f>'[1]4'!D210</f>
        <v>380000</v>
      </c>
      <c r="E184" s="19">
        <v>2028849</v>
      </c>
      <c r="F184" s="19">
        <v>2028849</v>
      </c>
      <c r="G184" s="24"/>
    </row>
    <row r="185" spans="1:7" s="25" customFormat="1" ht="12.95" customHeight="1" x14ac:dyDescent="0.2">
      <c r="A185" s="55">
        <v>76</v>
      </c>
      <c r="B185" s="17" t="s">
        <v>428</v>
      </c>
      <c r="C185" s="58" t="s">
        <v>429</v>
      </c>
      <c r="D185" s="18">
        <f>'[1]4'!D211</f>
        <v>0</v>
      </c>
      <c r="E185" s="19"/>
      <c r="F185" s="19"/>
    </row>
    <row r="186" spans="1:7" s="25" customFormat="1" ht="12.95" customHeight="1" x14ac:dyDescent="0.2">
      <c r="A186" s="55">
        <v>77</v>
      </c>
      <c r="B186" s="17" t="s">
        <v>430</v>
      </c>
      <c r="C186" s="58" t="s">
        <v>431</v>
      </c>
      <c r="D186" s="18">
        <f>'[1]4'!D212</f>
        <v>0</v>
      </c>
      <c r="E186" s="19"/>
      <c r="F186" s="19"/>
    </row>
    <row r="187" spans="1:7" s="25" customFormat="1" ht="12.95" customHeight="1" x14ac:dyDescent="0.2">
      <c r="A187" s="55">
        <v>78</v>
      </c>
      <c r="B187" s="17" t="s">
        <v>432</v>
      </c>
      <c r="C187" s="58" t="s">
        <v>433</v>
      </c>
      <c r="D187" s="18">
        <f>'[1]4'!D213</f>
        <v>0</v>
      </c>
      <c r="E187" s="19">
        <v>1491966</v>
      </c>
      <c r="F187" s="19">
        <v>1491966</v>
      </c>
      <c r="G187" s="24"/>
    </row>
    <row r="188" spans="1:7" s="20" customFormat="1" ht="12.95" customHeight="1" x14ac:dyDescent="0.2">
      <c r="A188" s="59">
        <v>79</v>
      </c>
      <c r="B188" s="30" t="s">
        <v>434</v>
      </c>
      <c r="C188" s="61" t="s">
        <v>435</v>
      </c>
      <c r="D188" s="31">
        <f>SUM(D181:D187)</f>
        <v>380000</v>
      </c>
      <c r="E188" s="32">
        <f>SUM(E181:E187)</f>
        <v>10332075</v>
      </c>
      <c r="F188" s="32">
        <f>SUM(F181:F187)</f>
        <v>10332075</v>
      </c>
    </row>
    <row r="189" spans="1:7" s="25" customFormat="1" ht="12.95" customHeight="1" x14ac:dyDescent="0.2">
      <c r="A189" s="55">
        <v>80</v>
      </c>
      <c r="B189" s="34" t="s">
        <v>436</v>
      </c>
      <c r="C189" s="58" t="s">
        <v>437</v>
      </c>
      <c r="D189" s="18"/>
      <c r="E189" s="19">
        <v>0</v>
      </c>
      <c r="F189" s="19">
        <v>0</v>
      </c>
    </row>
    <row r="190" spans="1:7" s="25" customFormat="1" ht="12.95" customHeight="1" x14ac:dyDescent="0.2">
      <c r="A190" s="55">
        <v>81</v>
      </c>
      <c r="B190" s="34" t="s">
        <v>438</v>
      </c>
      <c r="C190" s="58" t="s">
        <v>439</v>
      </c>
      <c r="D190" s="18">
        <f>'[1]4'!D216</f>
        <v>0</v>
      </c>
      <c r="E190" s="19"/>
      <c r="F190" s="19"/>
    </row>
    <row r="191" spans="1:7" s="25" customFormat="1" ht="12.95" customHeight="1" x14ac:dyDescent="0.2">
      <c r="A191" s="55">
        <v>82</v>
      </c>
      <c r="B191" s="34" t="s">
        <v>440</v>
      </c>
      <c r="C191" s="58" t="s">
        <v>441</v>
      </c>
      <c r="D191" s="18">
        <f>'[1]4'!D217</f>
        <v>0</v>
      </c>
      <c r="E191" s="19"/>
      <c r="F191" s="19"/>
    </row>
    <row r="192" spans="1:7" s="25" customFormat="1" ht="12.95" customHeight="1" x14ac:dyDescent="0.2">
      <c r="A192" s="55">
        <v>83</v>
      </c>
      <c r="B192" s="34" t="s">
        <v>442</v>
      </c>
      <c r="C192" s="58" t="s">
        <v>443</v>
      </c>
      <c r="D192" s="18">
        <f>'[1]4'!D218</f>
        <v>0</v>
      </c>
      <c r="E192" s="19">
        <v>0</v>
      </c>
      <c r="F192" s="19">
        <v>0</v>
      </c>
    </row>
    <row r="193" spans="1:6" s="20" customFormat="1" ht="12.95" customHeight="1" x14ac:dyDescent="0.2">
      <c r="A193" s="59">
        <v>84</v>
      </c>
      <c r="B193" s="68" t="s">
        <v>444</v>
      </c>
      <c r="C193" s="61" t="s">
        <v>445</v>
      </c>
      <c r="D193" s="31">
        <f>SUM(D189:D192)</f>
        <v>0</v>
      </c>
      <c r="E193" s="32">
        <f>SUM(E189:E192)</f>
        <v>0</v>
      </c>
      <c r="F193" s="32">
        <f>SUM(F189:F192)</f>
        <v>0</v>
      </c>
    </row>
    <row r="194" spans="1:6" s="25" customFormat="1" ht="26.1" customHeight="1" x14ac:dyDescent="0.2">
      <c r="A194" s="55">
        <v>85</v>
      </c>
      <c r="B194" s="34" t="s">
        <v>446</v>
      </c>
      <c r="C194" s="58" t="s">
        <v>447</v>
      </c>
      <c r="D194" s="18">
        <f>'[1]4'!D220</f>
        <v>0</v>
      </c>
      <c r="E194" s="19"/>
      <c r="F194" s="19"/>
    </row>
    <row r="195" spans="1:6" s="25" customFormat="1" ht="26.1" customHeight="1" x14ac:dyDescent="0.2">
      <c r="A195" s="55">
        <v>86</v>
      </c>
      <c r="B195" s="34" t="s">
        <v>448</v>
      </c>
      <c r="C195" s="58" t="s">
        <v>449</v>
      </c>
      <c r="D195" s="18">
        <f>'[1]4'!D221</f>
        <v>0</v>
      </c>
      <c r="E195" s="19"/>
      <c r="F195" s="19"/>
    </row>
    <row r="196" spans="1:6" s="25" customFormat="1" ht="26.1" customHeight="1" x14ac:dyDescent="0.2">
      <c r="A196" s="55">
        <v>87</v>
      </c>
      <c r="B196" s="34" t="s">
        <v>450</v>
      </c>
      <c r="C196" s="58" t="s">
        <v>451</v>
      </c>
      <c r="D196" s="18">
        <f>'[1]4'!D222</f>
        <v>0</v>
      </c>
      <c r="E196" s="19"/>
      <c r="F196" s="19"/>
    </row>
    <row r="197" spans="1:6" s="25" customFormat="1" ht="12.95" customHeight="1" x14ac:dyDescent="0.2">
      <c r="A197" s="55">
        <v>88</v>
      </c>
      <c r="B197" s="34" t="s">
        <v>452</v>
      </c>
      <c r="C197" s="58" t="s">
        <v>453</v>
      </c>
      <c r="D197" s="18">
        <f>'[1]4'!D223</f>
        <v>0</v>
      </c>
      <c r="E197" s="19"/>
      <c r="F197" s="19"/>
    </row>
    <row r="198" spans="1:6" s="25" customFormat="1" ht="26.1" customHeight="1" x14ac:dyDescent="0.2">
      <c r="A198" s="55">
        <v>89</v>
      </c>
      <c r="B198" s="34" t="s">
        <v>454</v>
      </c>
      <c r="C198" s="58" t="s">
        <v>455</v>
      </c>
      <c r="D198" s="18">
        <f>'[1]4'!D224</f>
        <v>0</v>
      </c>
      <c r="E198" s="19"/>
      <c r="F198" s="19"/>
    </row>
    <row r="199" spans="1:6" s="25" customFormat="1" ht="26.1" customHeight="1" x14ac:dyDescent="0.2">
      <c r="A199" s="55">
        <v>90</v>
      </c>
      <c r="B199" s="34" t="s">
        <v>456</v>
      </c>
      <c r="C199" s="58" t="s">
        <v>457</v>
      </c>
      <c r="D199" s="18">
        <f>'[1]4'!D225</f>
        <v>0</v>
      </c>
      <c r="E199" s="19"/>
      <c r="F199" s="19"/>
    </row>
    <row r="200" spans="1:6" s="25" customFormat="1" ht="12.95" customHeight="1" x14ac:dyDescent="0.2">
      <c r="A200" s="55">
        <v>91</v>
      </c>
      <c r="B200" s="34" t="s">
        <v>458</v>
      </c>
      <c r="C200" s="58" t="s">
        <v>459</v>
      </c>
      <c r="D200" s="18">
        <f>'[1]4'!D226</f>
        <v>0</v>
      </c>
      <c r="E200" s="19"/>
      <c r="F200" s="19"/>
    </row>
    <row r="201" spans="1:6" s="25" customFormat="1" ht="12.95" customHeight="1" x14ac:dyDescent="0.2">
      <c r="A201" s="55">
        <v>92</v>
      </c>
      <c r="B201" s="34" t="s">
        <v>460</v>
      </c>
      <c r="C201" s="58" t="s">
        <v>461</v>
      </c>
      <c r="D201" s="18">
        <f>'[1]4'!D227</f>
        <v>0</v>
      </c>
      <c r="E201" s="19"/>
      <c r="F201" s="19"/>
    </row>
    <row r="202" spans="1:6" s="25" customFormat="1" ht="12.95" customHeight="1" x14ac:dyDescent="0.2">
      <c r="A202" s="55">
        <v>93</v>
      </c>
      <c r="B202" s="34" t="s">
        <v>462</v>
      </c>
      <c r="C202" s="58" t="s">
        <v>463</v>
      </c>
      <c r="D202" s="18">
        <f>'[1]4'!D228</f>
        <v>0</v>
      </c>
      <c r="E202" s="19"/>
      <c r="F202" s="19"/>
    </row>
    <row r="203" spans="1:6" s="25" customFormat="1" ht="12.95" customHeight="1" x14ac:dyDescent="0.2">
      <c r="A203" s="59">
        <v>94</v>
      </c>
      <c r="B203" s="68" t="s">
        <v>464</v>
      </c>
      <c r="C203" s="61" t="s">
        <v>465</v>
      </c>
      <c r="D203" s="31">
        <f>SUM(D194:D202)</f>
        <v>0</v>
      </c>
      <c r="E203" s="32">
        <f>SUM(E194:E202)</f>
        <v>0</v>
      </c>
      <c r="F203" s="32">
        <f>SUM(F194:F202)</f>
        <v>0</v>
      </c>
    </row>
    <row r="204" spans="1:6" s="20" customFormat="1" ht="12.95" customHeight="1" thickBot="1" x14ac:dyDescent="0.25">
      <c r="A204" s="72">
        <v>95</v>
      </c>
      <c r="B204" s="37" t="s">
        <v>466</v>
      </c>
      <c r="C204" s="73" t="s">
        <v>467</v>
      </c>
      <c r="D204" s="38">
        <f>D203+D193+D188+D180+D163+D154+D129+D128</f>
        <v>32368460</v>
      </c>
      <c r="E204" s="39">
        <f>E203+E193+E188+E180+E163+E154+E129+E128</f>
        <v>72697374</v>
      </c>
      <c r="F204" s="39">
        <f>F203+F193+F188+F180+F163+F154+F129+F128</f>
        <v>30635889</v>
      </c>
    </row>
    <row r="205" spans="1:6" s="25" customFormat="1" ht="12.95" customHeight="1" thickTop="1" x14ac:dyDescent="0.2">
      <c r="A205" s="40" t="s">
        <v>11</v>
      </c>
      <c r="B205" s="74" t="s">
        <v>468</v>
      </c>
      <c r="C205" s="42" t="s">
        <v>469</v>
      </c>
      <c r="D205" s="18">
        <f>'[1]4'!D231</f>
        <v>0</v>
      </c>
      <c r="E205" s="19"/>
      <c r="F205" s="19"/>
    </row>
    <row r="206" spans="1:6" s="25" customFormat="1" ht="12.95" customHeight="1" x14ac:dyDescent="0.2">
      <c r="A206" s="15" t="s">
        <v>14</v>
      </c>
      <c r="B206" s="34" t="s">
        <v>470</v>
      </c>
      <c r="C206" s="21" t="s">
        <v>471</v>
      </c>
      <c r="D206" s="18">
        <f>'[1]4'!D232</f>
        <v>0</v>
      </c>
      <c r="E206" s="19"/>
      <c r="F206" s="19"/>
    </row>
    <row r="207" spans="1:6" s="25" customFormat="1" ht="12.95" customHeight="1" x14ac:dyDescent="0.2">
      <c r="A207" s="15" t="s">
        <v>17</v>
      </c>
      <c r="B207" s="34" t="s">
        <v>472</v>
      </c>
      <c r="C207" s="21" t="s">
        <v>473</v>
      </c>
      <c r="D207" s="18">
        <f>'[1]4'!D233</f>
        <v>0</v>
      </c>
      <c r="E207" s="19"/>
      <c r="F207" s="19"/>
    </row>
    <row r="208" spans="1:6" s="25" customFormat="1" ht="12.95" customHeight="1" x14ac:dyDescent="0.2">
      <c r="A208" s="15" t="s">
        <v>20</v>
      </c>
      <c r="B208" s="34" t="s">
        <v>474</v>
      </c>
      <c r="C208" s="21" t="s">
        <v>475</v>
      </c>
      <c r="D208" s="26">
        <f>SUM(D205:D207)</f>
        <v>0</v>
      </c>
      <c r="E208" s="27">
        <f>SUM(E205:E207)</f>
        <v>0</v>
      </c>
      <c r="F208" s="27">
        <f>SUM(F205:F207)</f>
        <v>0</v>
      </c>
    </row>
    <row r="209" spans="1:7" s="20" customFormat="1" ht="12.95" customHeight="1" x14ac:dyDescent="0.2">
      <c r="A209" s="15" t="s">
        <v>23</v>
      </c>
      <c r="B209" s="43" t="s">
        <v>476</v>
      </c>
      <c r="C209" s="21" t="s">
        <v>477</v>
      </c>
      <c r="D209" s="18">
        <f>'[1]4'!D235</f>
        <v>0</v>
      </c>
      <c r="E209" s="22"/>
      <c r="F209" s="22"/>
    </row>
    <row r="210" spans="1:7" s="25" customFormat="1" ht="12.95" customHeight="1" x14ac:dyDescent="0.2">
      <c r="A210" s="15" t="s">
        <v>26</v>
      </c>
      <c r="B210" s="34" t="s">
        <v>478</v>
      </c>
      <c r="C210" s="21" t="s">
        <v>479</v>
      </c>
      <c r="D210" s="18">
        <f>'[1]4'!D236</f>
        <v>0</v>
      </c>
      <c r="E210" s="19"/>
      <c r="F210" s="19"/>
    </row>
    <row r="211" spans="1:7" s="25" customFormat="1" ht="12.95" customHeight="1" x14ac:dyDescent="0.2">
      <c r="A211" s="15" t="s">
        <v>29</v>
      </c>
      <c r="B211" s="34" t="s">
        <v>480</v>
      </c>
      <c r="C211" s="21" t="s">
        <v>481</v>
      </c>
      <c r="D211" s="18">
        <f>'[1]4'!D237</f>
        <v>0</v>
      </c>
      <c r="E211" s="19"/>
      <c r="F211" s="19"/>
    </row>
    <row r="212" spans="1:7" s="25" customFormat="1" ht="12.95" customHeight="1" x14ac:dyDescent="0.2">
      <c r="A212" s="15" t="s">
        <v>32</v>
      </c>
      <c r="B212" s="34" t="s">
        <v>482</v>
      </c>
      <c r="C212" s="21" t="s">
        <v>483</v>
      </c>
      <c r="D212" s="18">
        <f>'[1]4'!D238</f>
        <v>0</v>
      </c>
      <c r="E212" s="19"/>
      <c r="F212" s="19"/>
    </row>
    <row r="213" spans="1:7" s="25" customFormat="1" ht="12.95" customHeight="1" x14ac:dyDescent="0.2">
      <c r="A213" s="15" t="s">
        <v>35</v>
      </c>
      <c r="B213" s="34" t="s">
        <v>484</v>
      </c>
      <c r="C213" s="21" t="s">
        <v>485</v>
      </c>
      <c r="D213" s="18">
        <f>'[1]4'!D239</f>
        <v>0</v>
      </c>
      <c r="E213" s="19"/>
      <c r="F213" s="19"/>
    </row>
    <row r="214" spans="1:7" s="25" customFormat="1" ht="12.95" customHeight="1" x14ac:dyDescent="0.2">
      <c r="A214" s="15">
        <v>10</v>
      </c>
      <c r="B214" s="34" t="s">
        <v>486</v>
      </c>
      <c r="C214" s="21" t="s">
        <v>487</v>
      </c>
      <c r="D214" s="18">
        <f>'[1]4'!D240</f>
        <v>0</v>
      </c>
      <c r="E214" s="19"/>
      <c r="F214" s="19"/>
    </row>
    <row r="215" spans="1:7" s="25" customFormat="1" ht="12.95" customHeight="1" x14ac:dyDescent="0.2">
      <c r="A215" s="15">
        <v>11</v>
      </c>
      <c r="B215" s="43" t="s">
        <v>488</v>
      </c>
      <c r="C215" s="21" t="s">
        <v>489</v>
      </c>
      <c r="D215" s="26">
        <f>SUM(D209:D214)</f>
        <v>0</v>
      </c>
      <c r="E215" s="27">
        <f>SUM(E209:E214)</f>
        <v>0</v>
      </c>
      <c r="F215" s="27">
        <f>SUM(F209:F214)</f>
        <v>0</v>
      </c>
    </row>
    <row r="216" spans="1:7" s="25" customFormat="1" ht="12.95" customHeight="1" x14ac:dyDescent="0.2">
      <c r="A216" s="15">
        <v>12</v>
      </c>
      <c r="B216" s="43" t="s">
        <v>490</v>
      </c>
      <c r="C216" s="21" t="s">
        <v>491</v>
      </c>
      <c r="D216" s="18">
        <f>'[1]4'!D242</f>
        <v>0</v>
      </c>
      <c r="E216" s="19"/>
      <c r="F216" s="19"/>
    </row>
    <row r="217" spans="1:7" s="25" customFormat="1" ht="12.95" customHeight="1" x14ac:dyDescent="0.2">
      <c r="A217" s="15">
        <v>13</v>
      </c>
      <c r="B217" s="43" t="s">
        <v>492</v>
      </c>
      <c r="C217" s="21" t="s">
        <v>493</v>
      </c>
      <c r="D217" s="18">
        <f>'[1]4'!D243</f>
        <v>500918</v>
      </c>
      <c r="E217" s="19">
        <v>658088</v>
      </c>
      <c r="F217" s="19">
        <v>658088</v>
      </c>
      <c r="G217" s="24"/>
    </row>
    <row r="218" spans="1:7" s="25" customFormat="1" ht="12.95" customHeight="1" x14ac:dyDescent="0.2">
      <c r="A218" s="15">
        <v>14</v>
      </c>
      <c r="B218" s="43" t="s">
        <v>494</v>
      </c>
      <c r="C218" s="21" t="s">
        <v>495</v>
      </c>
      <c r="D218" s="18">
        <f>'[1]4'!D244</f>
        <v>0</v>
      </c>
      <c r="E218" s="19"/>
      <c r="F218" s="19"/>
    </row>
    <row r="219" spans="1:7" s="25" customFormat="1" ht="12.95" customHeight="1" x14ac:dyDescent="0.2">
      <c r="A219" s="15">
        <v>15</v>
      </c>
      <c r="B219" s="43" t="s">
        <v>496</v>
      </c>
      <c r="C219" s="21" t="s">
        <v>497</v>
      </c>
      <c r="D219" s="18">
        <f>'[1]4'!D245</f>
        <v>0</v>
      </c>
      <c r="E219" s="19"/>
      <c r="F219" s="19"/>
    </row>
    <row r="220" spans="1:7" s="25" customFormat="1" ht="12.95" customHeight="1" x14ac:dyDescent="0.2">
      <c r="A220" s="15">
        <v>16</v>
      </c>
      <c r="B220" s="43" t="s">
        <v>498</v>
      </c>
      <c r="C220" s="21" t="s">
        <v>499</v>
      </c>
      <c r="D220" s="18">
        <f>'[1]4'!D246</f>
        <v>0</v>
      </c>
      <c r="E220" s="19"/>
      <c r="F220" s="19"/>
    </row>
    <row r="221" spans="1:7" s="25" customFormat="1" ht="12.95" customHeight="1" x14ac:dyDescent="0.2">
      <c r="A221" s="15">
        <v>17</v>
      </c>
      <c r="B221" s="43" t="s">
        <v>500</v>
      </c>
      <c r="C221" s="21" t="s">
        <v>501</v>
      </c>
      <c r="D221" s="18">
        <f>'[1]4'!D247</f>
        <v>0</v>
      </c>
      <c r="E221" s="19"/>
      <c r="F221" s="19"/>
    </row>
    <row r="222" spans="1:7" s="25" customFormat="1" ht="12.95" customHeight="1" x14ac:dyDescent="0.2">
      <c r="A222" s="15">
        <v>18</v>
      </c>
      <c r="B222" s="43" t="s">
        <v>502</v>
      </c>
      <c r="C222" s="21" t="s">
        <v>503</v>
      </c>
      <c r="D222" s="18">
        <f>'[1]4'!D248</f>
        <v>0</v>
      </c>
      <c r="E222" s="19"/>
      <c r="F222" s="19"/>
    </row>
    <row r="223" spans="1:7" s="25" customFormat="1" ht="12.95" customHeight="1" x14ac:dyDescent="0.2">
      <c r="A223" s="15">
        <v>19</v>
      </c>
      <c r="B223" s="43" t="s">
        <v>504</v>
      </c>
      <c r="C223" s="21" t="s">
        <v>505</v>
      </c>
      <c r="D223" s="18">
        <f>'[1]4'!D249</f>
        <v>0</v>
      </c>
      <c r="E223" s="19"/>
      <c r="F223" s="19"/>
    </row>
    <row r="224" spans="1:7" s="25" customFormat="1" ht="12.95" customHeight="1" x14ac:dyDescent="0.2">
      <c r="A224" s="15">
        <v>20</v>
      </c>
      <c r="B224" s="43" t="s">
        <v>506</v>
      </c>
      <c r="C224" s="21" t="s">
        <v>507</v>
      </c>
      <c r="D224" s="26">
        <f>SUM(D222:D223)</f>
        <v>0</v>
      </c>
      <c r="E224" s="27">
        <f>SUM(E222:E223)</f>
        <v>0</v>
      </c>
      <c r="F224" s="27">
        <f>SUM(F222:F223)</f>
        <v>0</v>
      </c>
    </row>
    <row r="225" spans="1:6" s="25" customFormat="1" ht="12.95" customHeight="1" x14ac:dyDescent="0.2">
      <c r="A225" s="15">
        <v>21</v>
      </c>
      <c r="B225" s="43" t="s">
        <v>508</v>
      </c>
      <c r="C225" s="21" t="s">
        <v>509</v>
      </c>
      <c r="D225" s="26">
        <f>D208+D215+D216+D217+D218+D219+D220+D221+D224</f>
        <v>500918</v>
      </c>
      <c r="E225" s="27">
        <f>E208+E215+E216+E217+E218+E219+E220+E221+E224</f>
        <v>658088</v>
      </c>
      <c r="F225" s="27">
        <f>F208+F215+F216+F217+F218+F219+F220+F221+F224</f>
        <v>658088</v>
      </c>
    </row>
    <row r="226" spans="1:6" s="25" customFormat="1" ht="12.95" customHeight="1" x14ac:dyDescent="0.2">
      <c r="A226" s="15">
        <v>22</v>
      </c>
      <c r="B226" s="43" t="s">
        <v>510</v>
      </c>
      <c r="C226" s="21" t="s">
        <v>511</v>
      </c>
      <c r="D226" s="18">
        <f>'[1]4'!D252</f>
        <v>0</v>
      </c>
      <c r="E226" s="19"/>
      <c r="F226" s="19"/>
    </row>
    <row r="227" spans="1:6" s="25" customFormat="1" ht="12.95" customHeight="1" x14ac:dyDescent="0.2">
      <c r="A227" s="15">
        <v>23</v>
      </c>
      <c r="B227" s="34" t="s">
        <v>512</v>
      </c>
      <c r="C227" s="21" t="s">
        <v>513</v>
      </c>
      <c r="D227" s="18">
        <f>'[1]4'!D253</f>
        <v>0</v>
      </c>
      <c r="E227" s="19"/>
      <c r="F227" s="19"/>
    </row>
    <row r="228" spans="1:6" s="25" customFormat="1" ht="12.95" customHeight="1" x14ac:dyDescent="0.2">
      <c r="A228" s="15">
        <v>24</v>
      </c>
      <c r="B228" s="43" t="s">
        <v>514</v>
      </c>
      <c r="C228" s="21" t="s">
        <v>515</v>
      </c>
      <c r="D228" s="18">
        <f>'[1]4'!D254</f>
        <v>0</v>
      </c>
      <c r="E228" s="19"/>
      <c r="F228" s="19"/>
    </row>
    <row r="229" spans="1:6" s="25" customFormat="1" ht="12.75" customHeight="1" x14ac:dyDescent="0.2">
      <c r="A229" s="15">
        <v>25</v>
      </c>
      <c r="B229" s="43" t="s">
        <v>516</v>
      </c>
      <c r="C229" s="21" t="s">
        <v>517</v>
      </c>
      <c r="D229" s="18">
        <f>'[1]4'!D255</f>
        <v>0</v>
      </c>
      <c r="E229" s="19"/>
      <c r="F229" s="19"/>
    </row>
    <row r="230" spans="1:6" s="25" customFormat="1" ht="12.95" customHeight="1" x14ac:dyDescent="0.2">
      <c r="A230" s="15">
        <v>26</v>
      </c>
      <c r="B230" s="43" t="s">
        <v>518</v>
      </c>
      <c r="C230" s="21" t="s">
        <v>519</v>
      </c>
      <c r="D230" s="18">
        <f>'[1]4'!D256</f>
        <v>0</v>
      </c>
      <c r="E230" s="19"/>
      <c r="F230" s="19"/>
    </row>
    <row r="231" spans="1:6" s="25" customFormat="1" ht="12.95" customHeight="1" x14ac:dyDescent="0.2">
      <c r="A231" s="15">
        <v>27</v>
      </c>
      <c r="B231" s="43" t="s">
        <v>520</v>
      </c>
      <c r="C231" s="21" t="s">
        <v>521</v>
      </c>
      <c r="D231" s="26">
        <f>SUM(D226:D230)</f>
        <v>0</v>
      </c>
      <c r="E231" s="27">
        <f>SUM(E226:E230)</f>
        <v>0</v>
      </c>
      <c r="F231" s="27">
        <f>SUM(F226:F230)</f>
        <v>0</v>
      </c>
    </row>
    <row r="232" spans="1:6" s="25" customFormat="1" ht="12.95" customHeight="1" x14ac:dyDescent="0.2">
      <c r="A232" s="15">
        <v>28</v>
      </c>
      <c r="B232" s="34" t="s">
        <v>522</v>
      </c>
      <c r="C232" s="21" t="s">
        <v>523</v>
      </c>
      <c r="D232" s="18">
        <f>'[1]4'!D258</f>
        <v>0</v>
      </c>
      <c r="E232" s="19"/>
      <c r="F232" s="19"/>
    </row>
    <row r="233" spans="1:6" s="25" customFormat="1" ht="12.95" customHeight="1" x14ac:dyDescent="0.2">
      <c r="A233" s="15">
        <v>29</v>
      </c>
      <c r="B233" s="34" t="s">
        <v>524</v>
      </c>
      <c r="C233" s="21" t="s">
        <v>525</v>
      </c>
      <c r="D233" s="18">
        <f>'[1]4'!D259</f>
        <v>0</v>
      </c>
      <c r="E233" s="19"/>
      <c r="F233" s="19"/>
    </row>
    <row r="234" spans="1:6" s="25" customFormat="1" ht="12.95" customHeight="1" x14ac:dyDescent="0.2">
      <c r="A234" s="28">
        <v>30</v>
      </c>
      <c r="B234" s="45" t="s">
        <v>526</v>
      </c>
      <c r="C234" s="29" t="s">
        <v>527</v>
      </c>
      <c r="D234" s="31">
        <f>D225+D231+D232+D233</f>
        <v>500918</v>
      </c>
      <c r="E234" s="32">
        <f>E225+E231+E232+E233</f>
        <v>658088</v>
      </c>
      <c r="F234" s="32">
        <f>F225+F231+F232+F233</f>
        <v>658088</v>
      </c>
    </row>
    <row r="235" spans="1:6" x14ac:dyDescent="0.2">
      <c r="A235" s="46"/>
      <c r="B235" s="46" t="s">
        <v>528</v>
      </c>
      <c r="C235" s="46" t="s">
        <v>529</v>
      </c>
      <c r="D235" s="48">
        <f>D234+D204</f>
        <v>32869378</v>
      </c>
      <c r="E235" s="48">
        <f>E234+E204</f>
        <v>73355462</v>
      </c>
      <c r="F235" s="48">
        <f>F234+F204</f>
        <v>31293977</v>
      </c>
    </row>
  </sheetData>
  <mergeCells count="12">
    <mergeCell ref="A105:D105"/>
    <mergeCell ref="A106:D106"/>
    <mergeCell ref="A107:D107"/>
    <mergeCell ref="A108:A109"/>
    <mergeCell ref="C108:C109"/>
    <mergeCell ref="F108:F109"/>
    <mergeCell ref="A1:D1"/>
    <mergeCell ref="A2:D2"/>
    <mergeCell ref="A3:D3"/>
    <mergeCell ref="A4:A5"/>
    <mergeCell ref="C4:C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2021-05-27T06:48:20Z</dcterms:created>
  <dcterms:modified xsi:type="dcterms:W3CDTF">2021-05-27T06:48:45Z</dcterms:modified>
</cp:coreProperties>
</file>