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6C0ED30B-5D60-4315-A8E7-C26ACD1F6DC7}" xr6:coauthVersionLast="46" xr6:coauthVersionMax="46" xr10:uidLastSave="{00000000-0000-0000-0000-000000000000}"/>
  <bookViews>
    <workbookView xWindow="-120" yWindow="-120" windowWidth="25440" windowHeight="15540"/>
  </bookViews>
  <sheets>
    <sheet name="24. mel.Zárszámadás 2020.12.31" sheetId="12" r:id="rId1"/>
    <sheet name="Számol.vagy.kez.nélkül" sheetId="10" r:id="rId2"/>
    <sheet name="2020.12.31." sheetId="11" r:id="rId3"/>
  </sheets>
  <definedNames>
    <definedName name="_xlnm.Print_Area" localSheetId="0">'24. mel.Zárszámadás 2020.12.31'!$A$1:$H$46</definedName>
  </definedNames>
  <calcPr calcId="181029"/>
</workbook>
</file>

<file path=xl/calcChain.xml><?xml version="1.0" encoding="utf-8"?>
<calcChain xmlns="http://schemas.openxmlformats.org/spreadsheetml/2006/main">
  <c r="H37" i="12" l="1"/>
  <c r="D44" i="12"/>
  <c r="C44" i="12"/>
  <c r="D38" i="12"/>
  <c r="C38" i="12"/>
  <c r="C45" i="12"/>
  <c r="D29" i="12"/>
  <c r="D45" i="12"/>
  <c r="C29" i="12"/>
  <c r="D23" i="12"/>
  <c r="C23" i="12"/>
  <c r="D19" i="12"/>
  <c r="D24" i="12"/>
  <c r="C19" i="12"/>
  <c r="C24" i="12"/>
  <c r="D15" i="12"/>
  <c r="C15" i="12"/>
  <c r="M37" i="11"/>
  <c r="L31" i="11"/>
  <c r="J53" i="11"/>
  <c r="I53" i="11"/>
  <c r="H53" i="11"/>
  <c r="G53" i="11"/>
  <c r="F53" i="11"/>
  <c r="E53" i="11"/>
  <c r="D53" i="11"/>
  <c r="C53" i="11"/>
  <c r="L52" i="11"/>
  <c r="K52" i="11"/>
  <c r="L51" i="11"/>
  <c r="K51" i="11"/>
  <c r="L50" i="11"/>
  <c r="K50" i="11"/>
  <c r="L49" i="11"/>
  <c r="L53" i="11"/>
  <c r="K49" i="11"/>
  <c r="K53" i="11"/>
  <c r="L47" i="11"/>
  <c r="K47" i="11"/>
  <c r="J46" i="11"/>
  <c r="I46" i="11"/>
  <c r="H46" i="11"/>
  <c r="G46" i="11"/>
  <c r="F46" i="11"/>
  <c r="E46" i="11"/>
  <c r="D46" i="11"/>
  <c r="C46" i="11"/>
  <c r="L45" i="11"/>
  <c r="K45" i="11"/>
  <c r="L44" i="11"/>
  <c r="K44" i="11"/>
  <c r="L43" i="11"/>
  <c r="K43" i="11"/>
  <c r="L42" i="11"/>
  <c r="K42" i="11"/>
  <c r="L41" i="11"/>
  <c r="L60" i="11"/>
  <c r="K41" i="11"/>
  <c r="L40" i="11"/>
  <c r="K40" i="11"/>
  <c r="L39" i="11"/>
  <c r="K39" i="11"/>
  <c r="L38" i="11"/>
  <c r="K38" i="11"/>
  <c r="L37" i="11"/>
  <c r="K37" i="11"/>
  <c r="L36" i="11"/>
  <c r="K36" i="11"/>
  <c r="L35" i="11"/>
  <c r="K35" i="11"/>
  <c r="L34" i="11"/>
  <c r="K34" i="11"/>
  <c r="J33" i="11"/>
  <c r="J60" i="11"/>
  <c r="J66" i="11"/>
  <c r="I33" i="11"/>
  <c r="I60" i="11"/>
  <c r="I66" i="11"/>
  <c r="H33" i="11"/>
  <c r="H60" i="11"/>
  <c r="H66" i="11"/>
  <c r="G33" i="11"/>
  <c r="G60" i="11"/>
  <c r="G66" i="11"/>
  <c r="F33" i="11"/>
  <c r="F60" i="11"/>
  <c r="F66" i="11"/>
  <c r="E33" i="11"/>
  <c r="E60" i="11"/>
  <c r="E66" i="11"/>
  <c r="D33" i="11"/>
  <c r="D60" i="11"/>
  <c r="C33" i="11"/>
  <c r="C60" i="11"/>
  <c r="C66" i="11"/>
  <c r="L32" i="11"/>
  <c r="K32" i="11"/>
  <c r="K31" i="11"/>
  <c r="L30" i="11"/>
  <c r="K30" i="11"/>
  <c r="S29" i="11"/>
  <c r="R29" i="11"/>
  <c r="L29" i="11"/>
  <c r="K29" i="11"/>
  <c r="S28" i="11"/>
  <c r="R28" i="11"/>
  <c r="L28" i="11"/>
  <c r="K28" i="11"/>
  <c r="S27" i="11"/>
  <c r="R27" i="11"/>
  <c r="L27" i="11"/>
  <c r="K27" i="11"/>
  <c r="L26" i="11"/>
  <c r="K26" i="11"/>
  <c r="I25" i="11"/>
  <c r="I59" i="11"/>
  <c r="I65" i="11"/>
  <c r="H25" i="11"/>
  <c r="H59" i="11"/>
  <c r="H65" i="11"/>
  <c r="G25" i="11"/>
  <c r="G59" i="11"/>
  <c r="G65" i="11"/>
  <c r="J24" i="11"/>
  <c r="J25" i="11"/>
  <c r="J59" i="11"/>
  <c r="J65" i="11"/>
  <c r="I24" i="11"/>
  <c r="H24" i="11"/>
  <c r="G24" i="11"/>
  <c r="F24" i="11"/>
  <c r="F25" i="11"/>
  <c r="F59" i="11"/>
  <c r="F65" i="11"/>
  <c r="E24" i="11"/>
  <c r="E25" i="11"/>
  <c r="E59" i="11"/>
  <c r="E65" i="11"/>
  <c r="D24" i="11"/>
  <c r="D25" i="11"/>
  <c r="D59" i="11"/>
  <c r="D65" i="11"/>
  <c r="C24" i="11"/>
  <c r="L23" i="11"/>
  <c r="K23" i="11"/>
  <c r="L22" i="11"/>
  <c r="K22" i="11"/>
  <c r="L21" i="11"/>
  <c r="K21" i="11"/>
  <c r="J20" i="11"/>
  <c r="I20" i="11"/>
  <c r="H20" i="11"/>
  <c r="G20" i="11"/>
  <c r="F20" i="11"/>
  <c r="E20" i="11"/>
  <c r="D20" i="11"/>
  <c r="C20" i="11"/>
  <c r="L19" i="11"/>
  <c r="K19" i="11"/>
  <c r="L18" i="11"/>
  <c r="K18" i="11"/>
  <c r="L17" i="11"/>
  <c r="K17" i="11"/>
  <c r="K20" i="11"/>
  <c r="J16" i="11"/>
  <c r="J58" i="11"/>
  <c r="I16" i="11"/>
  <c r="H16" i="11"/>
  <c r="H58" i="11"/>
  <c r="G16" i="11"/>
  <c r="G58" i="11"/>
  <c r="F16" i="11"/>
  <c r="F58" i="11"/>
  <c r="E16" i="11"/>
  <c r="D16" i="11"/>
  <c r="D58" i="11"/>
  <c r="C16" i="11"/>
  <c r="C58" i="11"/>
  <c r="L15" i="11"/>
  <c r="K15" i="11"/>
  <c r="L14" i="11"/>
  <c r="K14" i="11"/>
  <c r="L13" i="11"/>
  <c r="K13" i="11"/>
  <c r="L12" i="11"/>
  <c r="K12" i="11"/>
  <c r="K16" i="11"/>
  <c r="E53" i="10"/>
  <c r="F53" i="10"/>
  <c r="G53" i="10"/>
  <c r="H53" i="10"/>
  <c r="I53" i="10"/>
  <c r="J53" i="10"/>
  <c r="C53" i="10"/>
  <c r="D53" i="10"/>
  <c r="G51" i="10"/>
  <c r="N36" i="10"/>
  <c r="N35" i="10"/>
  <c r="J46" i="10"/>
  <c r="I46" i="10"/>
  <c r="H46" i="10"/>
  <c r="G46" i="10"/>
  <c r="F46" i="10"/>
  <c r="E46" i="10"/>
  <c r="D46" i="10"/>
  <c r="C46" i="10"/>
  <c r="L45" i="10"/>
  <c r="K45" i="10"/>
  <c r="L44" i="10"/>
  <c r="K44" i="10"/>
  <c r="L43" i="10"/>
  <c r="K43" i="10"/>
  <c r="L42" i="10"/>
  <c r="K42" i="10"/>
  <c r="L41" i="10"/>
  <c r="K41" i="10"/>
  <c r="L40" i="10"/>
  <c r="K40" i="10"/>
  <c r="L39" i="10"/>
  <c r="K39" i="10"/>
  <c r="L38" i="10"/>
  <c r="K38" i="10"/>
  <c r="L37" i="10"/>
  <c r="K37" i="10"/>
  <c r="L36" i="10"/>
  <c r="K36" i="10"/>
  <c r="L35" i="10"/>
  <c r="K35" i="10"/>
  <c r="L34" i="10"/>
  <c r="L46" i="10"/>
  <c r="K34" i="10"/>
  <c r="K46" i="10"/>
  <c r="J33" i="10"/>
  <c r="I33" i="10"/>
  <c r="H33" i="10"/>
  <c r="G33" i="10"/>
  <c r="F33" i="10"/>
  <c r="E33" i="10"/>
  <c r="D33" i="10"/>
  <c r="C33" i="10"/>
  <c r="L32" i="10"/>
  <c r="K32" i="10"/>
  <c r="L31" i="10"/>
  <c r="K31" i="10"/>
  <c r="L30" i="10"/>
  <c r="K30" i="10"/>
  <c r="L29" i="10"/>
  <c r="K29" i="10"/>
  <c r="L28" i="10"/>
  <c r="K28" i="10"/>
  <c r="L27" i="10"/>
  <c r="L33" i="10"/>
  <c r="K27" i="10"/>
  <c r="L26" i="10"/>
  <c r="K26" i="10"/>
  <c r="K53" i="10"/>
  <c r="J24" i="10"/>
  <c r="J25" i="10"/>
  <c r="I24" i="10"/>
  <c r="I52" i="10"/>
  <c r="I54" i="10"/>
  <c r="I25" i="10"/>
  <c r="H24" i="10"/>
  <c r="H25" i="10"/>
  <c r="G24" i="10"/>
  <c r="F24" i="10"/>
  <c r="F25" i="10"/>
  <c r="E24" i="10"/>
  <c r="E52" i="10"/>
  <c r="E25" i="10"/>
  <c r="D24" i="10"/>
  <c r="D25" i="10"/>
  <c r="C24" i="10"/>
  <c r="C25" i="10"/>
  <c r="L23" i="10"/>
  <c r="K23" i="10"/>
  <c r="L22" i="10"/>
  <c r="K22" i="10"/>
  <c r="K24" i="10"/>
  <c r="K25" i="10"/>
  <c r="L21" i="10"/>
  <c r="L24" i="10"/>
  <c r="L25" i="10"/>
  <c r="K21" i="10"/>
  <c r="H52" i="10"/>
  <c r="G52" i="10"/>
  <c r="F52" i="10"/>
  <c r="C52" i="10"/>
  <c r="L19" i="10"/>
  <c r="K19" i="10"/>
  <c r="K20" i="10"/>
  <c r="K52" i="10"/>
  <c r="L18" i="10"/>
  <c r="K18" i="10"/>
  <c r="L17" i="10"/>
  <c r="L20" i="10"/>
  <c r="K17" i="10"/>
  <c r="J16" i="10"/>
  <c r="J47" i="10"/>
  <c r="I16" i="10"/>
  <c r="H16" i="10"/>
  <c r="H51" i="10"/>
  <c r="G16" i="10"/>
  <c r="F16" i="10"/>
  <c r="E16" i="10"/>
  <c r="E47" i="10"/>
  <c r="D16" i="10"/>
  <c r="D51" i="10"/>
  <c r="C16" i="10"/>
  <c r="L15" i="10"/>
  <c r="K15" i="10"/>
  <c r="L14" i="10"/>
  <c r="L16" i="10"/>
  <c r="K14" i="10"/>
  <c r="L13" i="10"/>
  <c r="K13" i="10"/>
  <c r="K16" i="10"/>
  <c r="L12" i="10"/>
  <c r="K12" i="10"/>
  <c r="J52" i="10"/>
  <c r="J54" i="10"/>
  <c r="J58" i="10"/>
  <c r="E51" i="10"/>
  <c r="E54" i="10"/>
  <c r="I51" i="10"/>
  <c r="J51" i="10"/>
  <c r="F51" i="10"/>
  <c r="F54" i="10"/>
  <c r="F58" i="10"/>
  <c r="G25" i="10"/>
  <c r="G47" i="10"/>
  <c r="H54" i="10"/>
  <c r="H58" i="10"/>
  <c r="F47" i="10"/>
  <c r="L53" i="10"/>
  <c r="K33" i="10"/>
  <c r="L52" i="10"/>
  <c r="C47" i="10"/>
  <c r="G54" i="10"/>
  <c r="D54" i="10"/>
  <c r="D58" i="10"/>
  <c r="D52" i="10"/>
  <c r="I47" i="10"/>
  <c r="L47" i="10"/>
  <c r="L51" i="10"/>
  <c r="L54" i="10"/>
  <c r="L58" i="10"/>
  <c r="N46" i="10"/>
  <c r="M46" i="10"/>
  <c r="K47" i="10"/>
  <c r="K51" i="10"/>
  <c r="K54" i="10"/>
  <c r="C51" i="10"/>
  <c r="C54" i="10"/>
  <c r="H47" i="10"/>
  <c r="D47" i="10"/>
  <c r="K49" i="10"/>
  <c r="L49" i="10"/>
  <c r="I54" i="11"/>
  <c r="E54" i="11"/>
  <c r="K46" i="11"/>
  <c r="L33" i="11"/>
  <c r="K33" i="11"/>
  <c r="K60" i="11"/>
  <c r="K66" i="11"/>
  <c r="L16" i="11"/>
  <c r="C25" i="11"/>
  <c r="C59" i="11"/>
  <c r="C65" i="11"/>
  <c r="K24" i="11"/>
  <c r="L24" i="11"/>
  <c r="L25" i="11"/>
  <c r="L20" i="11"/>
  <c r="K25" i="11"/>
  <c r="K59" i="11"/>
  <c r="K65" i="11"/>
  <c r="H64" i="11"/>
  <c r="H67" i="11"/>
  <c r="H61" i="11"/>
  <c r="D64" i="11"/>
  <c r="F61" i="11"/>
  <c r="F64" i="11"/>
  <c r="F67" i="11"/>
  <c r="J61" i="11"/>
  <c r="J64" i="11"/>
  <c r="J67" i="11"/>
  <c r="L58" i="11"/>
  <c r="K58" i="11"/>
  <c r="C64" i="11"/>
  <c r="G64" i="11"/>
  <c r="G67" i="11"/>
  <c r="G61" i="11"/>
  <c r="F54" i="11"/>
  <c r="J54" i="11"/>
  <c r="E58" i="11"/>
  <c r="I58" i="11"/>
  <c r="G54" i="11"/>
  <c r="H54" i="11"/>
  <c r="G69" i="11"/>
  <c r="H69" i="11"/>
  <c r="L59" i="11"/>
  <c r="L65" i="11"/>
  <c r="C61" i="11"/>
  <c r="C54" i="11"/>
  <c r="K56" i="11"/>
  <c r="C67" i="11"/>
  <c r="M46" i="11"/>
  <c r="K54" i="11"/>
  <c r="J69" i="11"/>
  <c r="E61" i="11"/>
  <c r="E64" i="11"/>
  <c r="E67" i="11"/>
  <c r="K64" i="11"/>
  <c r="K67" i="11"/>
  <c r="K61" i="11"/>
  <c r="L64" i="11"/>
  <c r="I61" i="11"/>
  <c r="I64" i="11"/>
  <c r="I67" i="11"/>
  <c r="F69" i="11"/>
  <c r="C69" i="11"/>
  <c r="K69" i="11"/>
  <c r="E69" i="11"/>
  <c r="I69" i="11"/>
  <c r="L66" i="11"/>
  <c r="L67" i="11"/>
  <c r="L61" i="11"/>
  <c r="L46" i="11"/>
  <c r="D61" i="11"/>
  <c r="D66" i="11"/>
  <c r="D67" i="11"/>
  <c r="D54" i="11"/>
  <c r="L56" i="11"/>
  <c r="L54" i="11"/>
  <c r="N54" i="11"/>
  <c r="N46" i="11"/>
  <c r="L69" i="11"/>
  <c r="D69" i="11"/>
</calcChain>
</file>

<file path=xl/sharedStrings.xml><?xml version="1.0" encoding="utf-8"?>
<sst xmlns="http://schemas.openxmlformats.org/spreadsheetml/2006/main" count="310" uniqueCount="136">
  <si>
    <t>Sor-</t>
  </si>
  <si>
    <t>szám</t>
  </si>
  <si>
    <t>Megnevezés</t>
  </si>
  <si>
    <t>Mennyiség</t>
  </si>
  <si>
    <t>db</t>
  </si>
  <si>
    <t>Bruttó érték</t>
  </si>
  <si>
    <t>ezer Ft-ban</t>
  </si>
  <si>
    <t>1.</t>
  </si>
  <si>
    <t>0-ig leírt forgalomképtelen immateriális javak</t>
  </si>
  <si>
    <t>2.</t>
  </si>
  <si>
    <t>0-ig leírt korlátozottan forg.képes immateriális javak</t>
  </si>
  <si>
    <t>3.</t>
  </si>
  <si>
    <t>0-ig leírt forgalomképes immateriális javak</t>
  </si>
  <si>
    <t>4.</t>
  </si>
  <si>
    <t>5.</t>
  </si>
  <si>
    <t>0-ig leírt forgalomképtelen épület</t>
  </si>
  <si>
    <t>6.</t>
  </si>
  <si>
    <t>0-ig leírt korlátozottan forg.képes épület</t>
  </si>
  <si>
    <t>7.</t>
  </si>
  <si>
    <t>0-ig leírt forgalomképes épület</t>
  </si>
  <si>
    <t>8.</t>
  </si>
  <si>
    <t>9.</t>
  </si>
  <si>
    <t>0-ig leírt forgalomképtelen építmény</t>
  </si>
  <si>
    <t>10.</t>
  </si>
  <si>
    <t>0-ig leírt korlátozottan forg.képes építmény</t>
  </si>
  <si>
    <t>11.</t>
  </si>
  <si>
    <t>0-ig leírt forgalomképes építmény</t>
  </si>
  <si>
    <t>12.</t>
  </si>
  <si>
    <t>13.</t>
  </si>
  <si>
    <t>0-ig leírt ingatlanok összesen:</t>
  </si>
  <si>
    <t>14.</t>
  </si>
  <si>
    <t>15.</t>
  </si>
  <si>
    <t>0-ig leírt gép,berendezés,felszerelés</t>
  </si>
  <si>
    <t>0-ig  leírt járművek</t>
  </si>
  <si>
    <t>16.</t>
  </si>
  <si>
    <t>0-ig leírt tenyészállatok</t>
  </si>
  <si>
    <t>17.</t>
  </si>
  <si>
    <t>0-ig leírt egyéb tárgyi eszközök összesen</t>
  </si>
  <si>
    <t>0-ig leírt immateriális javak összesen</t>
  </si>
  <si>
    <t>0-ig leírt épületek összesen</t>
  </si>
  <si>
    <t>0-ig leírt építmény összesen</t>
  </si>
  <si>
    <t>18.</t>
  </si>
  <si>
    <t>19.</t>
  </si>
  <si>
    <t>0-ig leírt üzemeltetésre átadott épület</t>
  </si>
  <si>
    <t>0-ig leírt üzemeltetésre átadott építmény</t>
  </si>
  <si>
    <t>20.</t>
  </si>
  <si>
    <t>0-ig leírt üzemeltetésre átadott gép, berendezés,felszer.</t>
  </si>
  <si>
    <t>21.</t>
  </si>
  <si>
    <t>0-ig leírt üzemeltetésre átadott jármű</t>
  </si>
  <si>
    <t>22.</t>
  </si>
  <si>
    <t>0-ig leírt üzemeltetésre átadott eszközök összesen</t>
  </si>
  <si>
    <t>23.</t>
  </si>
  <si>
    <t>0-ig leírt befektetett eszközök összesen:</t>
  </si>
  <si>
    <t>0-ig leírt üzemeltetésre átadott inmateriál.javak</t>
  </si>
  <si>
    <t>24.</t>
  </si>
  <si>
    <t>25.</t>
  </si>
  <si>
    <t>0-ig leírt üzemeltetésre átadott forgal.képes ültetvény</t>
  </si>
  <si>
    <t>Tamási Város Önkormányzata</t>
  </si>
  <si>
    <t xml:space="preserve">V A G Y O N K I M U T A T Á S </t>
  </si>
  <si>
    <t>a 0-ra leírt befektetett eszközökről</t>
  </si>
  <si>
    <t>Összesen</t>
  </si>
  <si>
    <t>Önkormányzat</t>
  </si>
  <si>
    <t>Bruttó ért.</t>
  </si>
  <si>
    <t>Óvoda</t>
  </si>
  <si>
    <t>26.</t>
  </si>
  <si>
    <t>27.</t>
  </si>
  <si>
    <t>28.</t>
  </si>
  <si>
    <t>29.</t>
  </si>
  <si>
    <t>30.</t>
  </si>
  <si>
    <t>0-ig irt vagyonkezelésbe adott immat.javak</t>
  </si>
  <si>
    <t>0-ig irt vagyonkezelésbe adott gépek,ber.,felsz.,</t>
  </si>
  <si>
    <t>0-ig irt vagyonkezelésbe adott hangszerek</t>
  </si>
  <si>
    <t>0-ig irt vagyonkezelésbe adott járművek</t>
  </si>
  <si>
    <t>0-ig irt vagyonkezelésbe adott eszközök</t>
  </si>
  <si>
    <t>Köz.Önk.Hiv.</t>
  </si>
  <si>
    <t>0-ig irt vagyonkezelésbe adott ültetvény</t>
  </si>
  <si>
    <t>0-ig leírt forgalomképtelen vagy.ért.jog.</t>
  </si>
  <si>
    <t>Üz.átad.0-ra irt KFK.vagy.ért.jog</t>
  </si>
  <si>
    <t>0-ig leírt korlátozottan forg.képes szell.term.</t>
  </si>
  <si>
    <t>0-ig leírt inform.eszk. KFK.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</si>
  <si>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</si>
  <si>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</si>
  <si>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</si>
  <si>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</si>
  <si>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</si>
  <si>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</si>
  <si>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</si>
  <si>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</si>
  <si>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</si>
  <si>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</si>
  <si>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</si>
  <si>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</si>
  <si>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0-ig leírt KFK.vagy.ért.j</t>
  </si>
  <si>
    <t xml:space="preserve">0-ig leírt FKS. inf.eszk. </t>
  </si>
  <si>
    <t>0-ig leírt KFK. gép, ber.</t>
  </si>
  <si>
    <t>0-ig leírt FK. gép, ber.</t>
  </si>
  <si>
    <t>0-ig leírt FKP. Képz.alk.</t>
  </si>
  <si>
    <t xml:space="preserve">üz.átad. 0-ra leírt FK. épület </t>
  </si>
  <si>
    <t>üz. átadott 0-ra leírt  KFK épület</t>
  </si>
  <si>
    <t>üz. átad. 0-ra leírt  építmény</t>
  </si>
  <si>
    <t>üz.átad.0-ra leírt FKS.inform.eszk</t>
  </si>
  <si>
    <t>üz.átad. 0-ra leírt. KFK.inf.eszk.</t>
  </si>
  <si>
    <t>üz.átad. 0-ra leírt KFK. Gép ber.</t>
  </si>
  <si>
    <t>üz.átad. FK.gép, ber.</t>
  </si>
  <si>
    <t>üz.átad. 0-ra leírt gép, ber. Hangszer</t>
  </si>
  <si>
    <t>üz.átad 0-ig leírt  jármű</t>
  </si>
  <si>
    <t>üz.átad. 0-ig leírt  inmateriál.javak</t>
  </si>
  <si>
    <t>vagyonért.jog</t>
  </si>
  <si>
    <t>ingatlanok</t>
  </si>
  <si>
    <t>informat.+gép.ber.felsz.</t>
  </si>
  <si>
    <t>Összesen:</t>
  </si>
  <si>
    <t>0-ig leírt FK.szell.ter.</t>
  </si>
  <si>
    <t>15. ürlap szerint</t>
  </si>
  <si>
    <t>24.számú melléklet</t>
  </si>
  <si>
    <t>Kult.Közp.</t>
  </si>
  <si>
    <t xml:space="preserve"> Ft-ban</t>
  </si>
  <si>
    <t>0-ig leírt szám.techn.eszk</t>
  </si>
  <si>
    <t>0-ig leírt üzemeltetlsre átadott szám.tech.eszk.</t>
  </si>
  <si>
    <t>informat.+gép.ber.felsz.jármű</t>
  </si>
  <si>
    <t>Különbözet a 2019-ben beszerzett kisért.eszk.értéke</t>
  </si>
  <si>
    <t>Vagyonkezelésbe adott összes.</t>
  </si>
  <si>
    <t>Összesen vagyonkezel.adott nélkül</t>
  </si>
  <si>
    <r>
      <rPr>
        <b/>
        <sz val="12"/>
        <rFont val="Arial"/>
        <family val="2"/>
        <charset val="238"/>
      </rPr>
      <t>a 0-ra leírt befektetett eszközökről</t>
    </r>
    <r>
      <rPr>
        <b/>
        <sz val="10"/>
        <rFont val="Arial"/>
        <family val="2"/>
        <charset val="238"/>
      </rPr>
      <t xml:space="preserve"> /kisértékű tárgyi eszközöket nem tartalmazza/</t>
    </r>
  </si>
  <si>
    <t>2019.12.31.</t>
  </si>
  <si>
    <t>Nagyértékű</t>
  </si>
  <si>
    <t>Kisértékű</t>
  </si>
  <si>
    <t>Ft</t>
  </si>
  <si>
    <t>Együtt</t>
  </si>
  <si>
    <t>ÖNKORMÁNYZAT</t>
  </si>
  <si>
    <t>0ig leírt vagyonkez.adott korl.forg.kép. informat.eszk.</t>
  </si>
  <si>
    <t>15. ürlap szerint  vagyonkez. Nélkül</t>
  </si>
  <si>
    <t>15. ürlap szerint + vagyonkez.adottal együtt</t>
  </si>
  <si>
    <t>0-ig leírt inmater.javak</t>
  </si>
  <si>
    <t>2020.12.31.</t>
  </si>
  <si>
    <t>PH.</t>
  </si>
  <si>
    <t>(2020.12.31.)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</si>
</sst>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3" fontId="0" fillId="0" borderId="1" xfId="0" applyNumberFormat="1" applyBorder="1"/>
    <xf numFmtId="3" fontId="0" fillId="0" borderId="2" xfId="0" applyNumberForma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 applyFill="1"/>
    <xf numFmtId="3" fontId="0" fillId="0" borderId="0" xfId="0" applyNumberFormat="1" applyAlignment="1"/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3" fontId="0" fillId="0" borderId="8" xfId="0" applyNumberFormat="1" applyFill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6" xfId="0" applyNumberFormat="1" applyBorder="1"/>
    <xf numFmtId="3" fontId="0" fillId="0" borderId="7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1" fillId="0" borderId="6" xfId="0" applyNumberFormat="1" applyFont="1" applyBorder="1"/>
    <xf numFmtId="3" fontId="1" fillId="2" borderId="7" xfId="0" applyNumberFormat="1" applyFont="1" applyFill="1" applyBorder="1" applyAlignment="1">
      <alignment horizontal="right"/>
    </xf>
    <xf numFmtId="3" fontId="0" fillId="0" borderId="20" xfId="0" applyNumberFormat="1" applyBorder="1"/>
    <xf numFmtId="3" fontId="2" fillId="0" borderId="21" xfId="0" applyNumberFormat="1" applyFont="1" applyBorder="1"/>
    <xf numFmtId="3" fontId="2" fillId="2" borderId="2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1" fillId="0" borderId="23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0" fillId="0" borderId="25" xfId="0" applyNumberFormat="1" applyBorder="1"/>
    <xf numFmtId="3" fontId="1" fillId="0" borderId="26" xfId="0" applyNumberFormat="1" applyFont="1" applyFill="1" applyBorder="1" applyAlignment="1">
      <alignment horizontal="right"/>
    </xf>
    <xf numFmtId="3" fontId="4" fillId="0" borderId="27" xfId="0" applyNumberFormat="1" applyFont="1" applyBorder="1"/>
    <xf numFmtId="3" fontId="4" fillId="0" borderId="26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49" fontId="0" fillId="0" borderId="0" xfId="0" applyNumberFormat="1" applyAlignment="1">
      <alignment horizontal="right"/>
    </xf>
    <xf numFmtId="3" fontId="0" fillId="8" borderId="1" xfId="0" applyNumberFormat="1" applyFill="1" applyBorder="1"/>
    <xf numFmtId="3" fontId="1" fillId="8" borderId="6" xfId="0" applyNumberFormat="1" applyFont="1" applyFill="1" applyBorder="1"/>
    <xf numFmtId="3" fontId="1" fillId="8" borderId="7" xfId="0" applyNumberFormat="1" applyFont="1" applyFill="1" applyBorder="1" applyAlignment="1">
      <alignment horizontal="right"/>
    </xf>
    <xf numFmtId="3" fontId="0" fillId="8" borderId="25" xfId="0" applyNumberFormat="1" applyFill="1" applyBorder="1"/>
    <xf numFmtId="3" fontId="1" fillId="8" borderId="27" xfId="0" applyNumberFormat="1" applyFont="1" applyFill="1" applyBorder="1"/>
    <xf numFmtId="3" fontId="1" fillId="8" borderId="26" xfId="0" applyNumberFormat="1" applyFont="1" applyFill="1" applyBorder="1" applyAlignment="1">
      <alignment horizontal="right"/>
    </xf>
    <xf numFmtId="3" fontId="4" fillId="0" borderId="6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3" fontId="4" fillId="0" borderId="6" xfId="0" applyNumberFormat="1" applyFont="1" applyBorder="1"/>
    <xf numFmtId="3" fontId="4" fillId="0" borderId="3" xfId="0" applyNumberFormat="1" applyFont="1" applyBorder="1"/>
    <xf numFmtId="3" fontId="2" fillId="8" borderId="6" xfId="0" applyNumberFormat="1" applyFont="1" applyFill="1" applyBorder="1"/>
    <xf numFmtId="3" fontId="2" fillId="8" borderId="7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11" xfId="0" applyFont="1" applyFill="1" applyBorder="1"/>
    <xf numFmtId="0" fontId="6" fillId="0" borderId="1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5" fillId="0" borderId="0" xfId="0" applyFont="1" applyFill="1" applyBorder="1"/>
    <xf numFmtId="14" fontId="5" fillId="0" borderId="0" xfId="0" applyNumberFormat="1" applyFont="1" applyFill="1"/>
    <xf numFmtId="0" fontId="8" fillId="0" borderId="1" xfId="0" applyFont="1" applyFill="1" applyBorder="1"/>
    <xf numFmtId="3" fontId="5" fillId="0" borderId="0" xfId="0" applyNumberFormat="1" applyFont="1" applyFill="1" applyBorder="1"/>
    <xf numFmtId="0" fontId="6" fillId="0" borderId="30" xfId="0" applyFont="1" applyFill="1" applyBorder="1"/>
    <xf numFmtId="0" fontId="6" fillId="0" borderId="31" xfId="0" applyFont="1" applyFill="1" applyBorder="1" applyAlignment="1">
      <alignment horizontal="center"/>
    </xf>
    <xf numFmtId="0" fontId="6" fillId="0" borderId="31" xfId="0" applyFont="1" applyFill="1" applyBorder="1"/>
    <xf numFmtId="0" fontId="6" fillId="0" borderId="2" xfId="0" applyFont="1" applyFill="1" applyBorder="1"/>
    <xf numFmtId="0" fontId="7" fillId="0" borderId="20" xfId="0" applyFont="1" applyFill="1" applyBorder="1"/>
    <xf numFmtId="3" fontId="5" fillId="0" borderId="32" xfId="0" applyNumberFormat="1" applyFont="1" applyBorder="1"/>
    <xf numFmtId="3" fontId="6" fillId="0" borderId="32" xfId="0" applyNumberFormat="1" applyFont="1" applyBorder="1"/>
    <xf numFmtId="3" fontId="5" fillId="0" borderId="1" xfId="0" applyNumberFormat="1" applyFont="1" applyFill="1" applyBorder="1"/>
    <xf numFmtId="3" fontId="6" fillId="0" borderId="1" xfId="0" applyNumberFormat="1" applyFont="1" applyFill="1" applyBorder="1"/>
    <xf numFmtId="3" fontId="6" fillId="0" borderId="20" xfId="0" applyNumberFormat="1" applyFont="1" applyFill="1" applyBorder="1"/>
    <xf numFmtId="3" fontId="0" fillId="0" borderId="0" xfId="0" applyNumberFormat="1" applyAlignment="1">
      <alignment horizontal="right"/>
    </xf>
    <xf numFmtId="0" fontId="9" fillId="0" borderId="1" xfId="0" applyFont="1" applyFill="1" applyBorder="1"/>
    <xf numFmtId="3" fontId="4" fillId="0" borderId="0" xfId="0" applyNumberFormat="1" applyFont="1"/>
    <xf numFmtId="3" fontId="0" fillId="9" borderId="19" xfId="0" applyNumberFormat="1" applyFill="1" applyBorder="1" applyAlignment="1">
      <alignment horizontal="right"/>
    </xf>
    <xf numFmtId="3" fontId="4" fillId="9" borderId="0" xfId="0" applyNumberFormat="1" applyFont="1" applyFill="1"/>
    <xf numFmtId="3" fontId="0" fillId="10" borderId="0" xfId="0" applyNumberFormat="1" applyFill="1"/>
    <xf numFmtId="3" fontId="0" fillId="10" borderId="19" xfId="0" applyNumberFormat="1" applyFill="1" applyBorder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Fill="1"/>
    <xf numFmtId="49" fontId="3" fillId="0" borderId="0" xfId="0" applyNumberFormat="1" applyFont="1" applyAlignment="1">
      <alignment horizontal="right"/>
    </xf>
    <xf numFmtId="3" fontId="0" fillId="9" borderId="7" xfId="0" applyNumberFormat="1" applyFill="1" applyBorder="1" applyAlignment="1">
      <alignment horizontal="right"/>
    </xf>
    <xf numFmtId="3" fontId="0" fillId="0" borderId="29" xfId="0" applyNumberFormat="1" applyBorder="1"/>
    <xf numFmtId="3" fontId="0" fillId="0" borderId="33" xfId="0" applyNumberFormat="1" applyBorder="1"/>
    <xf numFmtId="3" fontId="0" fillId="0" borderId="33" xfId="0" applyNumberFormat="1" applyFill="1" applyBorder="1"/>
    <xf numFmtId="3" fontId="4" fillId="0" borderId="33" xfId="0" applyNumberFormat="1" applyFont="1" applyFill="1" applyBorder="1"/>
    <xf numFmtId="3" fontId="0" fillId="0" borderId="9" xfId="0" applyNumberFormat="1" applyBorder="1"/>
    <xf numFmtId="3" fontId="0" fillId="0" borderId="9" xfId="0" applyNumberFormat="1" applyFill="1" applyBorder="1"/>
    <xf numFmtId="3" fontId="0" fillId="0" borderId="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4" fillId="8" borderId="26" xfId="0" applyNumberFormat="1" applyFont="1" applyFill="1" applyBorder="1" applyAlignment="1">
      <alignment horizontal="right"/>
    </xf>
    <xf numFmtId="3" fontId="0" fillId="8" borderId="4" xfId="0" applyNumberFormat="1" applyFill="1" applyBorder="1" applyAlignment="1">
      <alignment horizontal="right"/>
    </xf>
    <xf numFmtId="3" fontId="0" fillId="8" borderId="7" xfId="0" applyNumberFormat="1" applyFill="1" applyBorder="1" applyAlignment="1">
      <alignment horizontal="right"/>
    </xf>
    <xf numFmtId="3" fontId="0" fillId="11" borderId="0" xfId="0" applyNumberFormat="1" applyFill="1"/>
    <xf numFmtId="3" fontId="0" fillId="11" borderId="0" xfId="0" applyNumberFormat="1" applyFill="1" applyAlignment="1">
      <alignment horizontal="right"/>
    </xf>
    <xf numFmtId="3" fontId="0" fillId="11" borderId="0" xfId="0" applyNumberFormat="1" applyFill="1" applyAlignment="1">
      <alignment horizontal="center"/>
    </xf>
    <xf numFmtId="3" fontId="5" fillId="0" borderId="34" xfId="0" applyNumberFormat="1" applyFont="1" applyFill="1" applyBorder="1"/>
    <xf numFmtId="3" fontId="6" fillId="0" borderId="34" xfId="0" applyNumberFormat="1" applyFont="1" applyFill="1" applyBorder="1"/>
    <xf numFmtId="3" fontId="6" fillId="0" borderId="35" xfId="0" applyNumberFormat="1" applyFont="1" applyFill="1" applyBorder="1"/>
    <xf numFmtId="0" fontId="5" fillId="0" borderId="5" xfId="0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3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3" fontId="1" fillId="5" borderId="40" xfId="0" applyNumberFormat="1" applyFont="1" applyFill="1" applyBorder="1" applyAlignment="1">
      <alignment horizontal="center"/>
    </xf>
    <xf numFmtId="3" fontId="1" fillId="5" borderId="41" xfId="0" applyNumberFormat="1" applyFont="1" applyFill="1" applyBorder="1" applyAlignment="1">
      <alignment horizontal="center"/>
    </xf>
    <xf numFmtId="3" fontId="1" fillId="3" borderId="39" xfId="0" applyNumberFormat="1" applyFont="1" applyFill="1" applyBorder="1" applyAlignment="1">
      <alignment horizontal="center"/>
    </xf>
    <xf numFmtId="3" fontId="1" fillId="3" borderId="41" xfId="0" applyNumberFormat="1" applyFont="1" applyFill="1" applyBorder="1" applyAlignment="1">
      <alignment horizontal="center"/>
    </xf>
    <xf numFmtId="3" fontId="1" fillId="6" borderId="40" xfId="0" applyNumberFormat="1" applyFont="1" applyFill="1" applyBorder="1" applyAlignment="1">
      <alignment horizontal="center"/>
    </xf>
    <xf numFmtId="3" fontId="1" fillId="6" borderId="41" xfId="0" applyNumberFormat="1" applyFont="1" applyFill="1" applyBorder="1" applyAlignment="1">
      <alignment horizontal="center"/>
    </xf>
    <xf numFmtId="3" fontId="1" fillId="7" borderId="39" xfId="0" applyNumberFormat="1" applyFont="1" applyFill="1" applyBorder="1" applyAlignment="1">
      <alignment horizontal="center"/>
    </xf>
    <xf numFmtId="3" fontId="1" fillId="7" borderId="41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BreakPreview" topLeftCell="A10" zoomScaleNormal="100" zoomScaleSheetLayoutView="100" workbookViewId="0">
      <selection activeCell="J26" sqref="J26"/>
    </sheetView>
  </sheetViews>
  <sheetFormatPr defaultRowHeight="15" x14ac:dyDescent="0.2"/>
  <cols>
    <col min="1" max="1" width="7.85546875" style="63" customWidth="1"/>
    <col min="2" max="2" width="56.5703125" style="63" customWidth="1"/>
    <col min="3" max="3" width="14" style="63" customWidth="1"/>
    <col min="4" max="4" width="18.140625" style="63" customWidth="1"/>
    <col min="5" max="5" width="9.140625" style="63"/>
    <col min="6" max="6" width="9.5703125" style="63" bestFit="1" customWidth="1"/>
    <col min="7" max="7" width="9.140625" style="63"/>
    <col min="8" max="9" width="9.5703125" style="63" bestFit="1" customWidth="1"/>
    <col min="10" max="16384" width="9.140625" style="63"/>
  </cols>
  <sheetData>
    <row r="1" spans="1:4" x14ac:dyDescent="0.2">
      <c r="B1" s="71"/>
      <c r="D1" s="64" t="s">
        <v>113</v>
      </c>
    </row>
    <row r="3" spans="1:4" x14ac:dyDescent="0.2">
      <c r="A3" s="117" t="s">
        <v>57</v>
      </c>
      <c r="B3" s="117"/>
      <c r="C3" s="117"/>
      <c r="D3" s="117"/>
    </row>
    <row r="4" spans="1:4" x14ac:dyDescent="0.2">
      <c r="A4" s="117" t="s">
        <v>58</v>
      </c>
      <c r="B4" s="117"/>
      <c r="C4" s="117"/>
      <c r="D4" s="117"/>
    </row>
    <row r="5" spans="1:4" x14ac:dyDescent="0.2">
      <c r="A5" s="117" t="s">
        <v>59</v>
      </c>
      <c r="B5" s="117"/>
      <c r="C5" s="117"/>
      <c r="D5" s="117"/>
    </row>
    <row r="6" spans="1:4" x14ac:dyDescent="0.2">
      <c r="A6" s="117" t="s">
        <v>135</v>
      </c>
      <c r="B6" s="117"/>
      <c r="C6" s="117"/>
      <c r="D6" s="117"/>
    </row>
    <row r="9" spans="1:4" ht="15.75" thickBot="1" x14ac:dyDescent="0.25">
      <c r="D9" s="64" t="s">
        <v>6</v>
      </c>
    </row>
    <row r="10" spans="1:4" ht="15.75" x14ac:dyDescent="0.25">
      <c r="A10" s="74" t="s">
        <v>0</v>
      </c>
      <c r="B10" s="75" t="s">
        <v>2</v>
      </c>
      <c r="C10" s="76" t="s">
        <v>3</v>
      </c>
      <c r="D10" s="118" t="s">
        <v>5</v>
      </c>
    </row>
    <row r="11" spans="1:4" ht="15.75" x14ac:dyDescent="0.25">
      <c r="A11" s="77" t="s">
        <v>1</v>
      </c>
      <c r="B11" s="65"/>
      <c r="C11" s="66" t="s">
        <v>4</v>
      </c>
      <c r="D11" s="119"/>
    </row>
    <row r="12" spans="1:4" x14ac:dyDescent="0.2">
      <c r="A12" s="113" t="s">
        <v>7</v>
      </c>
      <c r="B12" s="67" t="s">
        <v>8</v>
      </c>
      <c r="C12" s="81">
        <v>0</v>
      </c>
      <c r="D12" s="110">
        <v>0</v>
      </c>
    </row>
    <row r="13" spans="1:4" x14ac:dyDescent="0.2">
      <c r="A13" s="113" t="s">
        <v>9</v>
      </c>
      <c r="B13" s="72" t="s">
        <v>10</v>
      </c>
      <c r="C13" s="81">
        <v>79</v>
      </c>
      <c r="D13" s="110">
        <v>62144</v>
      </c>
    </row>
    <row r="14" spans="1:4" x14ac:dyDescent="0.2">
      <c r="A14" s="113" t="s">
        <v>11</v>
      </c>
      <c r="B14" s="67" t="s">
        <v>12</v>
      </c>
      <c r="C14" s="81">
        <v>0</v>
      </c>
      <c r="D14" s="110">
        <v>0</v>
      </c>
    </row>
    <row r="15" spans="1:4" ht="15.75" x14ac:dyDescent="0.25">
      <c r="A15" s="113" t="s">
        <v>13</v>
      </c>
      <c r="B15" s="68" t="s">
        <v>38</v>
      </c>
      <c r="C15" s="82">
        <f>SUM(C12:C14)</f>
        <v>79</v>
      </c>
      <c r="D15" s="111">
        <f>SUM(D12:D14)</f>
        <v>62144</v>
      </c>
    </row>
    <row r="16" spans="1:4" x14ac:dyDescent="0.2">
      <c r="A16" s="113" t="s">
        <v>14</v>
      </c>
      <c r="B16" s="67" t="s">
        <v>15</v>
      </c>
      <c r="C16" s="81"/>
      <c r="D16" s="110"/>
    </row>
    <row r="17" spans="1:6" x14ac:dyDescent="0.2">
      <c r="A17" s="113" t="s">
        <v>16</v>
      </c>
      <c r="B17" s="67" t="s">
        <v>17</v>
      </c>
      <c r="C17" s="81"/>
      <c r="D17" s="110"/>
    </row>
    <row r="18" spans="1:6" x14ac:dyDescent="0.2">
      <c r="A18" s="113" t="s">
        <v>18</v>
      </c>
      <c r="B18" s="67" t="s">
        <v>19</v>
      </c>
      <c r="C18" s="81"/>
      <c r="D18" s="110"/>
    </row>
    <row r="19" spans="1:6" ht="15.75" x14ac:dyDescent="0.25">
      <c r="A19" s="113" t="s">
        <v>20</v>
      </c>
      <c r="B19" s="68" t="s">
        <v>39</v>
      </c>
      <c r="C19" s="82">
        <f>SUM(C16:C18)</f>
        <v>0</v>
      </c>
      <c r="D19" s="111">
        <f>SUM(D16:D18)</f>
        <v>0</v>
      </c>
    </row>
    <row r="20" spans="1:6" x14ac:dyDescent="0.2">
      <c r="A20" s="113" t="s">
        <v>21</v>
      </c>
      <c r="B20" s="67" t="s">
        <v>22</v>
      </c>
      <c r="C20" s="81">
        <v>4</v>
      </c>
      <c r="D20" s="110">
        <v>2142</v>
      </c>
    </row>
    <row r="21" spans="1:6" x14ac:dyDescent="0.2">
      <c r="A21" s="113" t="s">
        <v>23</v>
      </c>
      <c r="B21" s="67" t="s">
        <v>24</v>
      </c>
      <c r="C21" s="81">
        <v>4</v>
      </c>
      <c r="D21" s="110">
        <v>3858</v>
      </c>
    </row>
    <row r="22" spans="1:6" x14ac:dyDescent="0.2">
      <c r="A22" s="113" t="s">
        <v>25</v>
      </c>
      <c r="B22" s="67" t="s">
        <v>26</v>
      </c>
      <c r="C22" s="81">
        <v>1</v>
      </c>
      <c r="D22" s="110">
        <v>30</v>
      </c>
    </row>
    <row r="23" spans="1:6" ht="15.75" x14ac:dyDescent="0.25">
      <c r="A23" s="113" t="s">
        <v>27</v>
      </c>
      <c r="B23" s="68" t="s">
        <v>40</v>
      </c>
      <c r="C23" s="82">
        <f>SUM(C20:C22)</f>
        <v>9</v>
      </c>
      <c r="D23" s="111">
        <f>SUM(D20:D22)</f>
        <v>6030</v>
      </c>
    </row>
    <row r="24" spans="1:6" ht="15.75" x14ac:dyDescent="0.25">
      <c r="A24" s="113" t="s">
        <v>28</v>
      </c>
      <c r="B24" s="69" t="s">
        <v>29</v>
      </c>
      <c r="C24" s="82">
        <f>C19+C23</f>
        <v>9</v>
      </c>
      <c r="D24" s="111">
        <f>D19+D23</f>
        <v>6030</v>
      </c>
    </row>
    <row r="25" spans="1:6" x14ac:dyDescent="0.2">
      <c r="A25" s="113" t="s">
        <v>30</v>
      </c>
      <c r="B25" s="85" t="s">
        <v>116</v>
      </c>
      <c r="C25" s="81">
        <v>224</v>
      </c>
      <c r="D25" s="110">
        <v>71900</v>
      </c>
    </row>
    <row r="26" spans="1:6" x14ac:dyDescent="0.2">
      <c r="A26" s="113" t="s">
        <v>31</v>
      </c>
      <c r="B26" s="67" t="s">
        <v>32</v>
      </c>
      <c r="C26" s="81">
        <v>1664</v>
      </c>
      <c r="D26" s="110">
        <v>346065</v>
      </c>
      <c r="E26" s="73"/>
      <c r="F26" s="70"/>
    </row>
    <row r="27" spans="1:6" x14ac:dyDescent="0.2">
      <c r="A27" s="113" t="s">
        <v>34</v>
      </c>
      <c r="B27" s="67" t="s">
        <v>33</v>
      </c>
      <c r="C27" s="81">
        <v>20</v>
      </c>
      <c r="D27" s="110">
        <v>39859</v>
      </c>
      <c r="E27" s="73"/>
      <c r="F27" s="73"/>
    </row>
    <row r="28" spans="1:6" x14ac:dyDescent="0.2">
      <c r="A28" s="113" t="s">
        <v>36</v>
      </c>
      <c r="B28" s="67" t="s">
        <v>35</v>
      </c>
      <c r="C28" s="81"/>
      <c r="D28" s="110"/>
    </row>
    <row r="29" spans="1:6" ht="15.75" x14ac:dyDescent="0.25">
      <c r="A29" s="113" t="s">
        <v>41</v>
      </c>
      <c r="B29" s="68" t="s">
        <v>37</v>
      </c>
      <c r="C29" s="82">
        <f>SUM(C25:C28)</f>
        <v>1908</v>
      </c>
      <c r="D29" s="111">
        <f>SUM(D25:D28)</f>
        <v>457824</v>
      </c>
    </row>
    <row r="30" spans="1:6" x14ac:dyDescent="0.2">
      <c r="A30" s="113" t="s">
        <v>42</v>
      </c>
      <c r="B30" s="67" t="s">
        <v>132</v>
      </c>
      <c r="C30" s="81">
        <v>2</v>
      </c>
      <c r="D30" s="110">
        <v>766</v>
      </c>
    </row>
    <row r="31" spans="1:6" x14ac:dyDescent="0.2">
      <c r="A31" s="113" t="s">
        <v>45</v>
      </c>
      <c r="B31" s="67" t="s">
        <v>43</v>
      </c>
      <c r="C31" s="81">
        <v>6</v>
      </c>
      <c r="D31" s="110">
        <v>3322</v>
      </c>
    </row>
    <row r="32" spans="1:6" x14ac:dyDescent="0.2">
      <c r="A32" s="113" t="s">
        <v>47</v>
      </c>
      <c r="B32" s="67" t="s">
        <v>44</v>
      </c>
      <c r="C32" s="81"/>
      <c r="D32" s="110"/>
    </row>
    <row r="33" spans="1:9" x14ac:dyDescent="0.2">
      <c r="A33" s="113" t="s">
        <v>49</v>
      </c>
      <c r="B33" s="67" t="s">
        <v>117</v>
      </c>
      <c r="C33" s="81">
        <v>43</v>
      </c>
      <c r="D33" s="110">
        <v>25324</v>
      </c>
      <c r="I33" s="116"/>
    </row>
    <row r="34" spans="1:9" x14ac:dyDescent="0.2">
      <c r="A34" s="113" t="s">
        <v>51</v>
      </c>
      <c r="B34" s="67" t="s">
        <v>46</v>
      </c>
      <c r="C34" s="81">
        <v>467</v>
      </c>
      <c r="D34" s="110">
        <v>114530</v>
      </c>
      <c r="I34" s="116"/>
    </row>
    <row r="35" spans="1:9" x14ac:dyDescent="0.2">
      <c r="A35" s="113" t="s">
        <v>54</v>
      </c>
      <c r="B35" s="67" t="s">
        <v>48</v>
      </c>
      <c r="C35" s="81">
        <v>3</v>
      </c>
      <c r="D35" s="110">
        <v>39490</v>
      </c>
    </row>
    <row r="36" spans="1:9" x14ac:dyDescent="0.2">
      <c r="A36" s="113" t="s">
        <v>55</v>
      </c>
      <c r="B36" s="67" t="s">
        <v>53</v>
      </c>
      <c r="C36" s="81"/>
      <c r="D36" s="110"/>
    </row>
    <row r="37" spans="1:9" x14ac:dyDescent="0.2">
      <c r="A37" s="113" t="s">
        <v>64</v>
      </c>
      <c r="B37" s="67" t="s">
        <v>56</v>
      </c>
      <c r="C37" s="81"/>
      <c r="D37" s="110"/>
      <c r="F37" s="116"/>
      <c r="H37" s="116">
        <f>SUM(F27+F37)</f>
        <v>0</v>
      </c>
    </row>
    <row r="38" spans="1:9" ht="15.75" x14ac:dyDescent="0.25">
      <c r="A38" s="113" t="s">
        <v>65</v>
      </c>
      <c r="B38" s="68" t="s">
        <v>50</v>
      </c>
      <c r="C38" s="82">
        <f>SUM(C30:C37)</f>
        <v>521</v>
      </c>
      <c r="D38" s="111">
        <f>SUM(D30:D37)</f>
        <v>183432</v>
      </c>
    </row>
    <row r="39" spans="1:9" x14ac:dyDescent="0.2">
      <c r="A39" s="114" t="s">
        <v>66</v>
      </c>
      <c r="B39" s="79" t="s">
        <v>69</v>
      </c>
      <c r="C39" s="81">
        <v>3</v>
      </c>
      <c r="D39" s="110">
        <v>5475</v>
      </c>
    </row>
    <row r="40" spans="1:9" x14ac:dyDescent="0.2">
      <c r="A40" s="114" t="s">
        <v>67</v>
      </c>
      <c r="B40" s="79" t="s">
        <v>70</v>
      </c>
      <c r="C40" s="81">
        <v>39</v>
      </c>
      <c r="D40" s="110">
        <v>3922</v>
      </c>
    </row>
    <row r="41" spans="1:9" x14ac:dyDescent="0.2">
      <c r="A41" s="114" t="s">
        <v>68</v>
      </c>
      <c r="B41" s="79" t="s">
        <v>71</v>
      </c>
      <c r="C41" s="81">
        <v>32</v>
      </c>
      <c r="D41" s="110">
        <v>8897</v>
      </c>
    </row>
    <row r="42" spans="1:9" x14ac:dyDescent="0.2">
      <c r="A42" s="114" t="s">
        <v>80</v>
      </c>
      <c r="B42" s="79" t="s">
        <v>72</v>
      </c>
      <c r="C42" s="81"/>
      <c r="D42" s="110"/>
    </row>
    <row r="43" spans="1:9" x14ac:dyDescent="0.2">
      <c r="A43" s="114" t="s">
        <v>81</v>
      </c>
      <c r="B43" s="79" t="s">
        <v>75</v>
      </c>
      <c r="C43" s="81">
        <v>1</v>
      </c>
      <c r="D43" s="110">
        <v>928</v>
      </c>
    </row>
    <row r="44" spans="1:9" ht="15.75" x14ac:dyDescent="0.25">
      <c r="A44" s="114" t="s">
        <v>82</v>
      </c>
      <c r="B44" s="80" t="s">
        <v>73</v>
      </c>
      <c r="C44" s="82">
        <f>SUM(C39:C43)</f>
        <v>75</v>
      </c>
      <c r="D44" s="111">
        <f>SUM(D39:D43)</f>
        <v>19222</v>
      </c>
    </row>
    <row r="45" spans="1:9" ht="16.5" thickBot="1" x14ac:dyDescent="0.3">
      <c r="A45" s="115" t="s">
        <v>83</v>
      </c>
      <c r="B45" s="78" t="s">
        <v>52</v>
      </c>
      <c r="C45" s="83">
        <f>C38+C29+C24+C15+C44</f>
        <v>2592</v>
      </c>
      <c r="D45" s="112">
        <f>D38+D29+D24+D15+D44</f>
        <v>728652</v>
      </c>
    </row>
  </sheetData>
  <mergeCells count="5">
    <mergeCell ref="A3:D3"/>
    <mergeCell ref="A4:D4"/>
    <mergeCell ref="A5:D5"/>
    <mergeCell ref="A6:D6"/>
    <mergeCell ref="D10:D1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pane xSplit="2" ySplit="11" topLeftCell="C30" activePane="bottomRight" state="frozen"/>
      <selection pane="topRight" activeCell="C1" sqref="C1"/>
      <selection pane="bottomLeft" activeCell="A12" sqref="A12"/>
      <selection pane="bottomRight" activeCell="L56" sqref="L56"/>
    </sheetView>
  </sheetViews>
  <sheetFormatPr defaultRowHeight="12.75" x14ac:dyDescent="0.2"/>
  <cols>
    <col min="1" max="1" width="5.140625" style="9" customWidth="1"/>
    <col min="2" max="2" width="46.5703125" style="9" customWidth="1"/>
    <col min="3" max="3" width="8" style="10" customWidth="1"/>
    <col min="4" max="4" width="11.42578125" style="9" customWidth="1"/>
    <col min="5" max="5" width="5.85546875" style="11" customWidth="1"/>
    <col min="6" max="6" width="10.85546875" style="11" customWidth="1"/>
    <col min="7" max="7" width="5.5703125" style="9" customWidth="1"/>
    <col min="8" max="8" width="11.140625" style="9" customWidth="1"/>
    <col min="9" max="9" width="7.7109375" style="9" customWidth="1"/>
    <col min="10" max="10" width="9.42578125" style="9" customWidth="1"/>
    <col min="11" max="11" width="12" style="9" customWidth="1"/>
    <col min="12" max="12" width="13.28515625" style="9" customWidth="1"/>
    <col min="13" max="13" width="9.140625" style="9"/>
    <col min="14" max="14" width="11.140625" style="9" bestFit="1" customWidth="1"/>
    <col min="15" max="16384" width="9.140625" style="9"/>
  </cols>
  <sheetData>
    <row r="1" spans="1:12" x14ac:dyDescent="0.2">
      <c r="I1" s="120"/>
      <c r="J1" s="120"/>
      <c r="K1" s="120"/>
    </row>
    <row r="3" spans="1:12" x14ac:dyDescent="0.2">
      <c r="A3" s="121" t="s">
        <v>57</v>
      </c>
      <c r="B3" s="121"/>
      <c r="C3" s="121"/>
      <c r="D3" s="121"/>
      <c r="E3" s="121"/>
      <c r="F3" s="121"/>
      <c r="G3" s="121"/>
      <c r="H3" s="121"/>
      <c r="I3" s="10"/>
      <c r="J3" s="10"/>
    </row>
    <row r="4" spans="1:12" x14ac:dyDescent="0.2">
      <c r="A4" s="121" t="s">
        <v>58</v>
      </c>
      <c r="B4" s="121"/>
      <c r="C4" s="121"/>
      <c r="D4" s="121"/>
      <c r="E4" s="121"/>
      <c r="F4" s="121"/>
      <c r="G4" s="121"/>
      <c r="H4" s="121"/>
      <c r="I4" s="10"/>
      <c r="J4" s="10"/>
    </row>
    <row r="5" spans="1:12" x14ac:dyDescent="0.2">
      <c r="A5" s="121" t="s">
        <v>59</v>
      </c>
      <c r="B5" s="121"/>
      <c r="C5" s="121"/>
      <c r="D5" s="121"/>
      <c r="E5" s="121"/>
      <c r="F5" s="121"/>
      <c r="G5" s="121"/>
      <c r="H5" s="121"/>
      <c r="I5" s="10"/>
      <c r="J5" s="10"/>
    </row>
    <row r="7" spans="1:12" x14ac:dyDescent="0.2">
      <c r="B7" s="46" t="s">
        <v>123</v>
      </c>
    </row>
    <row r="8" spans="1:12" x14ac:dyDescent="0.2">
      <c r="K8" s="12" t="s">
        <v>115</v>
      </c>
    </row>
    <row r="9" spans="1:12" ht="13.5" thickBot="1" x14ac:dyDescent="0.25">
      <c r="A9" s="13"/>
      <c r="B9" s="13"/>
      <c r="C9" s="14"/>
      <c r="D9" s="13"/>
      <c r="E9" s="15"/>
      <c r="F9" s="15"/>
      <c r="G9" s="13"/>
      <c r="H9" s="13"/>
      <c r="I9" s="13"/>
      <c r="J9" s="13"/>
      <c r="K9" s="13"/>
      <c r="L9" s="13"/>
    </row>
    <row r="10" spans="1:12" ht="13.5" thickBot="1" x14ac:dyDescent="0.25">
      <c r="A10" s="16" t="s">
        <v>0</v>
      </c>
      <c r="B10" s="17" t="s">
        <v>2</v>
      </c>
      <c r="C10" s="122" t="s">
        <v>61</v>
      </c>
      <c r="D10" s="122"/>
      <c r="E10" s="123" t="s">
        <v>74</v>
      </c>
      <c r="F10" s="124"/>
      <c r="G10" s="125" t="s">
        <v>114</v>
      </c>
      <c r="H10" s="126"/>
      <c r="I10" s="127" t="s">
        <v>63</v>
      </c>
      <c r="J10" s="128"/>
      <c r="K10" s="129" t="s">
        <v>60</v>
      </c>
      <c r="L10" s="130"/>
    </row>
    <row r="11" spans="1:12" ht="13.5" thickBot="1" x14ac:dyDescent="0.25">
      <c r="A11" s="18" t="s">
        <v>1</v>
      </c>
      <c r="B11" s="19"/>
      <c r="C11" s="20" t="s">
        <v>4</v>
      </c>
      <c r="D11" s="21" t="s">
        <v>62</v>
      </c>
      <c r="E11" s="22" t="s">
        <v>4</v>
      </c>
      <c r="F11" s="23" t="s">
        <v>62</v>
      </c>
      <c r="G11" s="20" t="s">
        <v>4</v>
      </c>
      <c r="H11" s="23" t="s">
        <v>62</v>
      </c>
      <c r="I11" s="40" t="s">
        <v>4</v>
      </c>
      <c r="J11" s="39" t="s">
        <v>62</v>
      </c>
      <c r="K11" s="24" t="s">
        <v>4</v>
      </c>
      <c r="L11" s="25" t="s">
        <v>62</v>
      </c>
    </row>
    <row r="12" spans="1:12" x14ac:dyDescent="0.2">
      <c r="A12" s="1" t="s">
        <v>7</v>
      </c>
      <c r="B12" s="26" t="s">
        <v>76</v>
      </c>
      <c r="C12" s="27"/>
      <c r="D12" s="29"/>
      <c r="E12" s="2"/>
      <c r="F12" s="3"/>
      <c r="G12" s="4"/>
      <c r="H12" s="3"/>
      <c r="I12" s="27"/>
      <c r="J12" s="28"/>
      <c r="K12" s="8">
        <f t="shared" ref="K12:L19" si="0">SUM(C12+E12+G12+I12)</f>
        <v>0</v>
      </c>
      <c r="L12" s="8">
        <f>SUM(D12+F12+H12+J12)</f>
        <v>0</v>
      </c>
    </row>
    <row r="13" spans="1:12" x14ac:dyDescent="0.2">
      <c r="A13" s="1" t="s">
        <v>9</v>
      </c>
      <c r="B13" s="60" t="s">
        <v>92</v>
      </c>
      <c r="C13" s="27"/>
      <c r="D13" s="29"/>
      <c r="E13" s="2"/>
      <c r="F13" s="3"/>
      <c r="G13" s="4"/>
      <c r="H13" s="3"/>
      <c r="I13" s="27"/>
      <c r="J13" s="28"/>
      <c r="K13" s="8">
        <f t="shared" si="0"/>
        <v>0</v>
      </c>
      <c r="L13" s="8">
        <f t="shared" si="0"/>
        <v>0</v>
      </c>
    </row>
    <row r="14" spans="1:12" x14ac:dyDescent="0.2">
      <c r="A14" s="1" t="s">
        <v>11</v>
      </c>
      <c r="B14" s="59" t="s">
        <v>78</v>
      </c>
      <c r="C14" s="31"/>
      <c r="D14" s="32"/>
      <c r="E14" s="5"/>
      <c r="F14" s="6"/>
      <c r="G14" s="7"/>
      <c r="H14" s="6"/>
      <c r="I14" s="27"/>
      <c r="J14" s="28"/>
      <c r="K14" s="8">
        <f t="shared" si="0"/>
        <v>0</v>
      </c>
      <c r="L14" s="8">
        <f t="shared" si="0"/>
        <v>0</v>
      </c>
    </row>
    <row r="15" spans="1:12" x14ac:dyDescent="0.2">
      <c r="A15" s="1" t="s">
        <v>13</v>
      </c>
      <c r="B15" s="59" t="s">
        <v>111</v>
      </c>
      <c r="C15" s="31"/>
      <c r="D15" s="32"/>
      <c r="E15" s="5"/>
      <c r="F15" s="6"/>
      <c r="G15" s="7"/>
      <c r="H15" s="6"/>
      <c r="I15" s="27"/>
      <c r="J15" s="28"/>
      <c r="K15" s="8">
        <f t="shared" si="0"/>
        <v>0</v>
      </c>
      <c r="L15" s="8">
        <f t="shared" si="0"/>
        <v>0</v>
      </c>
    </row>
    <row r="16" spans="1:12" x14ac:dyDescent="0.2">
      <c r="A16" s="47" t="s">
        <v>14</v>
      </c>
      <c r="B16" s="48" t="s">
        <v>38</v>
      </c>
      <c r="C16" s="49">
        <f t="shared" ref="C16:K16" si="1">SUM(C12:C15)</f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  <c r="H16" s="49">
        <f t="shared" si="1"/>
        <v>0</v>
      </c>
      <c r="I16" s="49">
        <f t="shared" si="1"/>
        <v>0</v>
      </c>
      <c r="J16" s="49">
        <f t="shared" si="1"/>
        <v>0</v>
      </c>
      <c r="K16" s="49">
        <f t="shared" si="1"/>
        <v>0</v>
      </c>
      <c r="L16" s="49">
        <f>SUM(L12:L15)</f>
        <v>0</v>
      </c>
    </row>
    <row r="17" spans="1:12" x14ac:dyDescent="0.2">
      <c r="A17" s="1" t="s">
        <v>16</v>
      </c>
      <c r="B17" s="30" t="s">
        <v>15</v>
      </c>
      <c r="C17" s="31"/>
      <c r="D17" s="32"/>
      <c r="E17" s="5"/>
      <c r="F17" s="6"/>
      <c r="G17" s="7"/>
      <c r="H17" s="6"/>
      <c r="I17" s="27"/>
      <c r="J17" s="28"/>
      <c r="K17" s="8">
        <f t="shared" si="0"/>
        <v>0</v>
      </c>
      <c r="L17" s="8">
        <f t="shared" si="0"/>
        <v>0</v>
      </c>
    </row>
    <row r="18" spans="1:12" x14ac:dyDescent="0.2">
      <c r="A18" s="1" t="s">
        <v>18</v>
      </c>
      <c r="B18" s="30" t="s">
        <v>17</v>
      </c>
      <c r="C18" s="31"/>
      <c r="D18" s="32"/>
      <c r="E18" s="5"/>
      <c r="F18" s="6"/>
      <c r="G18" s="7"/>
      <c r="H18" s="6"/>
      <c r="I18" s="27"/>
      <c r="J18" s="28"/>
      <c r="K18" s="8">
        <f t="shared" si="0"/>
        <v>0</v>
      </c>
      <c r="L18" s="8">
        <f t="shared" si="0"/>
        <v>0</v>
      </c>
    </row>
    <row r="19" spans="1:12" x14ac:dyDescent="0.2">
      <c r="A19" s="1" t="s">
        <v>20</v>
      </c>
      <c r="B19" s="30" t="s">
        <v>19</v>
      </c>
      <c r="C19" s="31"/>
      <c r="D19" s="87"/>
      <c r="E19" s="5"/>
      <c r="F19" s="6"/>
      <c r="G19" s="7"/>
      <c r="H19" s="6"/>
      <c r="I19" s="27"/>
      <c r="J19" s="28"/>
      <c r="K19" s="8">
        <f t="shared" si="0"/>
        <v>0</v>
      </c>
      <c r="L19" s="8">
        <f t="shared" si="0"/>
        <v>0</v>
      </c>
    </row>
    <row r="20" spans="1:12" x14ac:dyDescent="0.2">
      <c r="A20" s="1" t="s">
        <v>21</v>
      </c>
      <c r="B20" s="33" t="s">
        <v>39</v>
      </c>
      <c r="C20" s="34"/>
      <c r="D20" s="34"/>
      <c r="E20" s="34"/>
      <c r="F20" s="34"/>
      <c r="G20" s="34"/>
      <c r="H20" s="34"/>
      <c r="I20" s="34"/>
      <c r="J20" s="34"/>
      <c r="K20" s="34">
        <f>SUM(K17:K19)</f>
        <v>0</v>
      </c>
      <c r="L20" s="34">
        <f>SUM(L17:L19)</f>
        <v>0</v>
      </c>
    </row>
    <row r="21" spans="1:12" x14ac:dyDescent="0.2">
      <c r="A21" s="1" t="s">
        <v>23</v>
      </c>
      <c r="B21" s="30" t="s">
        <v>22</v>
      </c>
      <c r="C21" s="31"/>
      <c r="D21" s="87"/>
      <c r="E21" s="5"/>
      <c r="F21" s="6"/>
      <c r="G21" s="7"/>
      <c r="H21" s="6"/>
      <c r="I21" s="27"/>
      <c r="J21" s="28"/>
      <c r="K21" s="8">
        <f>SUM(C21+E21+G21+I21)</f>
        <v>0</v>
      </c>
      <c r="L21" s="8">
        <f>SUM(D21+F21+H21+J21)</f>
        <v>0</v>
      </c>
    </row>
    <row r="22" spans="1:12" x14ac:dyDescent="0.2">
      <c r="A22" s="1" t="s">
        <v>25</v>
      </c>
      <c r="B22" s="30" t="s">
        <v>24</v>
      </c>
      <c r="C22" s="31"/>
      <c r="D22" s="32"/>
      <c r="E22" s="5"/>
      <c r="F22" s="6"/>
      <c r="G22" s="7"/>
      <c r="H22" s="6"/>
      <c r="I22" s="27"/>
      <c r="J22" s="28"/>
      <c r="K22" s="8">
        <f t="shared" ref="K22:L45" si="2">SUM(C22+E22+G22+I22)</f>
        <v>0</v>
      </c>
      <c r="L22" s="8">
        <f t="shared" si="2"/>
        <v>0</v>
      </c>
    </row>
    <row r="23" spans="1:12" x14ac:dyDescent="0.2">
      <c r="A23" s="1" t="s">
        <v>27</v>
      </c>
      <c r="B23" s="30" t="s">
        <v>26</v>
      </c>
      <c r="C23" s="31"/>
      <c r="D23" s="87"/>
      <c r="E23" s="5"/>
      <c r="F23" s="6"/>
      <c r="G23" s="7"/>
      <c r="H23" s="6"/>
      <c r="I23" s="27"/>
      <c r="J23" s="28"/>
      <c r="K23" s="8">
        <f t="shared" si="2"/>
        <v>0</v>
      </c>
      <c r="L23" s="8">
        <f t="shared" si="2"/>
        <v>0</v>
      </c>
    </row>
    <row r="24" spans="1:12" x14ac:dyDescent="0.2">
      <c r="A24" s="1" t="s">
        <v>28</v>
      </c>
      <c r="B24" s="33" t="s">
        <v>40</v>
      </c>
      <c r="C24" s="34">
        <f t="shared" ref="C24:L24" si="3">SUM(C21:C23)</f>
        <v>0</v>
      </c>
      <c r="D24" s="34">
        <f t="shared" si="3"/>
        <v>0</v>
      </c>
      <c r="E24" s="34">
        <f t="shared" si="3"/>
        <v>0</v>
      </c>
      <c r="F24" s="34">
        <f t="shared" si="3"/>
        <v>0</v>
      </c>
      <c r="G24" s="34">
        <f t="shared" si="3"/>
        <v>0</v>
      </c>
      <c r="H24" s="34">
        <f t="shared" si="3"/>
        <v>0</v>
      </c>
      <c r="I24" s="34">
        <f t="shared" si="3"/>
        <v>0</v>
      </c>
      <c r="J24" s="34">
        <f t="shared" si="3"/>
        <v>0</v>
      </c>
      <c r="K24" s="34">
        <f t="shared" si="3"/>
        <v>0</v>
      </c>
      <c r="L24" s="34">
        <f t="shared" si="3"/>
        <v>0</v>
      </c>
    </row>
    <row r="25" spans="1:12" x14ac:dyDescent="0.2">
      <c r="A25" s="47" t="s">
        <v>30</v>
      </c>
      <c r="B25" s="61" t="s">
        <v>29</v>
      </c>
      <c r="C25" s="62">
        <f>SUM(C24,C20,)</f>
        <v>0</v>
      </c>
      <c r="D25" s="62">
        <f>SUM(D24,D20,)</f>
        <v>0</v>
      </c>
      <c r="E25" s="62">
        <f t="shared" ref="E25:L25" si="4">SUM(E24,E20,)</f>
        <v>0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>SUM(J24,J20,)</f>
        <v>0</v>
      </c>
      <c r="K25" s="62">
        <f>SUM(K24,K20,)</f>
        <v>0</v>
      </c>
      <c r="L25" s="62">
        <f t="shared" si="4"/>
        <v>0</v>
      </c>
    </row>
    <row r="26" spans="1:12" x14ac:dyDescent="0.2">
      <c r="A26" s="1" t="s">
        <v>31</v>
      </c>
      <c r="B26" s="59" t="s">
        <v>79</v>
      </c>
      <c r="C26" s="31"/>
      <c r="D26" s="90"/>
      <c r="E26" s="5"/>
      <c r="F26" s="6"/>
      <c r="G26" s="7"/>
      <c r="H26" s="6"/>
      <c r="I26" s="27"/>
      <c r="J26" s="28"/>
      <c r="K26" s="8">
        <f t="shared" si="2"/>
        <v>0</v>
      </c>
      <c r="L26" s="8">
        <f t="shared" si="2"/>
        <v>0</v>
      </c>
    </row>
    <row r="27" spans="1:12" x14ac:dyDescent="0.2">
      <c r="A27" s="1" t="s">
        <v>34</v>
      </c>
      <c r="B27" s="59" t="s">
        <v>93</v>
      </c>
      <c r="C27" s="31"/>
      <c r="D27" s="90"/>
      <c r="E27" s="5"/>
      <c r="F27" s="6"/>
      <c r="G27" s="7"/>
      <c r="H27" s="6"/>
      <c r="I27" s="27"/>
      <c r="J27" s="28"/>
      <c r="K27" s="8">
        <f t="shared" si="2"/>
        <v>0</v>
      </c>
      <c r="L27" s="8">
        <f t="shared" si="2"/>
        <v>0</v>
      </c>
    </row>
    <row r="28" spans="1:12" x14ac:dyDescent="0.2">
      <c r="A28" s="1" t="s">
        <v>36</v>
      </c>
      <c r="B28" s="59" t="s">
        <v>94</v>
      </c>
      <c r="C28" s="31"/>
      <c r="D28" s="90"/>
      <c r="E28" s="5"/>
      <c r="F28" s="6"/>
      <c r="G28" s="7"/>
      <c r="H28" s="6"/>
      <c r="I28" s="27"/>
      <c r="J28" s="28"/>
      <c r="K28" s="8">
        <f t="shared" si="2"/>
        <v>0</v>
      </c>
      <c r="L28" s="8">
        <f t="shared" si="2"/>
        <v>0</v>
      </c>
    </row>
    <row r="29" spans="1:12" x14ac:dyDescent="0.2">
      <c r="A29" s="1" t="s">
        <v>41</v>
      </c>
      <c r="B29" s="59" t="s">
        <v>95</v>
      </c>
      <c r="C29" s="31"/>
      <c r="D29" s="90"/>
      <c r="E29" s="5"/>
      <c r="F29" s="6"/>
      <c r="G29" s="7"/>
      <c r="H29" s="6"/>
      <c r="I29" s="27"/>
      <c r="J29" s="28"/>
      <c r="K29" s="8">
        <f t="shared" si="2"/>
        <v>0</v>
      </c>
      <c r="L29" s="8">
        <f t="shared" si="2"/>
        <v>0</v>
      </c>
    </row>
    <row r="30" spans="1:12" x14ac:dyDescent="0.2">
      <c r="A30" s="1" t="s">
        <v>42</v>
      </c>
      <c r="B30" s="59" t="s">
        <v>96</v>
      </c>
      <c r="C30" s="31"/>
      <c r="D30" s="32"/>
      <c r="E30" s="5"/>
      <c r="F30" s="6"/>
      <c r="G30" s="7"/>
      <c r="H30" s="6"/>
      <c r="I30" s="27"/>
      <c r="J30" s="28"/>
      <c r="K30" s="8">
        <f t="shared" si="2"/>
        <v>0</v>
      </c>
      <c r="L30" s="8">
        <f t="shared" si="2"/>
        <v>0</v>
      </c>
    </row>
    <row r="31" spans="1:12" x14ac:dyDescent="0.2">
      <c r="A31" s="1" t="s">
        <v>45</v>
      </c>
      <c r="B31" s="30" t="s">
        <v>33</v>
      </c>
      <c r="C31" s="31"/>
      <c r="D31" s="90"/>
      <c r="E31" s="5"/>
      <c r="F31" s="6"/>
      <c r="G31" s="7"/>
      <c r="H31" s="6"/>
      <c r="I31" s="27"/>
      <c r="J31" s="28"/>
      <c r="K31" s="8">
        <f t="shared" si="2"/>
        <v>0</v>
      </c>
      <c r="L31" s="8">
        <f t="shared" si="2"/>
        <v>0</v>
      </c>
    </row>
    <row r="32" spans="1:12" x14ac:dyDescent="0.2">
      <c r="A32" s="1" t="s">
        <v>47</v>
      </c>
      <c r="B32" s="30" t="s">
        <v>35</v>
      </c>
      <c r="C32" s="31"/>
      <c r="D32" s="32"/>
      <c r="E32" s="5"/>
      <c r="F32" s="6"/>
      <c r="G32" s="7"/>
      <c r="H32" s="6"/>
      <c r="I32" s="27"/>
      <c r="J32" s="28"/>
      <c r="K32" s="8">
        <f t="shared" si="2"/>
        <v>0</v>
      </c>
      <c r="L32" s="8">
        <f t="shared" si="2"/>
        <v>0</v>
      </c>
    </row>
    <row r="33" spans="1:14" s="11" customFormat="1" x14ac:dyDescent="0.2">
      <c r="A33" s="47" t="s">
        <v>49</v>
      </c>
      <c r="B33" s="48" t="s">
        <v>37</v>
      </c>
      <c r="C33" s="49">
        <f>SUM(C26:C32)</f>
        <v>0</v>
      </c>
      <c r="D33" s="49">
        <f>SUM(D26:D32)</f>
        <v>0</v>
      </c>
      <c r="E33" s="49">
        <f t="shared" ref="E33:L33" si="5">SUM(E26:E32)</f>
        <v>0</v>
      </c>
      <c r="F33" s="49">
        <f t="shared" si="5"/>
        <v>0</v>
      </c>
      <c r="G33" s="49">
        <f t="shared" si="5"/>
        <v>0</v>
      </c>
      <c r="H33" s="49">
        <f t="shared" si="5"/>
        <v>0</v>
      </c>
      <c r="I33" s="49">
        <f t="shared" si="5"/>
        <v>0</v>
      </c>
      <c r="J33" s="49">
        <f t="shared" si="5"/>
        <v>0</v>
      </c>
      <c r="K33" s="49">
        <f t="shared" si="5"/>
        <v>0</v>
      </c>
      <c r="L33" s="49">
        <f t="shared" si="5"/>
        <v>0</v>
      </c>
    </row>
    <row r="34" spans="1:14" x14ac:dyDescent="0.2">
      <c r="A34" s="1" t="s">
        <v>82</v>
      </c>
      <c r="B34" s="30" t="s">
        <v>106</v>
      </c>
      <c r="C34" s="31"/>
      <c r="D34" s="32"/>
      <c r="E34" s="5"/>
      <c r="F34" s="6"/>
      <c r="G34" s="7"/>
      <c r="H34" s="6"/>
      <c r="I34" s="27"/>
      <c r="J34" s="28"/>
      <c r="K34" s="8">
        <f t="shared" si="2"/>
        <v>0</v>
      </c>
      <c r="L34" s="8">
        <f t="shared" si="2"/>
        <v>0</v>
      </c>
    </row>
    <row r="35" spans="1:14" s="58" customFormat="1" x14ac:dyDescent="0.2">
      <c r="A35" s="45" t="s">
        <v>51</v>
      </c>
      <c r="B35" s="53" t="s">
        <v>77</v>
      </c>
      <c r="C35" s="54"/>
      <c r="D35" s="55"/>
      <c r="E35" s="54"/>
      <c r="F35" s="55"/>
      <c r="G35" s="54"/>
      <c r="H35" s="55"/>
      <c r="I35" s="56"/>
      <c r="J35" s="57"/>
      <c r="K35" s="8">
        <f t="shared" si="2"/>
        <v>0</v>
      </c>
      <c r="L35" s="8">
        <f t="shared" si="2"/>
        <v>0</v>
      </c>
      <c r="N35" s="88">
        <f>SUM(D19+D21+D23+D36+D37)</f>
        <v>0</v>
      </c>
    </row>
    <row r="36" spans="1:14" x14ac:dyDescent="0.2">
      <c r="A36" s="1" t="s">
        <v>54</v>
      </c>
      <c r="B36" s="59" t="s">
        <v>98</v>
      </c>
      <c r="C36" s="31"/>
      <c r="D36" s="87"/>
      <c r="E36" s="5"/>
      <c r="F36" s="6"/>
      <c r="G36" s="7"/>
      <c r="H36" s="6"/>
      <c r="I36" s="27"/>
      <c r="J36" s="28"/>
      <c r="K36" s="8">
        <f t="shared" si="2"/>
        <v>0</v>
      </c>
      <c r="L36" s="8">
        <f t="shared" si="2"/>
        <v>0</v>
      </c>
      <c r="N36" s="89">
        <f>SUM(D26+D27+D28+D29+D39+D40+D41+D42+D31)</f>
        <v>0</v>
      </c>
    </row>
    <row r="37" spans="1:14" x14ac:dyDescent="0.2">
      <c r="A37" s="1" t="s">
        <v>55</v>
      </c>
      <c r="B37" s="59" t="s">
        <v>97</v>
      </c>
      <c r="C37" s="31"/>
      <c r="D37" s="87"/>
      <c r="E37" s="5"/>
      <c r="F37" s="6"/>
      <c r="G37" s="7"/>
      <c r="H37" s="6"/>
      <c r="I37" s="27"/>
      <c r="J37" s="28"/>
      <c r="K37" s="8">
        <f t="shared" si="2"/>
        <v>0</v>
      </c>
      <c r="L37" s="8">
        <f t="shared" si="2"/>
        <v>0</v>
      </c>
    </row>
    <row r="38" spans="1:14" x14ac:dyDescent="0.2">
      <c r="A38" s="1" t="s">
        <v>64</v>
      </c>
      <c r="B38" s="30" t="s">
        <v>99</v>
      </c>
      <c r="C38" s="31"/>
      <c r="D38" s="32"/>
      <c r="E38" s="5"/>
      <c r="F38" s="6"/>
      <c r="G38" s="7"/>
      <c r="H38" s="6"/>
      <c r="I38" s="27"/>
      <c r="J38" s="28"/>
      <c r="K38" s="8">
        <f t="shared" si="2"/>
        <v>0</v>
      </c>
      <c r="L38" s="8">
        <f t="shared" si="2"/>
        <v>0</v>
      </c>
    </row>
    <row r="39" spans="1:14" x14ac:dyDescent="0.2">
      <c r="A39" s="1" t="s">
        <v>65</v>
      </c>
      <c r="B39" s="59" t="s">
        <v>101</v>
      </c>
      <c r="C39" s="31"/>
      <c r="D39" s="90"/>
      <c r="E39" s="5"/>
      <c r="F39" s="6"/>
      <c r="G39" s="7"/>
      <c r="H39" s="6"/>
      <c r="I39" s="27"/>
      <c r="J39" s="28"/>
      <c r="K39" s="8">
        <f t="shared" si="2"/>
        <v>0</v>
      </c>
      <c r="L39" s="8">
        <f t="shared" si="2"/>
        <v>0</v>
      </c>
    </row>
    <row r="40" spans="1:14" x14ac:dyDescent="0.2">
      <c r="A40" s="1" t="s">
        <v>66</v>
      </c>
      <c r="B40" s="59" t="s">
        <v>100</v>
      </c>
      <c r="C40" s="31"/>
      <c r="D40" s="90"/>
      <c r="E40" s="5"/>
      <c r="F40" s="6"/>
      <c r="G40" s="7"/>
      <c r="H40" s="6"/>
      <c r="I40" s="27"/>
      <c r="J40" s="28"/>
      <c r="K40" s="8">
        <f t="shared" si="2"/>
        <v>0</v>
      </c>
      <c r="L40" s="8">
        <f t="shared" si="2"/>
        <v>0</v>
      </c>
    </row>
    <row r="41" spans="1:14" x14ac:dyDescent="0.2">
      <c r="A41" s="1" t="s">
        <v>67</v>
      </c>
      <c r="B41" s="59" t="s">
        <v>102</v>
      </c>
      <c r="C41" s="31"/>
      <c r="D41" s="90"/>
      <c r="E41" s="5"/>
      <c r="F41" s="6"/>
      <c r="G41" s="7"/>
      <c r="H41" s="6"/>
      <c r="I41" s="27"/>
      <c r="J41" s="28"/>
      <c r="K41" s="8">
        <f t="shared" si="2"/>
        <v>0</v>
      </c>
      <c r="L41" s="8">
        <f t="shared" si="2"/>
        <v>0</v>
      </c>
    </row>
    <row r="42" spans="1:14" x14ac:dyDescent="0.2">
      <c r="A42" s="1" t="s">
        <v>68</v>
      </c>
      <c r="B42" s="59" t="s">
        <v>103</v>
      </c>
      <c r="C42" s="31"/>
      <c r="D42" s="90"/>
      <c r="E42" s="5"/>
      <c r="F42" s="6"/>
      <c r="G42" s="7"/>
      <c r="H42" s="6"/>
      <c r="I42" s="27"/>
      <c r="J42" s="28"/>
      <c r="K42" s="8">
        <f t="shared" si="2"/>
        <v>0</v>
      </c>
      <c r="L42" s="8">
        <f t="shared" si="2"/>
        <v>0</v>
      </c>
    </row>
    <row r="43" spans="1:14" x14ac:dyDescent="0.2">
      <c r="A43" s="1" t="s">
        <v>80</v>
      </c>
      <c r="B43" s="30" t="s">
        <v>104</v>
      </c>
      <c r="C43" s="31"/>
      <c r="D43" s="32"/>
      <c r="E43" s="5"/>
      <c r="F43" s="6"/>
      <c r="G43" s="7"/>
      <c r="H43" s="6"/>
      <c r="I43" s="27"/>
      <c r="J43" s="28"/>
      <c r="K43" s="8">
        <f t="shared" si="2"/>
        <v>0</v>
      </c>
      <c r="L43" s="8">
        <f t="shared" si="2"/>
        <v>0</v>
      </c>
    </row>
    <row r="44" spans="1:14" x14ac:dyDescent="0.2">
      <c r="A44" s="1" t="s">
        <v>81</v>
      </c>
      <c r="B44" s="30" t="s">
        <v>105</v>
      </c>
      <c r="C44" s="31"/>
      <c r="D44" s="32"/>
      <c r="E44" s="5"/>
      <c r="F44" s="6"/>
      <c r="G44" s="7"/>
      <c r="H44" s="6"/>
      <c r="I44" s="27"/>
      <c r="J44" s="28"/>
      <c r="K44" s="8">
        <f t="shared" si="2"/>
        <v>0</v>
      </c>
      <c r="L44" s="8">
        <f t="shared" si="2"/>
        <v>0</v>
      </c>
    </row>
    <row r="45" spans="1:14" x14ac:dyDescent="0.2">
      <c r="A45" s="1" t="s">
        <v>83</v>
      </c>
      <c r="B45" s="30" t="s">
        <v>56</v>
      </c>
      <c r="C45" s="31"/>
      <c r="D45" s="32"/>
      <c r="E45" s="5"/>
      <c r="F45" s="6"/>
      <c r="G45" s="7"/>
      <c r="H45" s="6"/>
      <c r="I45" s="27"/>
      <c r="J45" s="28"/>
      <c r="K45" s="8">
        <f t="shared" si="2"/>
        <v>0</v>
      </c>
      <c r="L45" s="8">
        <f t="shared" si="2"/>
        <v>0</v>
      </c>
    </row>
    <row r="46" spans="1:14" s="11" customFormat="1" ht="17.25" customHeight="1" x14ac:dyDescent="0.2">
      <c r="A46" s="47" t="s">
        <v>84</v>
      </c>
      <c r="B46" s="48" t="s">
        <v>50</v>
      </c>
      <c r="C46" s="49">
        <f t="shared" ref="C46:L46" si="6">SUM(C34:C45)</f>
        <v>0</v>
      </c>
      <c r="D46" s="49">
        <f t="shared" si="6"/>
        <v>0</v>
      </c>
      <c r="E46" s="49">
        <f t="shared" si="6"/>
        <v>0</v>
      </c>
      <c r="F46" s="49">
        <f t="shared" si="6"/>
        <v>0</v>
      </c>
      <c r="G46" s="49">
        <f t="shared" si="6"/>
        <v>0</v>
      </c>
      <c r="H46" s="49">
        <f t="shared" si="6"/>
        <v>0</v>
      </c>
      <c r="I46" s="49">
        <f t="shared" si="6"/>
        <v>0</v>
      </c>
      <c r="J46" s="49">
        <f t="shared" si="6"/>
        <v>0</v>
      </c>
      <c r="K46" s="49">
        <f t="shared" si="6"/>
        <v>0</v>
      </c>
      <c r="L46" s="49">
        <f t="shared" si="6"/>
        <v>0</v>
      </c>
      <c r="M46" s="11">
        <f>SUM(K16+K25+K33+K46)</f>
        <v>0</v>
      </c>
      <c r="N46" s="11">
        <f>SUM(L16+L25+L33+L46)</f>
        <v>0</v>
      </c>
    </row>
    <row r="47" spans="1:14" ht="13.5" thickBot="1" x14ac:dyDescent="0.25">
      <c r="A47" s="35" t="s">
        <v>91</v>
      </c>
      <c r="B47" s="36" t="s">
        <v>52</v>
      </c>
      <c r="C47" s="37">
        <f>SUM(C16+C25+C33+C46)</f>
        <v>0</v>
      </c>
      <c r="D47" s="37">
        <f t="shared" ref="D47:L47" si="7">SUM(D16+D25+D33+D46)</f>
        <v>0</v>
      </c>
      <c r="E47" s="37">
        <f t="shared" si="7"/>
        <v>0</v>
      </c>
      <c r="F47" s="37">
        <f t="shared" si="7"/>
        <v>0</v>
      </c>
      <c r="G47" s="37">
        <f t="shared" si="7"/>
        <v>0</v>
      </c>
      <c r="H47" s="37">
        <f t="shared" si="7"/>
        <v>0</v>
      </c>
      <c r="I47" s="37">
        <f t="shared" si="7"/>
        <v>0</v>
      </c>
      <c r="J47" s="37">
        <f t="shared" si="7"/>
        <v>0</v>
      </c>
      <c r="K47" s="37">
        <f t="shared" si="7"/>
        <v>0</v>
      </c>
      <c r="L47" s="37">
        <f t="shared" si="7"/>
        <v>0</v>
      </c>
    </row>
    <row r="49" spans="2:12" x14ac:dyDescent="0.2">
      <c r="K49" s="9">
        <f>SUM(C47+E47+G47+I47)</f>
        <v>0</v>
      </c>
      <c r="L49" s="9">
        <f>SUM(D47+F47+H47+J47)</f>
        <v>0</v>
      </c>
    </row>
    <row r="50" spans="2:12" x14ac:dyDescent="0.2">
      <c r="B50" s="9" t="s">
        <v>112</v>
      </c>
      <c r="I50" s="38"/>
      <c r="J50" s="38"/>
    </row>
    <row r="51" spans="2:12" x14ac:dyDescent="0.2">
      <c r="B51" s="86" t="s">
        <v>107</v>
      </c>
      <c r="C51" s="9">
        <f>SUM(C16+C34+C35)</f>
        <v>0</v>
      </c>
      <c r="D51" s="9">
        <f>SUM(D16+D34+D35)</f>
        <v>0</v>
      </c>
      <c r="E51" s="9">
        <f t="shared" ref="E51:L51" si="8">SUM(E16+E34+E35)</f>
        <v>0</v>
      </c>
      <c r="F51" s="9">
        <f t="shared" si="8"/>
        <v>0</v>
      </c>
      <c r="G51" s="9">
        <f t="shared" si="8"/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</row>
    <row r="52" spans="2:12" x14ac:dyDescent="0.2">
      <c r="B52" s="9" t="s">
        <v>108</v>
      </c>
      <c r="C52" s="9">
        <f>SUM(C20+C24+C36+C37+C38)</f>
        <v>0</v>
      </c>
      <c r="D52" s="9">
        <f>SUM(D20+D24+D36+D37+D38)</f>
        <v>0</v>
      </c>
      <c r="E52" s="9">
        <f t="shared" ref="E52:L52" si="9">SUM(E20+E24+E36+E37+E38)</f>
        <v>0</v>
      </c>
      <c r="F52" s="9">
        <f t="shared" si="9"/>
        <v>0</v>
      </c>
      <c r="G52" s="9">
        <f t="shared" si="9"/>
        <v>0</v>
      </c>
      <c r="H52" s="9">
        <f t="shared" si="9"/>
        <v>0</v>
      </c>
      <c r="I52" s="9">
        <f t="shared" si="9"/>
        <v>0</v>
      </c>
      <c r="J52" s="9">
        <f t="shared" si="9"/>
        <v>0</v>
      </c>
      <c r="K52" s="9">
        <f t="shared" si="9"/>
        <v>0</v>
      </c>
      <c r="L52" s="9">
        <f t="shared" si="9"/>
        <v>0</v>
      </c>
    </row>
    <row r="53" spans="2:12" x14ac:dyDescent="0.2">
      <c r="B53" s="86" t="s">
        <v>118</v>
      </c>
      <c r="C53" s="9">
        <f>SUM(C26+C27+C28+C29+C30+C31+C39+C40+C41+C42+C43+C44)</f>
        <v>0</v>
      </c>
      <c r="D53" s="9">
        <f>SUM(D26+D27+D28+D29+D30+D31+D39+D40+D41+D42+D43+D44)</f>
        <v>0</v>
      </c>
      <c r="E53" s="9">
        <f t="shared" ref="E53:L53" si="10">SUM(E26+E27+E28+E29+E30+E31+E39+E40+E41+E42+E43+E44)</f>
        <v>0</v>
      </c>
      <c r="F53" s="9">
        <f t="shared" si="10"/>
        <v>0</v>
      </c>
      <c r="G53" s="9">
        <f t="shared" si="10"/>
        <v>0</v>
      </c>
      <c r="H53" s="9">
        <f t="shared" si="10"/>
        <v>0</v>
      </c>
      <c r="I53" s="9">
        <f t="shared" si="10"/>
        <v>0</v>
      </c>
      <c r="J53" s="9">
        <f t="shared" si="10"/>
        <v>0</v>
      </c>
      <c r="K53" s="9">
        <f t="shared" si="10"/>
        <v>0</v>
      </c>
      <c r="L53" s="9">
        <f t="shared" si="10"/>
        <v>0</v>
      </c>
    </row>
    <row r="54" spans="2:12" x14ac:dyDescent="0.2">
      <c r="B54" s="9" t="s">
        <v>110</v>
      </c>
      <c r="C54" s="9">
        <f>SUM(C51+C52+C53)</f>
        <v>0</v>
      </c>
      <c r="D54" s="9">
        <f>SUM(D51+D52+D53)</f>
        <v>0</v>
      </c>
      <c r="E54" s="9">
        <f t="shared" ref="E54:L54" si="11">SUM(E51+E52+E53)</f>
        <v>0</v>
      </c>
      <c r="F54" s="9">
        <f t="shared" si="11"/>
        <v>0</v>
      </c>
      <c r="G54" s="9">
        <f t="shared" si="11"/>
        <v>0</v>
      </c>
      <c r="H54" s="9">
        <f t="shared" si="11"/>
        <v>0</v>
      </c>
      <c r="I54" s="9">
        <f t="shared" si="11"/>
        <v>0</v>
      </c>
      <c r="J54" s="9">
        <f t="shared" si="11"/>
        <v>0</v>
      </c>
      <c r="K54" s="9">
        <f t="shared" si="11"/>
        <v>0</v>
      </c>
      <c r="L54" s="9">
        <f t="shared" si="11"/>
        <v>0</v>
      </c>
    </row>
    <row r="55" spans="2:12" ht="15.75" customHeight="1" x14ac:dyDescent="0.2"/>
    <row r="56" spans="2:12" x14ac:dyDescent="0.2">
      <c r="D56" s="10"/>
      <c r="E56" s="10"/>
      <c r="F56" s="10"/>
      <c r="G56" s="10"/>
      <c r="H56" s="10"/>
      <c r="I56" s="10"/>
      <c r="J56" s="10"/>
      <c r="K56" s="10"/>
    </row>
    <row r="57" spans="2:12" x14ac:dyDescent="0.2">
      <c r="D57" s="10"/>
      <c r="E57" s="10"/>
      <c r="F57" s="10"/>
      <c r="G57" s="10"/>
      <c r="H57" s="10"/>
      <c r="I57" s="10"/>
      <c r="J57" s="10"/>
      <c r="K57" s="10"/>
      <c r="L57" s="10"/>
    </row>
    <row r="58" spans="2:12" x14ac:dyDescent="0.2">
      <c r="B58" s="86" t="s">
        <v>119</v>
      </c>
      <c r="D58" s="10">
        <f>SUM(D54-D56)</f>
        <v>0</v>
      </c>
      <c r="E58" s="10"/>
      <c r="F58" s="10">
        <f>SUM(F54-F56)</f>
        <v>0</v>
      </c>
      <c r="G58" s="10"/>
      <c r="H58" s="10">
        <f>SUM(H54-H56)</f>
        <v>0</v>
      </c>
      <c r="I58" s="10"/>
      <c r="J58" s="10">
        <f>SUM(J54-J56)</f>
        <v>0</v>
      </c>
      <c r="K58" s="10"/>
      <c r="L58" s="10">
        <f>SUM(L54-L56)</f>
        <v>0</v>
      </c>
    </row>
    <row r="59" spans="2:12" x14ac:dyDescent="0.2">
      <c r="D59" s="10"/>
      <c r="E59" s="10"/>
      <c r="F59" s="10"/>
      <c r="G59" s="10"/>
      <c r="H59" s="10"/>
      <c r="I59" s="10"/>
      <c r="J59" s="10"/>
      <c r="K59" s="10"/>
      <c r="L59" s="10"/>
    </row>
    <row r="60" spans="2:12" x14ac:dyDescent="0.2">
      <c r="D60" s="10"/>
      <c r="E60" s="10"/>
      <c r="F60" s="10"/>
      <c r="G60" s="10"/>
      <c r="H60" s="10"/>
      <c r="I60" s="10"/>
      <c r="J60" s="10"/>
      <c r="K60" s="10"/>
      <c r="L60" s="10"/>
    </row>
  </sheetData>
  <mergeCells count="9">
    <mergeCell ref="I1:K1"/>
    <mergeCell ref="A3:H3"/>
    <mergeCell ref="A4:H4"/>
    <mergeCell ref="A5:H5"/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0" workbookViewId="0">
      <selection activeCell="O40" sqref="O40"/>
    </sheetView>
  </sheetViews>
  <sheetFormatPr defaultRowHeight="12.75" x14ac:dyDescent="0.2"/>
  <cols>
    <col min="1" max="1" width="5.140625" style="9" customWidth="1"/>
    <col min="2" max="2" width="46.5703125" style="9" customWidth="1"/>
    <col min="3" max="3" width="8" style="10" customWidth="1"/>
    <col min="4" max="4" width="11.42578125" style="9" customWidth="1"/>
    <col min="5" max="5" width="5.85546875" style="11" customWidth="1"/>
    <col min="6" max="6" width="10.85546875" style="11" customWidth="1"/>
    <col min="7" max="7" width="5.5703125" style="9" customWidth="1"/>
    <col min="8" max="8" width="11.140625" style="9" customWidth="1"/>
    <col min="9" max="9" width="7.7109375" style="9" customWidth="1"/>
    <col min="10" max="10" width="9.42578125" style="9" customWidth="1"/>
    <col min="11" max="11" width="12" style="9" customWidth="1"/>
    <col min="12" max="12" width="12.28515625" style="9" customWidth="1"/>
    <col min="13" max="13" width="9.140625" style="9"/>
    <col min="14" max="15" width="11.140625" style="9" bestFit="1" customWidth="1"/>
    <col min="16" max="16" width="9.140625" style="9"/>
    <col min="17" max="17" width="10.140625" style="9" bestFit="1" customWidth="1"/>
    <col min="18" max="18" width="9.140625" style="9"/>
    <col min="19" max="19" width="15.42578125" style="9" customWidth="1"/>
    <col min="20" max="16384" width="9.140625" style="9"/>
  </cols>
  <sheetData>
    <row r="1" spans="1:19" x14ac:dyDescent="0.2">
      <c r="I1" s="120"/>
      <c r="J1" s="120"/>
      <c r="K1" s="120"/>
    </row>
    <row r="3" spans="1:19" x14ac:dyDescent="0.2">
      <c r="A3" s="133" t="s">
        <v>57</v>
      </c>
      <c r="B3" s="133"/>
      <c r="C3" s="133"/>
      <c r="D3" s="133"/>
      <c r="E3" s="133"/>
      <c r="F3" s="133"/>
      <c r="G3" s="133"/>
      <c r="H3" s="133"/>
      <c r="I3" s="10"/>
      <c r="J3" s="10"/>
    </row>
    <row r="4" spans="1:19" x14ac:dyDescent="0.2">
      <c r="A4" s="133" t="s">
        <v>58</v>
      </c>
      <c r="B4" s="133"/>
      <c r="C4" s="133"/>
      <c r="D4" s="133"/>
      <c r="E4" s="133"/>
      <c r="F4" s="133"/>
      <c r="G4" s="133"/>
      <c r="H4" s="133"/>
      <c r="I4" s="10"/>
      <c r="J4" s="10"/>
    </row>
    <row r="5" spans="1:19" ht="15.75" x14ac:dyDescent="0.25">
      <c r="A5" s="133" t="s">
        <v>122</v>
      </c>
      <c r="B5" s="133"/>
      <c r="C5" s="133"/>
      <c r="D5" s="133"/>
      <c r="E5" s="133"/>
      <c r="F5" s="133"/>
      <c r="G5" s="133"/>
      <c r="H5" s="133"/>
      <c r="I5" s="10"/>
      <c r="J5" s="10"/>
    </row>
    <row r="6" spans="1:19" x14ac:dyDescent="0.2">
      <c r="A6" s="92"/>
      <c r="B6" s="92"/>
      <c r="C6" s="91"/>
      <c r="D6" s="92"/>
      <c r="E6" s="93"/>
      <c r="F6" s="93"/>
      <c r="G6" s="92"/>
      <c r="H6" s="92"/>
    </row>
    <row r="7" spans="1:19" x14ac:dyDescent="0.2">
      <c r="A7" s="92"/>
      <c r="B7" s="94" t="s">
        <v>133</v>
      </c>
      <c r="C7" s="91"/>
      <c r="D7" s="92"/>
      <c r="E7" s="93"/>
      <c r="F7" s="93"/>
      <c r="G7" s="92"/>
      <c r="H7" s="92"/>
    </row>
    <row r="8" spans="1:19" x14ac:dyDescent="0.2">
      <c r="K8" s="121" t="s">
        <v>115</v>
      </c>
      <c r="L8" s="121"/>
      <c r="N8" s="96"/>
      <c r="O8" s="96"/>
      <c r="P8" s="96"/>
      <c r="Q8" s="96"/>
      <c r="R8" s="96"/>
      <c r="S8" s="96"/>
    </row>
    <row r="9" spans="1:19" ht="13.5" thickBot="1" x14ac:dyDescent="0.25">
      <c r="A9" s="13"/>
      <c r="B9" s="13"/>
      <c r="C9" s="14"/>
      <c r="D9" s="13"/>
      <c r="E9" s="15"/>
      <c r="F9" s="15"/>
      <c r="G9" s="13"/>
      <c r="H9" s="13"/>
      <c r="I9" s="13"/>
      <c r="J9" s="13"/>
      <c r="K9" s="13"/>
      <c r="L9" s="13"/>
      <c r="M9" s="97"/>
      <c r="N9" s="134" t="s">
        <v>128</v>
      </c>
      <c r="O9" s="135"/>
      <c r="P9" s="135"/>
      <c r="Q9" s="135"/>
      <c r="R9" s="135"/>
      <c r="S9" s="136"/>
    </row>
    <row r="10" spans="1:19" ht="13.5" thickBot="1" x14ac:dyDescent="0.25">
      <c r="A10" s="16" t="s">
        <v>0</v>
      </c>
      <c r="B10" s="17" t="s">
        <v>2</v>
      </c>
      <c r="C10" s="122" t="s">
        <v>61</v>
      </c>
      <c r="D10" s="122"/>
      <c r="E10" s="123" t="s">
        <v>134</v>
      </c>
      <c r="F10" s="124"/>
      <c r="G10" s="125" t="s">
        <v>114</v>
      </c>
      <c r="H10" s="126"/>
      <c r="I10" s="127" t="s">
        <v>63</v>
      </c>
      <c r="J10" s="128"/>
      <c r="K10" s="129" t="s">
        <v>60</v>
      </c>
      <c r="L10" s="130"/>
      <c r="M10" s="97"/>
      <c r="N10" s="131" t="s">
        <v>124</v>
      </c>
      <c r="O10" s="132"/>
      <c r="P10" s="131" t="s">
        <v>125</v>
      </c>
      <c r="Q10" s="132"/>
      <c r="R10" s="131" t="s">
        <v>127</v>
      </c>
      <c r="S10" s="132"/>
    </row>
    <row r="11" spans="1:19" ht="13.5" thickBot="1" x14ac:dyDescent="0.25">
      <c r="A11" s="18" t="s">
        <v>1</v>
      </c>
      <c r="B11" s="19"/>
      <c r="C11" s="20" t="s">
        <v>4</v>
      </c>
      <c r="D11" s="21" t="s">
        <v>62</v>
      </c>
      <c r="E11" s="22" t="s">
        <v>4</v>
      </c>
      <c r="F11" s="23" t="s">
        <v>62</v>
      </c>
      <c r="G11" s="20" t="s">
        <v>4</v>
      </c>
      <c r="H11" s="23" t="s">
        <v>62</v>
      </c>
      <c r="I11" s="40" t="s">
        <v>4</v>
      </c>
      <c r="J11" s="39" t="s">
        <v>62</v>
      </c>
      <c r="K11" s="24" t="s">
        <v>4</v>
      </c>
      <c r="L11" s="25" t="s">
        <v>62</v>
      </c>
      <c r="M11" s="97"/>
      <c r="N11" s="102" t="s">
        <v>4</v>
      </c>
      <c r="O11" s="103" t="s">
        <v>126</v>
      </c>
      <c r="P11" s="102" t="s">
        <v>4</v>
      </c>
      <c r="Q11" s="103" t="s">
        <v>126</v>
      </c>
      <c r="R11" s="102" t="s">
        <v>4</v>
      </c>
      <c r="S11" s="103" t="s">
        <v>126</v>
      </c>
    </row>
    <row r="12" spans="1:19" x14ac:dyDescent="0.2">
      <c r="A12" s="1" t="s">
        <v>7</v>
      </c>
      <c r="B12" s="26" t="s">
        <v>76</v>
      </c>
      <c r="C12" s="27"/>
      <c r="D12" s="29"/>
      <c r="E12" s="2"/>
      <c r="F12" s="3"/>
      <c r="G12" s="4"/>
      <c r="H12" s="3"/>
      <c r="I12" s="27"/>
      <c r="J12" s="28"/>
      <c r="K12" s="8">
        <f t="shared" ref="K12:L19" si="0">SUM(C12+E12+G12+I12)</f>
        <v>0</v>
      </c>
      <c r="L12" s="8">
        <f>SUM(D12+F12+H12+J12)</f>
        <v>0</v>
      </c>
      <c r="M12" s="97"/>
      <c r="N12" s="100"/>
      <c r="O12" s="97"/>
      <c r="P12" s="100"/>
      <c r="Q12" s="97"/>
      <c r="R12" s="100"/>
      <c r="S12" s="97"/>
    </row>
    <row r="13" spans="1:19" x14ac:dyDescent="0.2">
      <c r="A13" s="1" t="s">
        <v>9</v>
      </c>
      <c r="B13" s="60" t="s">
        <v>92</v>
      </c>
      <c r="C13" s="105">
        <v>9</v>
      </c>
      <c r="D13" s="29">
        <v>7726525</v>
      </c>
      <c r="E13" s="2"/>
      <c r="F13" s="3"/>
      <c r="G13" s="4">
        <v>7</v>
      </c>
      <c r="H13" s="3">
        <v>3022500</v>
      </c>
      <c r="I13" s="27"/>
      <c r="J13" s="28"/>
      <c r="K13" s="8">
        <f t="shared" si="0"/>
        <v>16</v>
      </c>
      <c r="L13" s="8">
        <f t="shared" si="0"/>
        <v>10749025</v>
      </c>
      <c r="M13" s="97"/>
      <c r="N13" s="100"/>
      <c r="O13" s="97"/>
      <c r="P13" s="100"/>
      <c r="Q13" s="97"/>
      <c r="R13" s="100"/>
      <c r="S13" s="97"/>
    </row>
    <row r="14" spans="1:19" x14ac:dyDescent="0.2">
      <c r="A14" s="1" t="s">
        <v>11</v>
      </c>
      <c r="B14" s="59" t="s">
        <v>78</v>
      </c>
      <c r="C14" s="106">
        <v>25</v>
      </c>
      <c r="D14" s="32">
        <v>47837260</v>
      </c>
      <c r="E14" s="5">
        <v>31</v>
      </c>
      <c r="F14" s="6">
        <v>2859000</v>
      </c>
      <c r="G14" s="7">
        <v>6</v>
      </c>
      <c r="H14" s="6">
        <v>533650</v>
      </c>
      <c r="I14" s="27"/>
      <c r="J14" s="28"/>
      <c r="K14" s="8">
        <f t="shared" si="0"/>
        <v>62</v>
      </c>
      <c r="L14" s="8">
        <f t="shared" si="0"/>
        <v>51229910</v>
      </c>
      <c r="M14" s="97"/>
      <c r="N14" s="100"/>
      <c r="O14" s="97"/>
      <c r="P14" s="100"/>
      <c r="Q14" s="97"/>
      <c r="R14" s="100"/>
      <c r="S14" s="97"/>
    </row>
    <row r="15" spans="1:19" x14ac:dyDescent="0.2">
      <c r="A15" s="1" t="s">
        <v>13</v>
      </c>
      <c r="B15" s="59" t="s">
        <v>111</v>
      </c>
      <c r="C15" s="31"/>
      <c r="D15" s="32"/>
      <c r="E15" s="5"/>
      <c r="F15" s="6"/>
      <c r="G15" s="7">
        <v>1</v>
      </c>
      <c r="H15" s="6">
        <v>165354</v>
      </c>
      <c r="I15" s="27"/>
      <c r="J15" s="28"/>
      <c r="K15" s="8">
        <f t="shared" si="0"/>
        <v>1</v>
      </c>
      <c r="L15" s="8">
        <f t="shared" si="0"/>
        <v>165354</v>
      </c>
      <c r="M15" s="97"/>
      <c r="N15" s="100"/>
      <c r="O15" s="97"/>
      <c r="P15" s="100"/>
      <c r="Q15" s="97"/>
      <c r="R15" s="100"/>
      <c r="S15" s="97"/>
    </row>
    <row r="16" spans="1:19" x14ac:dyDescent="0.2">
      <c r="A16" s="47" t="s">
        <v>14</v>
      </c>
      <c r="B16" s="48" t="s">
        <v>38</v>
      </c>
      <c r="C16" s="49">
        <f t="shared" ref="C16:K16" si="1">SUM(C12:C15)</f>
        <v>34</v>
      </c>
      <c r="D16" s="49">
        <f t="shared" si="1"/>
        <v>55563785</v>
      </c>
      <c r="E16" s="49">
        <f t="shared" si="1"/>
        <v>31</v>
      </c>
      <c r="F16" s="49">
        <f t="shared" si="1"/>
        <v>2859000</v>
      </c>
      <c r="G16" s="49">
        <f t="shared" si="1"/>
        <v>14</v>
      </c>
      <c r="H16" s="49">
        <f t="shared" si="1"/>
        <v>3721504</v>
      </c>
      <c r="I16" s="49">
        <f t="shared" si="1"/>
        <v>0</v>
      </c>
      <c r="J16" s="49">
        <f t="shared" si="1"/>
        <v>0</v>
      </c>
      <c r="K16" s="49">
        <f t="shared" si="1"/>
        <v>79</v>
      </c>
      <c r="L16" s="49">
        <f>SUM(L12:L15)</f>
        <v>62144289</v>
      </c>
      <c r="M16" s="97"/>
      <c r="N16" s="100"/>
      <c r="O16" s="97"/>
      <c r="P16" s="100"/>
      <c r="Q16" s="97"/>
      <c r="R16" s="100"/>
      <c r="S16" s="97"/>
    </row>
    <row r="17" spans="1:19" x14ac:dyDescent="0.2">
      <c r="A17" s="1" t="s">
        <v>16</v>
      </c>
      <c r="B17" s="30" t="s">
        <v>15</v>
      </c>
      <c r="C17" s="31"/>
      <c r="D17" s="32"/>
      <c r="E17" s="5"/>
      <c r="F17" s="6"/>
      <c r="G17" s="7"/>
      <c r="H17" s="6"/>
      <c r="I17" s="27"/>
      <c r="J17" s="28"/>
      <c r="K17" s="8">
        <f t="shared" si="0"/>
        <v>0</v>
      </c>
      <c r="L17" s="8">
        <f t="shared" si="0"/>
        <v>0</v>
      </c>
      <c r="M17" s="97"/>
      <c r="N17" s="100"/>
      <c r="O17" s="97"/>
      <c r="P17" s="100"/>
      <c r="Q17" s="97"/>
      <c r="R17" s="100"/>
      <c r="S17" s="97"/>
    </row>
    <row r="18" spans="1:19" x14ac:dyDescent="0.2">
      <c r="A18" s="1" t="s">
        <v>18</v>
      </c>
      <c r="B18" s="30" t="s">
        <v>17</v>
      </c>
      <c r="C18" s="31"/>
      <c r="D18" s="32"/>
      <c r="E18" s="5"/>
      <c r="F18" s="6"/>
      <c r="G18" s="7"/>
      <c r="H18" s="6"/>
      <c r="I18" s="27"/>
      <c r="J18" s="28"/>
      <c r="K18" s="8">
        <f t="shared" si="0"/>
        <v>0</v>
      </c>
      <c r="L18" s="8">
        <f t="shared" si="0"/>
        <v>0</v>
      </c>
      <c r="M18" s="97"/>
      <c r="N18" s="100"/>
      <c r="O18" s="97"/>
      <c r="P18" s="100"/>
      <c r="Q18" s="97"/>
      <c r="R18" s="100"/>
      <c r="S18" s="97"/>
    </row>
    <row r="19" spans="1:19" x14ac:dyDescent="0.2">
      <c r="A19" s="1" t="s">
        <v>20</v>
      </c>
      <c r="B19" s="30" t="s">
        <v>19</v>
      </c>
      <c r="C19" s="95">
        <v>1</v>
      </c>
      <c r="D19" s="32">
        <v>100</v>
      </c>
      <c r="E19" s="5"/>
      <c r="F19" s="6"/>
      <c r="G19" s="7"/>
      <c r="H19" s="6"/>
      <c r="I19" s="27"/>
      <c r="J19" s="28"/>
      <c r="K19" s="8">
        <f t="shared" si="0"/>
        <v>1</v>
      </c>
      <c r="L19" s="8">
        <f t="shared" si="0"/>
        <v>100</v>
      </c>
      <c r="M19" s="97"/>
      <c r="N19" s="100"/>
      <c r="O19" s="97"/>
      <c r="P19" s="100"/>
      <c r="Q19" s="97"/>
      <c r="R19" s="100"/>
      <c r="S19" s="97"/>
    </row>
    <row r="20" spans="1:19" x14ac:dyDescent="0.2">
      <c r="A20" s="1" t="s">
        <v>21</v>
      </c>
      <c r="B20" s="33" t="s">
        <v>39</v>
      </c>
      <c r="C20" s="34">
        <f t="shared" ref="C20:L20" si="2">SUM(C17:C19)</f>
        <v>1</v>
      </c>
      <c r="D20" s="34">
        <f t="shared" si="2"/>
        <v>100</v>
      </c>
      <c r="E20" s="34">
        <f t="shared" si="2"/>
        <v>0</v>
      </c>
      <c r="F20" s="34">
        <f t="shared" si="2"/>
        <v>0</v>
      </c>
      <c r="G20" s="34">
        <f t="shared" si="2"/>
        <v>0</v>
      </c>
      <c r="H20" s="34">
        <f t="shared" si="2"/>
        <v>0</v>
      </c>
      <c r="I20" s="34">
        <f t="shared" si="2"/>
        <v>0</v>
      </c>
      <c r="J20" s="34">
        <f t="shared" si="2"/>
        <v>0</v>
      </c>
      <c r="K20" s="34">
        <f t="shared" si="2"/>
        <v>1</v>
      </c>
      <c r="L20" s="34">
        <f t="shared" si="2"/>
        <v>100</v>
      </c>
      <c r="M20" s="97"/>
      <c r="N20" s="100"/>
      <c r="O20" s="97"/>
      <c r="P20" s="100"/>
      <c r="Q20" s="97"/>
      <c r="R20" s="100"/>
      <c r="S20" s="97"/>
    </row>
    <row r="21" spans="1:19" x14ac:dyDescent="0.2">
      <c r="A21" s="1" t="s">
        <v>23</v>
      </c>
      <c r="B21" s="30" t="s">
        <v>22</v>
      </c>
      <c r="C21" s="106">
        <v>4</v>
      </c>
      <c r="D21" s="32">
        <v>2142000</v>
      </c>
      <c r="E21" s="5"/>
      <c r="F21" s="6"/>
      <c r="G21" s="7"/>
      <c r="H21" s="6"/>
      <c r="I21" s="27"/>
      <c r="J21" s="28"/>
      <c r="K21" s="8">
        <f>SUM(C21+E21+G21+I21)</f>
        <v>4</v>
      </c>
      <c r="L21" s="8">
        <f>SUM(D21+F21+H21+J21)</f>
        <v>2142000</v>
      </c>
      <c r="M21" s="97"/>
      <c r="N21" s="100"/>
      <c r="O21" s="97"/>
      <c r="P21" s="100"/>
      <c r="Q21" s="97"/>
      <c r="R21" s="100"/>
      <c r="S21" s="97"/>
    </row>
    <row r="22" spans="1:19" x14ac:dyDescent="0.2">
      <c r="A22" s="1" t="s">
        <v>25</v>
      </c>
      <c r="B22" s="30" t="s">
        <v>24</v>
      </c>
      <c r="C22" s="106">
        <v>4</v>
      </c>
      <c r="D22" s="32">
        <v>3858000</v>
      </c>
      <c r="E22" s="5"/>
      <c r="F22" s="6"/>
      <c r="G22" s="7"/>
      <c r="H22" s="6"/>
      <c r="I22" s="27"/>
      <c r="J22" s="28"/>
      <c r="K22" s="8">
        <f t="shared" ref="K22:L52" si="3">SUM(C22+E22+G22+I22)</f>
        <v>4</v>
      </c>
      <c r="L22" s="8">
        <f t="shared" si="3"/>
        <v>3858000</v>
      </c>
      <c r="M22" s="97"/>
      <c r="N22" s="100"/>
      <c r="O22" s="97"/>
      <c r="P22" s="100"/>
      <c r="Q22" s="97"/>
      <c r="R22" s="100"/>
      <c r="S22" s="97"/>
    </row>
    <row r="23" spans="1:19" x14ac:dyDescent="0.2">
      <c r="A23" s="1" t="s">
        <v>27</v>
      </c>
      <c r="B23" s="30" t="s">
        <v>26</v>
      </c>
      <c r="C23" s="106">
        <v>1</v>
      </c>
      <c r="D23" s="32">
        <v>30300</v>
      </c>
      <c r="E23" s="5"/>
      <c r="F23" s="6"/>
      <c r="G23" s="7"/>
      <c r="H23" s="6"/>
      <c r="I23" s="27"/>
      <c r="J23" s="28"/>
      <c r="K23" s="8">
        <f t="shared" si="3"/>
        <v>1</v>
      </c>
      <c r="L23" s="8">
        <f t="shared" si="3"/>
        <v>30300</v>
      </c>
      <c r="M23" s="97"/>
      <c r="N23" s="100"/>
      <c r="O23" s="97"/>
      <c r="P23" s="100"/>
      <c r="Q23" s="97"/>
      <c r="R23" s="100"/>
      <c r="S23" s="97"/>
    </row>
    <row r="24" spans="1:19" x14ac:dyDescent="0.2">
      <c r="A24" s="1" t="s">
        <v>28</v>
      </c>
      <c r="B24" s="33" t="s">
        <v>40</v>
      </c>
      <c r="C24" s="34">
        <f t="shared" ref="C24:L24" si="4">SUM(C21:C23)</f>
        <v>9</v>
      </c>
      <c r="D24" s="34">
        <f t="shared" si="4"/>
        <v>6030300</v>
      </c>
      <c r="E24" s="34">
        <f t="shared" si="4"/>
        <v>0</v>
      </c>
      <c r="F24" s="34">
        <f t="shared" si="4"/>
        <v>0</v>
      </c>
      <c r="G24" s="34">
        <f t="shared" si="4"/>
        <v>0</v>
      </c>
      <c r="H24" s="34">
        <f t="shared" si="4"/>
        <v>0</v>
      </c>
      <c r="I24" s="34">
        <f t="shared" si="4"/>
        <v>0</v>
      </c>
      <c r="J24" s="34">
        <f t="shared" si="4"/>
        <v>0</v>
      </c>
      <c r="K24" s="34">
        <f t="shared" si="4"/>
        <v>9</v>
      </c>
      <c r="L24" s="34">
        <f t="shared" si="4"/>
        <v>6030300</v>
      </c>
      <c r="M24" s="97"/>
      <c r="N24" s="100"/>
      <c r="O24" s="97"/>
      <c r="P24" s="100"/>
      <c r="Q24" s="97"/>
      <c r="R24" s="100"/>
      <c r="S24" s="97"/>
    </row>
    <row r="25" spans="1:19" x14ac:dyDescent="0.2">
      <c r="A25" s="47" t="s">
        <v>30</v>
      </c>
      <c r="B25" s="61" t="s">
        <v>29</v>
      </c>
      <c r="C25" s="62">
        <f>SUM(C24,C20,)</f>
        <v>10</v>
      </c>
      <c r="D25" s="62">
        <f>SUM(D24,D20,)</f>
        <v>6030400</v>
      </c>
      <c r="E25" s="62">
        <f t="shared" ref="E25:L25" si="5">SUM(E24,E20,)</f>
        <v>0</v>
      </c>
      <c r="F25" s="62">
        <f t="shared" si="5"/>
        <v>0</v>
      </c>
      <c r="G25" s="62">
        <f t="shared" si="5"/>
        <v>0</v>
      </c>
      <c r="H25" s="62">
        <f t="shared" si="5"/>
        <v>0</v>
      </c>
      <c r="I25" s="62">
        <f t="shared" si="5"/>
        <v>0</v>
      </c>
      <c r="J25" s="62">
        <f>SUM(J24,J20,)</f>
        <v>0</v>
      </c>
      <c r="K25" s="62">
        <f>SUM(K24,K20,)</f>
        <v>10</v>
      </c>
      <c r="L25" s="62">
        <f t="shared" si="5"/>
        <v>6030400</v>
      </c>
      <c r="M25" s="97"/>
      <c r="N25" s="100"/>
      <c r="O25" s="97"/>
      <c r="P25" s="100"/>
      <c r="Q25" s="97"/>
      <c r="R25" s="100"/>
      <c r="S25" s="97"/>
    </row>
    <row r="26" spans="1:19" x14ac:dyDescent="0.2">
      <c r="A26" s="1" t="s">
        <v>31</v>
      </c>
      <c r="B26" s="59" t="s">
        <v>79</v>
      </c>
      <c r="C26" s="106">
        <v>15</v>
      </c>
      <c r="D26" s="32">
        <v>26286122</v>
      </c>
      <c r="E26" s="5">
        <v>27</v>
      </c>
      <c r="F26" s="6">
        <v>2171400</v>
      </c>
      <c r="G26" s="7">
        <v>1</v>
      </c>
      <c r="H26" s="6">
        <v>157480</v>
      </c>
      <c r="I26" s="27">
        <v>11</v>
      </c>
      <c r="J26" s="28">
        <v>1348769</v>
      </c>
      <c r="K26" s="8">
        <f t="shared" si="3"/>
        <v>54</v>
      </c>
      <c r="L26" s="8">
        <f t="shared" si="3"/>
        <v>29963771</v>
      </c>
      <c r="M26" s="97"/>
      <c r="N26" s="100"/>
      <c r="O26" s="97"/>
      <c r="P26" s="100"/>
      <c r="Q26" s="97"/>
      <c r="R26" s="100"/>
      <c r="S26" s="97"/>
    </row>
    <row r="27" spans="1:19" x14ac:dyDescent="0.2">
      <c r="A27" s="1" t="s">
        <v>34</v>
      </c>
      <c r="B27" s="59" t="s">
        <v>93</v>
      </c>
      <c r="C27" s="106">
        <v>42</v>
      </c>
      <c r="D27" s="32">
        <v>14332725</v>
      </c>
      <c r="E27" s="5">
        <v>100</v>
      </c>
      <c r="F27" s="6">
        <v>21692948</v>
      </c>
      <c r="G27" s="7">
        <v>27</v>
      </c>
      <c r="H27" s="6">
        <v>5520791</v>
      </c>
      <c r="I27" s="27">
        <v>1</v>
      </c>
      <c r="J27" s="28">
        <v>389750</v>
      </c>
      <c r="K27" s="8">
        <f t="shared" si="3"/>
        <v>170</v>
      </c>
      <c r="L27" s="8">
        <f t="shared" si="3"/>
        <v>41936214</v>
      </c>
      <c r="M27" s="97"/>
      <c r="N27" s="100">
        <v>9</v>
      </c>
      <c r="O27" s="97">
        <v>9692550</v>
      </c>
      <c r="P27" s="100">
        <v>33</v>
      </c>
      <c r="Q27" s="97">
        <v>4640175</v>
      </c>
      <c r="R27" s="100">
        <f t="shared" ref="R27:S29" si="6">SUM(N27+P27)</f>
        <v>42</v>
      </c>
      <c r="S27" s="97">
        <f t="shared" si="6"/>
        <v>14332725</v>
      </c>
    </row>
    <row r="28" spans="1:19" x14ac:dyDescent="0.2">
      <c r="A28" s="1" t="s">
        <v>36</v>
      </c>
      <c r="B28" s="59" t="s">
        <v>94</v>
      </c>
      <c r="C28" s="106">
        <v>475</v>
      </c>
      <c r="D28" s="32">
        <v>161263593</v>
      </c>
      <c r="E28" s="5">
        <v>42</v>
      </c>
      <c r="F28" s="6">
        <v>724876</v>
      </c>
      <c r="G28" s="7">
        <v>20</v>
      </c>
      <c r="H28" s="6">
        <v>6844083</v>
      </c>
      <c r="I28" s="27">
        <v>47</v>
      </c>
      <c r="J28" s="28">
        <v>1489728</v>
      </c>
      <c r="K28" s="8">
        <f t="shared" si="3"/>
        <v>584</v>
      </c>
      <c r="L28" s="8">
        <f t="shared" si="3"/>
        <v>170322280</v>
      </c>
      <c r="M28" s="97"/>
      <c r="N28" s="100"/>
      <c r="O28" s="97"/>
      <c r="P28" s="100"/>
      <c r="Q28" s="97"/>
      <c r="R28" s="100">
        <f t="shared" si="6"/>
        <v>0</v>
      </c>
      <c r="S28" s="97">
        <f t="shared" si="6"/>
        <v>0</v>
      </c>
    </row>
    <row r="29" spans="1:19" x14ac:dyDescent="0.2">
      <c r="A29" s="1" t="s">
        <v>41</v>
      </c>
      <c r="B29" s="59" t="s">
        <v>95</v>
      </c>
      <c r="C29" s="106">
        <v>725</v>
      </c>
      <c r="D29" s="32">
        <v>155014461</v>
      </c>
      <c r="E29" s="5">
        <v>56</v>
      </c>
      <c r="F29" s="6">
        <v>5730004</v>
      </c>
      <c r="G29" s="7">
        <v>186</v>
      </c>
      <c r="H29" s="6">
        <v>13806160</v>
      </c>
      <c r="I29" s="27">
        <v>113</v>
      </c>
      <c r="J29" s="28">
        <v>1192095</v>
      </c>
      <c r="K29" s="8">
        <f t="shared" si="3"/>
        <v>1080</v>
      </c>
      <c r="L29" s="8">
        <f t="shared" si="3"/>
        <v>175742720</v>
      </c>
      <c r="M29" s="100"/>
      <c r="N29" s="100">
        <v>101</v>
      </c>
      <c r="O29" s="97">
        <v>86601868</v>
      </c>
      <c r="P29" s="100">
        <v>624</v>
      </c>
      <c r="Q29" s="97">
        <v>68804498</v>
      </c>
      <c r="R29" s="100">
        <f t="shared" si="6"/>
        <v>725</v>
      </c>
      <c r="S29" s="97">
        <f t="shared" si="6"/>
        <v>155406366</v>
      </c>
    </row>
    <row r="30" spans="1:19" x14ac:dyDescent="0.2">
      <c r="A30" s="1" t="s">
        <v>42</v>
      </c>
      <c r="B30" s="59" t="s">
        <v>96</v>
      </c>
      <c r="C30" s="106"/>
      <c r="D30" s="32"/>
      <c r="E30" s="5"/>
      <c r="F30" s="6"/>
      <c r="G30" s="7"/>
      <c r="H30" s="6"/>
      <c r="I30" s="27"/>
      <c r="J30" s="28"/>
      <c r="K30" s="8">
        <f t="shared" si="3"/>
        <v>0</v>
      </c>
      <c r="L30" s="8">
        <f t="shared" si="3"/>
        <v>0</v>
      </c>
      <c r="M30" s="100"/>
      <c r="N30" s="100"/>
      <c r="O30" s="97"/>
      <c r="P30" s="100"/>
      <c r="Q30" s="97"/>
      <c r="R30" s="100"/>
      <c r="S30" s="97"/>
    </row>
    <row r="31" spans="1:19" x14ac:dyDescent="0.2">
      <c r="A31" s="1" t="s">
        <v>45</v>
      </c>
      <c r="B31" s="30" t="s">
        <v>33</v>
      </c>
      <c r="C31" s="106">
        <v>18</v>
      </c>
      <c r="D31" s="32">
        <v>37623709</v>
      </c>
      <c r="E31" s="5">
        <v>2</v>
      </c>
      <c r="F31" s="6">
        <v>2235360</v>
      </c>
      <c r="G31" s="7"/>
      <c r="H31" s="6"/>
      <c r="I31" s="27"/>
      <c r="J31" s="28"/>
      <c r="K31" s="8">
        <f t="shared" si="3"/>
        <v>20</v>
      </c>
      <c r="L31" s="8">
        <f>SUM(D31+F31+H31+J31)</f>
        <v>39859069</v>
      </c>
      <c r="M31" s="100"/>
      <c r="N31" s="100"/>
      <c r="O31" s="97"/>
      <c r="P31" s="100"/>
      <c r="Q31" s="97"/>
      <c r="R31" s="100"/>
      <c r="S31" s="97"/>
    </row>
    <row r="32" spans="1:19" x14ac:dyDescent="0.2">
      <c r="A32" s="1" t="s">
        <v>47</v>
      </c>
      <c r="B32" s="30" t="s">
        <v>35</v>
      </c>
      <c r="C32" s="106"/>
      <c r="D32" s="32"/>
      <c r="E32" s="5"/>
      <c r="F32" s="6"/>
      <c r="G32" s="7"/>
      <c r="H32" s="6"/>
      <c r="I32" s="27"/>
      <c r="J32" s="28"/>
      <c r="K32" s="8">
        <f t="shared" si="3"/>
        <v>0</v>
      </c>
      <c r="L32" s="8">
        <f t="shared" si="3"/>
        <v>0</v>
      </c>
      <c r="M32" s="100"/>
      <c r="N32" s="100"/>
      <c r="O32" s="97"/>
      <c r="P32" s="100"/>
      <c r="Q32" s="97"/>
      <c r="R32" s="100"/>
      <c r="S32" s="97"/>
    </row>
    <row r="33" spans="1:19" s="11" customFormat="1" x14ac:dyDescent="0.2">
      <c r="A33" s="47" t="s">
        <v>49</v>
      </c>
      <c r="B33" s="48" t="s">
        <v>37</v>
      </c>
      <c r="C33" s="49">
        <f>SUM(C26:C32)</f>
        <v>1275</v>
      </c>
      <c r="D33" s="49">
        <f>SUM(D26:D32)</f>
        <v>394520610</v>
      </c>
      <c r="E33" s="49">
        <f t="shared" ref="E33:L33" si="7">SUM(E26:E32)</f>
        <v>227</v>
      </c>
      <c r="F33" s="49">
        <f t="shared" si="7"/>
        <v>32554588</v>
      </c>
      <c r="G33" s="49">
        <f t="shared" si="7"/>
        <v>234</v>
      </c>
      <c r="H33" s="49">
        <f t="shared" si="7"/>
        <v>26328514</v>
      </c>
      <c r="I33" s="49">
        <f t="shared" si="7"/>
        <v>172</v>
      </c>
      <c r="J33" s="49">
        <f t="shared" si="7"/>
        <v>4420342</v>
      </c>
      <c r="K33" s="49">
        <f>SUM(K26:K32)</f>
        <v>1908</v>
      </c>
      <c r="L33" s="49">
        <f t="shared" si="7"/>
        <v>457824054</v>
      </c>
      <c r="M33" s="101"/>
      <c r="N33" s="101"/>
      <c r="O33" s="98"/>
      <c r="P33" s="101"/>
      <c r="S33" s="98"/>
    </row>
    <row r="34" spans="1:19" x14ac:dyDescent="0.2">
      <c r="A34" s="1" t="s">
        <v>82</v>
      </c>
      <c r="B34" s="30" t="s">
        <v>106</v>
      </c>
      <c r="C34" s="106">
        <v>2</v>
      </c>
      <c r="D34" s="32">
        <v>765429</v>
      </c>
      <c r="E34" s="5"/>
      <c r="F34" s="6"/>
      <c r="G34" s="7"/>
      <c r="H34" s="6"/>
      <c r="I34" s="27"/>
      <c r="J34" s="28"/>
      <c r="K34" s="8">
        <f t="shared" si="3"/>
        <v>2</v>
      </c>
      <c r="L34" s="8">
        <f t="shared" si="3"/>
        <v>765429</v>
      </c>
      <c r="S34" s="97"/>
    </row>
    <row r="35" spans="1:19" s="58" customFormat="1" x14ac:dyDescent="0.2">
      <c r="A35" s="45" t="s">
        <v>51</v>
      </c>
      <c r="B35" s="53" t="s">
        <v>77</v>
      </c>
      <c r="C35" s="54"/>
      <c r="D35" s="55"/>
      <c r="E35" s="54"/>
      <c r="F35" s="55"/>
      <c r="G35" s="54"/>
      <c r="H35" s="55"/>
      <c r="I35" s="56"/>
      <c r="J35" s="57"/>
      <c r="K35" s="8">
        <f t="shared" si="3"/>
        <v>0</v>
      </c>
      <c r="L35" s="8">
        <f t="shared" si="3"/>
        <v>0</v>
      </c>
      <c r="S35" s="99"/>
    </row>
    <row r="36" spans="1:19" x14ac:dyDescent="0.2">
      <c r="A36" s="1" t="s">
        <v>54</v>
      </c>
      <c r="B36" s="59" t="s">
        <v>98</v>
      </c>
      <c r="C36" s="106">
        <v>2</v>
      </c>
      <c r="D36" s="32">
        <v>2442678</v>
      </c>
      <c r="E36" s="5"/>
      <c r="F36" s="6"/>
      <c r="G36" s="7"/>
      <c r="H36" s="6"/>
      <c r="I36" s="27"/>
      <c r="J36" s="28"/>
      <c r="K36" s="8">
        <f t="shared" si="3"/>
        <v>2</v>
      </c>
      <c r="L36" s="8">
        <f t="shared" si="3"/>
        <v>2442678</v>
      </c>
      <c r="S36" s="97"/>
    </row>
    <row r="37" spans="1:19" x14ac:dyDescent="0.2">
      <c r="A37" s="1" t="s">
        <v>55</v>
      </c>
      <c r="B37" s="59" t="s">
        <v>97</v>
      </c>
      <c r="C37" s="106">
        <v>4</v>
      </c>
      <c r="D37" s="32">
        <v>878734</v>
      </c>
      <c r="E37" s="5"/>
      <c r="F37" s="6"/>
      <c r="G37" s="7"/>
      <c r="H37" s="6"/>
      <c r="I37" s="27"/>
      <c r="J37" s="28"/>
      <c r="K37" s="8">
        <f t="shared" si="3"/>
        <v>4</v>
      </c>
      <c r="L37" s="8">
        <f t="shared" si="3"/>
        <v>878734</v>
      </c>
      <c r="M37" s="9">
        <f>SUM(L36+L37)</f>
        <v>3321412</v>
      </c>
      <c r="S37" s="97"/>
    </row>
    <row r="38" spans="1:19" x14ac:dyDescent="0.2">
      <c r="A38" s="1" t="s">
        <v>64</v>
      </c>
      <c r="B38" s="30" t="s">
        <v>99</v>
      </c>
      <c r="C38" s="31"/>
      <c r="D38" s="32"/>
      <c r="E38" s="5"/>
      <c r="F38" s="6"/>
      <c r="G38" s="7"/>
      <c r="H38" s="6"/>
      <c r="I38" s="27"/>
      <c r="J38" s="28"/>
      <c r="K38" s="8">
        <f t="shared" si="3"/>
        <v>0</v>
      </c>
      <c r="L38" s="8">
        <f t="shared" si="3"/>
        <v>0</v>
      </c>
      <c r="S38" s="97"/>
    </row>
    <row r="39" spans="1:19" x14ac:dyDescent="0.2">
      <c r="A39" s="1" t="s">
        <v>65</v>
      </c>
      <c r="B39" s="59" t="s">
        <v>101</v>
      </c>
      <c r="C39" s="106">
        <v>41</v>
      </c>
      <c r="D39" s="32">
        <v>24740362</v>
      </c>
      <c r="E39" s="5"/>
      <c r="F39" s="6"/>
      <c r="G39" s="7"/>
      <c r="H39" s="6"/>
      <c r="I39" s="27"/>
      <c r="J39" s="28"/>
      <c r="K39" s="8">
        <f t="shared" si="3"/>
        <v>41</v>
      </c>
      <c r="L39" s="8">
        <f t="shared" si="3"/>
        <v>24740362</v>
      </c>
      <c r="S39" s="97"/>
    </row>
    <row r="40" spans="1:19" x14ac:dyDescent="0.2">
      <c r="A40" s="1" t="s">
        <v>66</v>
      </c>
      <c r="B40" s="59" t="s">
        <v>100</v>
      </c>
      <c r="C40" s="106">
        <v>2</v>
      </c>
      <c r="D40" s="32">
        <v>583200</v>
      </c>
      <c r="E40" s="5"/>
      <c r="F40" s="6"/>
      <c r="G40" s="7"/>
      <c r="H40" s="6"/>
      <c r="I40" s="27"/>
      <c r="J40" s="28"/>
      <c r="K40" s="8">
        <f t="shared" si="3"/>
        <v>2</v>
      </c>
      <c r="L40" s="8">
        <f t="shared" si="3"/>
        <v>583200</v>
      </c>
      <c r="S40" s="97"/>
    </row>
    <row r="41" spans="1:19" x14ac:dyDescent="0.2">
      <c r="A41" s="1" t="s">
        <v>67</v>
      </c>
      <c r="B41" s="59" t="s">
        <v>102</v>
      </c>
      <c r="C41" s="106">
        <v>425</v>
      </c>
      <c r="D41" s="32">
        <v>96467817</v>
      </c>
      <c r="E41" s="5"/>
      <c r="F41" s="6"/>
      <c r="G41" s="7"/>
      <c r="H41" s="6"/>
      <c r="I41" s="27"/>
      <c r="J41" s="28"/>
      <c r="K41" s="8">
        <f t="shared" si="3"/>
        <v>425</v>
      </c>
      <c r="L41" s="8">
        <f t="shared" si="3"/>
        <v>96467817</v>
      </c>
      <c r="S41" s="97"/>
    </row>
    <row r="42" spans="1:19" x14ac:dyDescent="0.2">
      <c r="A42" s="1" t="s">
        <v>68</v>
      </c>
      <c r="B42" s="59" t="s">
        <v>103</v>
      </c>
      <c r="C42" s="106">
        <v>42</v>
      </c>
      <c r="D42" s="32">
        <v>18064106</v>
      </c>
      <c r="E42" s="5"/>
      <c r="F42" s="6"/>
      <c r="G42" s="7"/>
      <c r="H42" s="6"/>
      <c r="I42" s="27"/>
      <c r="J42" s="28"/>
      <c r="K42" s="8">
        <f t="shared" si="3"/>
        <v>42</v>
      </c>
      <c r="L42" s="8">
        <f t="shared" si="3"/>
        <v>18064106</v>
      </c>
      <c r="S42" s="97"/>
    </row>
    <row r="43" spans="1:19" x14ac:dyDescent="0.2">
      <c r="A43" s="1" t="s">
        <v>80</v>
      </c>
      <c r="B43" s="30" t="s">
        <v>104</v>
      </c>
      <c r="C43" s="31"/>
      <c r="D43" s="32"/>
      <c r="E43" s="5"/>
      <c r="F43" s="6"/>
      <c r="G43" s="7"/>
      <c r="H43" s="6"/>
      <c r="I43" s="27"/>
      <c r="J43" s="28"/>
      <c r="K43" s="8">
        <f t="shared" si="3"/>
        <v>0</v>
      </c>
      <c r="L43" s="8">
        <f t="shared" si="3"/>
        <v>0</v>
      </c>
      <c r="S43" s="97"/>
    </row>
    <row r="44" spans="1:19" x14ac:dyDescent="0.2">
      <c r="A44" s="1" t="s">
        <v>81</v>
      </c>
      <c r="B44" s="30" t="s">
        <v>105</v>
      </c>
      <c r="C44" s="106">
        <v>2</v>
      </c>
      <c r="D44" s="32">
        <v>36500000</v>
      </c>
      <c r="E44" s="5"/>
      <c r="F44" s="6"/>
      <c r="G44" s="7">
        <v>1</v>
      </c>
      <c r="H44" s="6">
        <v>2990000</v>
      </c>
      <c r="I44" s="27"/>
      <c r="J44" s="28"/>
      <c r="K44" s="8">
        <f t="shared" si="3"/>
        <v>3</v>
      </c>
      <c r="L44" s="8">
        <f t="shared" si="3"/>
        <v>39490000</v>
      </c>
      <c r="S44" s="97"/>
    </row>
    <row r="45" spans="1:19" x14ac:dyDescent="0.2">
      <c r="A45" s="1" t="s">
        <v>83</v>
      </c>
      <c r="B45" s="30" t="s">
        <v>56</v>
      </c>
      <c r="C45" s="31"/>
      <c r="D45" s="32"/>
      <c r="E45" s="5"/>
      <c r="F45" s="6"/>
      <c r="G45" s="7"/>
      <c r="H45" s="6"/>
      <c r="I45" s="27"/>
      <c r="J45" s="28"/>
      <c r="K45" s="8">
        <f t="shared" si="3"/>
        <v>0</v>
      </c>
      <c r="L45" s="8">
        <f t="shared" si="3"/>
        <v>0</v>
      </c>
      <c r="S45" s="97"/>
    </row>
    <row r="46" spans="1:19" s="11" customFormat="1" x14ac:dyDescent="0.2">
      <c r="A46" s="47" t="s">
        <v>84</v>
      </c>
      <c r="B46" s="48" t="s">
        <v>50</v>
      </c>
      <c r="C46" s="49">
        <f t="shared" ref="C46:L46" si="8">SUM(C34:C45)</f>
        <v>520</v>
      </c>
      <c r="D46" s="49">
        <f t="shared" si="8"/>
        <v>180442326</v>
      </c>
      <c r="E46" s="49">
        <f t="shared" si="8"/>
        <v>0</v>
      </c>
      <c r="F46" s="49">
        <f t="shared" si="8"/>
        <v>0</v>
      </c>
      <c r="G46" s="49">
        <f t="shared" si="8"/>
        <v>1</v>
      </c>
      <c r="H46" s="49">
        <f t="shared" si="8"/>
        <v>2990000</v>
      </c>
      <c r="I46" s="49">
        <f t="shared" si="8"/>
        <v>0</v>
      </c>
      <c r="J46" s="49">
        <f t="shared" si="8"/>
        <v>0</v>
      </c>
      <c r="K46" s="49">
        <f t="shared" si="8"/>
        <v>521</v>
      </c>
      <c r="L46" s="49">
        <f t="shared" si="8"/>
        <v>183432326</v>
      </c>
      <c r="M46" s="11">
        <f>SUM(K16+K25+K33+K46)</f>
        <v>2518</v>
      </c>
      <c r="N46" s="11">
        <f>SUM(L16+L25+L33+L46)</f>
        <v>709431069</v>
      </c>
      <c r="S46" s="98"/>
    </row>
    <row r="47" spans="1:19" x14ac:dyDescent="0.2">
      <c r="A47" s="41" t="s">
        <v>85</v>
      </c>
      <c r="B47" s="43" t="s">
        <v>69</v>
      </c>
      <c r="C47" s="104">
        <v>3</v>
      </c>
      <c r="D47" s="44">
        <v>5474667</v>
      </c>
      <c r="E47" s="42"/>
      <c r="F47" s="42"/>
      <c r="G47" s="42"/>
      <c r="H47" s="42"/>
      <c r="I47" s="42"/>
      <c r="J47" s="42"/>
      <c r="K47" s="8">
        <f t="shared" si="3"/>
        <v>3</v>
      </c>
      <c r="L47" s="8">
        <f t="shared" si="3"/>
        <v>5474667</v>
      </c>
      <c r="S47" s="97"/>
    </row>
    <row r="48" spans="1:19" x14ac:dyDescent="0.2">
      <c r="A48" s="41"/>
      <c r="B48" s="43" t="s">
        <v>129</v>
      </c>
      <c r="C48" s="104">
        <v>192</v>
      </c>
      <c r="D48" s="44">
        <v>56318461</v>
      </c>
      <c r="E48" s="42"/>
      <c r="F48" s="42"/>
      <c r="G48" s="42"/>
      <c r="H48" s="42"/>
      <c r="I48" s="42"/>
      <c r="J48" s="42"/>
      <c r="K48" s="8"/>
      <c r="L48" s="8"/>
      <c r="S48" s="97"/>
    </row>
    <row r="49" spans="1:19" x14ac:dyDescent="0.2">
      <c r="A49" s="41" t="s">
        <v>86</v>
      </c>
      <c r="B49" s="43" t="s">
        <v>70</v>
      </c>
      <c r="C49" s="104">
        <v>39</v>
      </c>
      <c r="D49" s="44">
        <v>3921690</v>
      </c>
      <c r="E49" s="42"/>
      <c r="F49" s="42"/>
      <c r="G49" s="42"/>
      <c r="H49" s="42"/>
      <c r="I49" s="42"/>
      <c r="J49" s="42"/>
      <c r="K49" s="8">
        <f t="shared" si="3"/>
        <v>39</v>
      </c>
      <c r="L49" s="8">
        <f t="shared" si="3"/>
        <v>3921690</v>
      </c>
      <c r="S49" s="97"/>
    </row>
    <row r="50" spans="1:19" x14ac:dyDescent="0.2">
      <c r="A50" s="41" t="s">
        <v>87</v>
      </c>
      <c r="B50" s="43" t="s">
        <v>71</v>
      </c>
      <c r="C50" s="104">
        <v>32</v>
      </c>
      <c r="D50" s="44">
        <v>8896988</v>
      </c>
      <c r="E50" s="42"/>
      <c r="F50" s="42"/>
      <c r="G50" s="42"/>
      <c r="H50" s="42"/>
      <c r="I50" s="42"/>
      <c r="J50" s="42"/>
      <c r="K50" s="8">
        <f t="shared" si="3"/>
        <v>32</v>
      </c>
      <c r="L50" s="8">
        <f t="shared" si="3"/>
        <v>8896988</v>
      </c>
      <c r="S50" s="97"/>
    </row>
    <row r="51" spans="1:19" x14ac:dyDescent="0.2">
      <c r="A51" s="41" t="s">
        <v>88</v>
      </c>
      <c r="B51" s="43" t="s">
        <v>72</v>
      </c>
      <c r="C51" s="104"/>
      <c r="D51" s="44"/>
      <c r="E51" s="42"/>
      <c r="F51" s="42"/>
      <c r="G51" s="42"/>
      <c r="H51" s="42"/>
      <c r="I51" s="42"/>
      <c r="J51" s="42"/>
      <c r="K51" s="8">
        <f t="shared" si="3"/>
        <v>0</v>
      </c>
      <c r="L51" s="8">
        <f t="shared" si="3"/>
        <v>0</v>
      </c>
      <c r="S51" s="97"/>
    </row>
    <row r="52" spans="1:19" x14ac:dyDescent="0.2">
      <c r="A52" s="41" t="s">
        <v>89</v>
      </c>
      <c r="B52" s="43" t="s">
        <v>75</v>
      </c>
      <c r="C52" s="104">
        <v>1</v>
      </c>
      <c r="D52" s="44">
        <v>927467</v>
      </c>
      <c r="E52" s="42"/>
      <c r="F52" s="42"/>
      <c r="G52" s="42"/>
      <c r="H52" s="42"/>
      <c r="I52" s="42"/>
      <c r="J52" s="42"/>
      <c r="K52" s="8">
        <f t="shared" si="3"/>
        <v>1</v>
      </c>
      <c r="L52" s="8">
        <f t="shared" si="3"/>
        <v>927467</v>
      </c>
      <c r="S52" s="97"/>
    </row>
    <row r="53" spans="1:19" s="11" customFormat="1" x14ac:dyDescent="0.2">
      <c r="A53" s="50" t="s">
        <v>90</v>
      </c>
      <c r="B53" s="51" t="s">
        <v>73</v>
      </c>
      <c r="C53" s="52">
        <f t="shared" ref="C53:K53" si="9">SUM(C47:C52)</f>
        <v>267</v>
      </c>
      <c r="D53" s="52">
        <f t="shared" si="9"/>
        <v>75539273</v>
      </c>
      <c r="E53" s="52">
        <f t="shared" si="9"/>
        <v>0</v>
      </c>
      <c r="F53" s="52">
        <f t="shared" si="9"/>
        <v>0</v>
      </c>
      <c r="G53" s="52">
        <f t="shared" si="9"/>
        <v>0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75</v>
      </c>
      <c r="L53" s="52">
        <f>SUM(L47:L52)</f>
        <v>19220812</v>
      </c>
      <c r="S53" s="98"/>
    </row>
    <row r="54" spans="1:19" ht="13.5" thickBot="1" x14ac:dyDescent="0.25">
      <c r="A54" s="35" t="s">
        <v>91</v>
      </c>
      <c r="B54" s="36" t="s">
        <v>52</v>
      </c>
      <c r="C54" s="37">
        <f t="shared" ref="C54:K54" si="10">SUM(C16+C25+C33+C46+C53)</f>
        <v>2106</v>
      </c>
      <c r="D54" s="37">
        <f t="shared" si="10"/>
        <v>712096394</v>
      </c>
      <c r="E54" s="37">
        <f t="shared" si="10"/>
        <v>258</v>
      </c>
      <c r="F54" s="37">
        <f>SUM(F16+F25+F33+F46+F53)</f>
        <v>35413588</v>
      </c>
      <c r="G54" s="37">
        <f t="shared" si="10"/>
        <v>249</v>
      </c>
      <c r="H54" s="37">
        <f t="shared" si="10"/>
        <v>33040018</v>
      </c>
      <c r="I54" s="37">
        <f t="shared" si="10"/>
        <v>172</v>
      </c>
      <c r="J54" s="37">
        <f t="shared" si="10"/>
        <v>4420342</v>
      </c>
      <c r="K54" s="37">
        <f t="shared" si="10"/>
        <v>2593</v>
      </c>
      <c r="L54" s="37">
        <f>SUM(L16+L25+L33+L46+L53)</f>
        <v>728651881</v>
      </c>
      <c r="N54" s="9">
        <f>SUM(L54-L46-L33-L25-L16)</f>
        <v>19220812</v>
      </c>
      <c r="S54" s="97"/>
    </row>
    <row r="55" spans="1:19" x14ac:dyDescent="0.2">
      <c r="S55" s="97"/>
    </row>
    <row r="56" spans="1:19" x14ac:dyDescent="0.2">
      <c r="K56" s="9">
        <f>SUM(C54+E54+G54+I54)</f>
        <v>2785</v>
      </c>
      <c r="L56" s="9">
        <f>SUM(D54+F54+H54+J54)</f>
        <v>784970342</v>
      </c>
    </row>
    <row r="57" spans="1:19" x14ac:dyDescent="0.2">
      <c r="B57" s="9" t="s">
        <v>131</v>
      </c>
      <c r="I57" s="38"/>
      <c r="J57" s="38"/>
    </row>
    <row r="58" spans="1:19" x14ac:dyDescent="0.2">
      <c r="B58" s="86" t="s">
        <v>107</v>
      </c>
      <c r="C58" s="9">
        <f>SUM(C16+C34+C35+C47)</f>
        <v>39</v>
      </c>
      <c r="D58" s="9">
        <f>SUM(D16+D34+D35+D47)</f>
        <v>61803881</v>
      </c>
      <c r="E58" s="9">
        <f t="shared" ref="E58:L58" si="11">SUM(E16+E34+E35+E47)</f>
        <v>31</v>
      </c>
      <c r="F58" s="9">
        <f t="shared" si="11"/>
        <v>2859000</v>
      </c>
      <c r="G58" s="9">
        <f t="shared" si="11"/>
        <v>14</v>
      </c>
      <c r="H58" s="9">
        <f t="shared" si="11"/>
        <v>3721504</v>
      </c>
      <c r="I58" s="9">
        <f t="shared" si="11"/>
        <v>0</v>
      </c>
      <c r="J58" s="9">
        <f t="shared" si="11"/>
        <v>0</v>
      </c>
      <c r="K58" s="9">
        <f t="shared" si="11"/>
        <v>84</v>
      </c>
      <c r="L58" s="9">
        <f t="shared" si="11"/>
        <v>68384385</v>
      </c>
    </row>
    <row r="59" spans="1:19" x14ac:dyDescent="0.2">
      <c r="B59" s="9" t="s">
        <v>108</v>
      </c>
      <c r="C59" s="9">
        <f>SUM(C25+C36+C37+C38+C45+C52)</f>
        <v>17</v>
      </c>
      <c r="D59" s="9">
        <f>SUM(D25+D36+D37+D38+D45+D52)</f>
        <v>10279279</v>
      </c>
      <c r="E59" s="9">
        <f t="shared" ref="E59:K59" si="12">SUM(E25+E36+E37+E38+E45+E52)</f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17</v>
      </c>
      <c r="L59" s="9">
        <f>SUM(L25+L36+L37+L38+L45+L52)</f>
        <v>10279279</v>
      </c>
    </row>
    <row r="60" spans="1:19" x14ac:dyDescent="0.2">
      <c r="B60" s="9" t="s">
        <v>109</v>
      </c>
      <c r="C60" s="9">
        <f>SUM(C33+C39+C40+C41+C42+C43+C44+C49+C50+C51)</f>
        <v>1858</v>
      </c>
      <c r="D60" s="9">
        <f>SUM(D33+D39+D40+D41+D42+D43+D44+D49+D50+D51)</f>
        <v>583694773</v>
      </c>
      <c r="E60" s="9">
        <f t="shared" ref="E60:L60" si="13">SUM(E33+E39+E40+E41+E42+E43+E44+E49+E50+E51)</f>
        <v>227</v>
      </c>
      <c r="F60" s="9">
        <f t="shared" si="13"/>
        <v>32554588</v>
      </c>
      <c r="G60" s="9">
        <f t="shared" si="13"/>
        <v>235</v>
      </c>
      <c r="H60" s="9">
        <f t="shared" si="13"/>
        <v>29318514</v>
      </c>
      <c r="I60" s="9">
        <f t="shared" si="13"/>
        <v>172</v>
      </c>
      <c r="J60" s="9">
        <f t="shared" si="13"/>
        <v>4420342</v>
      </c>
      <c r="K60" s="9">
        <f t="shared" si="13"/>
        <v>2492</v>
      </c>
      <c r="L60" s="9">
        <f t="shared" si="13"/>
        <v>649988217</v>
      </c>
    </row>
    <row r="61" spans="1:19" x14ac:dyDescent="0.2">
      <c r="B61" s="9" t="s">
        <v>110</v>
      </c>
      <c r="C61" s="9">
        <f>SUM(C58+C59+C60)</f>
        <v>1914</v>
      </c>
      <c r="D61" s="9">
        <f>SUM(D58+D59+D60)</f>
        <v>655777933</v>
      </c>
      <c r="E61" s="9">
        <f t="shared" ref="E61:L61" si="14">SUM(E58+E59+E60)</f>
        <v>258</v>
      </c>
      <c r="F61" s="9">
        <f>SUM(F58+F59+F60)</f>
        <v>35413588</v>
      </c>
      <c r="G61" s="9">
        <f t="shared" si="14"/>
        <v>249</v>
      </c>
      <c r="H61" s="9">
        <f t="shared" si="14"/>
        <v>33040018</v>
      </c>
      <c r="I61" s="9">
        <f t="shared" si="14"/>
        <v>172</v>
      </c>
      <c r="J61" s="9">
        <f t="shared" si="14"/>
        <v>4420342</v>
      </c>
      <c r="K61" s="9">
        <f t="shared" si="14"/>
        <v>2593</v>
      </c>
      <c r="L61" s="9">
        <f t="shared" si="14"/>
        <v>728651881</v>
      </c>
    </row>
    <row r="63" spans="1:19" x14ac:dyDescent="0.2">
      <c r="B63" s="86" t="s">
        <v>130</v>
      </c>
      <c r="D63" s="10"/>
      <c r="E63" s="10"/>
      <c r="F63" s="10"/>
      <c r="G63" s="10"/>
      <c r="H63" s="10"/>
      <c r="I63" s="10"/>
      <c r="J63" s="10"/>
      <c r="K63" s="10"/>
      <c r="L63" s="10"/>
    </row>
    <row r="64" spans="1:19" x14ac:dyDescent="0.2">
      <c r="B64" s="9" t="s">
        <v>107</v>
      </c>
      <c r="C64" s="84">
        <f>SUM(C58-C47)</f>
        <v>36</v>
      </c>
      <c r="D64" s="10">
        <f>SUM(D58-D47)</f>
        <v>56329214</v>
      </c>
      <c r="E64" s="10">
        <f t="shared" ref="E64:L64" si="15">SUM(E58-E47)</f>
        <v>31</v>
      </c>
      <c r="F64" s="10">
        <f>SUM(F58-F47)</f>
        <v>2859000</v>
      </c>
      <c r="G64" s="84">
        <f t="shared" si="15"/>
        <v>14</v>
      </c>
      <c r="H64" s="10">
        <f t="shared" si="15"/>
        <v>3721504</v>
      </c>
      <c r="I64" s="84">
        <f t="shared" si="15"/>
        <v>0</v>
      </c>
      <c r="J64" s="10">
        <f t="shared" si="15"/>
        <v>0</v>
      </c>
      <c r="K64" s="84">
        <f t="shared" si="15"/>
        <v>81</v>
      </c>
      <c r="L64" s="10">
        <f t="shared" si="15"/>
        <v>62909718</v>
      </c>
    </row>
    <row r="65" spans="2:12" x14ac:dyDescent="0.2">
      <c r="B65" s="9" t="s">
        <v>108</v>
      </c>
      <c r="C65" s="84">
        <f t="shared" ref="C65:K65" si="16">SUM(C59-C52)</f>
        <v>16</v>
      </c>
      <c r="D65" s="10">
        <f t="shared" si="16"/>
        <v>9351812</v>
      </c>
      <c r="E65" s="10">
        <f t="shared" si="16"/>
        <v>0</v>
      </c>
      <c r="F65" s="10">
        <f t="shared" si="16"/>
        <v>0</v>
      </c>
      <c r="G65" s="84">
        <f t="shared" si="16"/>
        <v>0</v>
      </c>
      <c r="H65" s="10">
        <f t="shared" si="16"/>
        <v>0</v>
      </c>
      <c r="I65" s="84">
        <f t="shared" si="16"/>
        <v>0</v>
      </c>
      <c r="J65" s="10">
        <f t="shared" si="16"/>
        <v>0</v>
      </c>
      <c r="K65" s="84">
        <f t="shared" si="16"/>
        <v>16</v>
      </c>
      <c r="L65" s="10">
        <f>SUM(L59-L52)</f>
        <v>9351812</v>
      </c>
    </row>
    <row r="66" spans="2:12" x14ac:dyDescent="0.2">
      <c r="B66" s="9" t="s">
        <v>109</v>
      </c>
      <c r="C66" s="84">
        <f>SUM(C60-C49-C50-C51)</f>
        <v>1787</v>
      </c>
      <c r="D66" s="10">
        <f t="shared" ref="D66:L66" si="17">SUM(D60-D49-D50-D51)</f>
        <v>570876095</v>
      </c>
      <c r="E66" s="10">
        <f t="shared" si="17"/>
        <v>227</v>
      </c>
      <c r="F66" s="10">
        <f t="shared" si="17"/>
        <v>32554588</v>
      </c>
      <c r="G66" s="84">
        <f t="shared" si="17"/>
        <v>235</v>
      </c>
      <c r="H66" s="10">
        <f t="shared" si="17"/>
        <v>29318514</v>
      </c>
      <c r="I66" s="84">
        <f t="shared" si="17"/>
        <v>172</v>
      </c>
      <c r="J66" s="10">
        <f t="shared" si="17"/>
        <v>4420342</v>
      </c>
      <c r="K66" s="84">
        <f t="shared" si="17"/>
        <v>2421</v>
      </c>
      <c r="L66" s="10">
        <f t="shared" si="17"/>
        <v>637169539</v>
      </c>
    </row>
    <row r="67" spans="2:12" x14ac:dyDescent="0.2">
      <c r="B67" s="107" t="s">
        <v>121</v>
      </c>
      <c r="C67" s="108">
        <f>SUM(C64:C66)</f>
        <v>1839</v>
      </c>
      <c r="D67" s="109">
        <f t="shared" ref="D67:K67" si="18">SUM(D64:D66)</f>
        <v>636557121</v>
      </c>
      <c r="E67" s="109">
        <f t="shared" si="18"/>
        <v>258</v>
      </c>
      <c r="F67" s="109">
        <f>SUM(F64:F66)</f>
        <v>35413588</v>
      </c>
      <c r="G67" s="108">
        <f t="shared" si="18"/>
        <v>249</v>
      </c>
      <c r="H67" s="109">
        <f t="shared" si="18"/>
        <v>33040018</v>
      </c>
      <c r="I67" s="108">
        <f t="shared" si="18"/>
        <v>172</v>
      </c>
      <c r="J67" s="109">
        <f t="shared" si="18"/>
        <v>4420342</v>
      </c>
      <c r="K67" s="108">
        <f t="shared" si="18"/>
        <v>2518</v>
      </c>
      <c r="L67" s="109">
        <f>SUM(L64:L66)</f>
        <v>709431069</v>
      </c>
    </row>
    <row r="69" spans="2:12" x14ac:dyDescent="0.2">
      <c r="B69" s="9" t="s">
        <v>120</v>
      </c>
      <c r="C69" s="84">
        <f>SUM(C61-C67)</f>
        <v>75</v>
      </c>
      <c r="D69" s="10">
        <f>SUM(D61-D67)</f>
        <v>19220812</v>
      </c>
      <c r="E69" s="84">
        <f t="shared" ref="E69:L69" si="19">SUM(E61-E67)</f>
        <v>0</v>
      </c>
      <c r="F69" s="10">
        <f t="shared" si="19"/>
        <v>0</v>
      </c>
      <c r="G69" s="84">
        <f t="shared" si="19"/>
        <v>0</v>
      </c>
      <c r="H69" s="10">
        <f t="shared" si="19"/>
        <v>0</v>
      </c>
      <c r="I69" s="84">
        <f t="shared" si="19"/>
        <v>0</v>
      </c>
      <c r="J69" s="10">
        <f t="shared" si="19"/>
        <v>0</v>
      </c>
      <c r="K69" s="84">
        <f t="shared" si="19"/>
        <v>75</v>
      </c>
      <c r="L69" s="10">
        <f t="shared" si="19"/>
        <v>19220812</v>
      </c>
    </row>
  </sheetData>
  <mergeCells count="14">
    <mergeCell ref="I1:K1"/>
    <mergeCell ref="A3:H3"/>
    <mergeCell ref="A4:H4"/>
    <mergeCell ref="A5:H5"/>
    <mergeCell ref="K8:L8"/>
    <mergeCell ref="N9:S9"/>
    <mergeCell ref="P10:Q10"/>
    <mergeCell ref="R10:S10"/>
    <mergeCell ref="C10:D10"/>
    <mergeCell ref="E10:F10"/>
    <mergeCell ref="G10:H10"/>
    <mergeCell ref="I10:J10"/>
    <mergeCell ref="K10:L10"/>
    <mergeCell ref="N10:O10"/>
  </mergeCells>
  <pageMargins left="0.70866141732283472" right="0.70866141732283472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24. mel.Zárszámadás 2020.12.31</vt:lpstr>
      <vt:lpstr>Számol.vagy.kez.nélkül</vt:lpstr>
      <vt:lpstr>2020.12.31.</vt:lpstr>
      <vt:lpstr>'24. mel.Zárszámadás 2020.12.31'!Nyomtatási_terület</vt:lpstr>
    </vt:vector>
  </TitlesOfParts>
  <Company>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Salamon Irénke 2</cp:lastModifiedBy>
  <cp:lastPrinted>2021-05-19T06:37:26Z</cp:lastPrinted>
  <dcterms:created xsi:type="dcterms:W3CDTF">2006-03-27T12:58:55Z</dcterms:created>
  <dcterms:modified xsi:type="dcterms:W3CDTF">2021-05-25T06:40:10Z</dcterms:modified>
</cp:coreProperties>
</file>