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1" l="1"/>
  <c r="F143" i="1"/>
  <c r="E142" i="1"/>
  <c r="F142" i="1" s="1"/>
  <c r="D142" i="1"/>
  <c r="C142" i="1"/>
  <c r="E141" i="1"/>
  <c r="F141" i="1" s="1"/>
  <c r="D141" i="1"/>
  <c r="C141" i="1"/>
  <c r="E138" i="1"/>
  <c r="D138" i="1"/>
  <c r="E137" i="1"/>
  <c r="D137" i="1"/>
  <c r="C137" i="1"/>
  <c r="C131" i="1"/>
  <c r="C130" i="1" s="1"/>
  <c r="C128" i="1" s="1"/>
  <c r="E130" i="1"/>
  <c r="D130" i="1"/>
  <c r="D128" i="1" s="1"/>
  <c r="E128" i="1"/>
  <c r="E121" i="1"/>
  <c r="D121" i="1"/>
  <c r="D120" i="1" s="1"/>
  <c r="C121" i="1"/>
  <c r="E120" i="1"/>
  <c r="C120" i="1"/>
  <c r="E116" i="1"/>
  <c r="D116" i="1"/>
  <c r="C116" i="1"/>
  <c r="E112" i="1"/>
  <c r="D112" i="1"/>
  <c r="C112" i="1"/>
  <c r="E111" i="1"/>
  <c r="D111" i="1"/>
  <c r="D107" i="1" s="1"/>
  <c r="D140" i="1" s="1"/>
  <c r="D145" i="1" s="1"/>
  <c r="C111" i="1"/>
  <c r="F110" i="1"/>
  <c r="E108" i="1"/>
  <c r="F108" i="1" s="1"/>
  <c r="D108" i="1"/>
  <c r="C108" i="1"/>
  <c r="E107" i="1"/>
  <c r="F107" i="1" s="1"/>
  <c r="C107" i="1"/>
  <c r="E94" i="1"/>
  <c r="D94" i="1"/>
  <c r="D93" i="1" s="1"/>
  <c r="C94" i="1"/>
  <c r="E93" i="1"/>
  <c r="C93" i="1"/>
  <c r="E90" i="1"/>
  <c r="D90" i="1"/>
  <c r="E89" i="1"/>
  <c r="D89" i="1"/>
  <c r="C89" i="1"/>
  <c r="C83" i="1"/>
  <c r="C82" i="1" s="1"/>
  <c r="C80" i="1" s="1"/>
  <c r="E82" i="1"/>
  <c r="D82" i="1"/>
  <c r="D80" i="1" s="1"/>
  <c r="E80" i="1"/>
  <c r="E73" i="1"/>
  <c r="D73" i="1"/>
  <c r="D72" i="1" s="1"/>
  <c r="C73" i="1"/>
  <c r="E72" i="1"/>
  <c r="E92" i="1" s="1"/>
  <c r="C72" i="1"/>
  <c r="E68" i="1"/>
  <c r="D68" i="1"/>
  <c r="C68" i="1"/>
  <c r="E64" i="1"/>
  <c r="D64" i="1"/>
  <c r="C64" i="1"/>
  <c r="E63" i="1"/>
  <c r="D63" i="1"/>
  <c r="C63" i="1"/>
  <c r="C60" i="1"/>
  <c r="C59" i="1" s="1"/>
  <c r="C92" i="1" s="1"/>
  <c r="C97" i="1" s="1"/>
  <c r="E59" i="1"/>
  <c r="D59" i="1"/>
  <c r="F48" i="1"/>
  <c r="F47" i="1"/>
  <c r="E46" i="1"/>
  <c r="F46" i="1" s="1"/>
  <c r="D46" i="1"/>
  <c r="C46" i="1"/>
  <c r="E45" i="1"/>
  <c r="F45" i="1" s="1"/>
  <c r="D45" i="1"/>
  <c r="C45" i="1"/>
  <c r="E44" i="1"/>
  <c r="F44" i="1" s="1"/>
  <c r="D44" i="1"/>
  <c r="C44" i="1"/>
  <c r="F42" i="1"/>
  <c r="E41" i="1"/>
  <c r="D41" i="1"/>
  <c r="F41" i="1" s="1"/>
  <c r="C41" i="1"/>
  <c r="E40" i="1"/>
  <c r="D40" i="1"/>
  <c r="F40" i="1" s="1"/>
  <c r="C40" i="1"/>
  <c r="F37" i="1"/>
  <c r="F36" i="1"/>
  <c r="F35" i="1"/>
  <c r="F34" i="1"/>
  <c r="E33" i="1"/>
  <c r="D33" i="1"/>
  <c r="F33" i="1" s="1"/>
  <c r="C33" i="1"/>
  <c r="E32" i="1"/>
  <c r="D32" i="1"/>
  <c r="F32" i="1" s="1"/>
  <c r="C32" i="1"/>
  <c r="E30" i="1"/>
  <c r="D30" i="1"/>
  <c r="F30" i="1" s="1"/>
  <c r="C30" i="1"/>
  <c r="F29" i="1"/>
  <c r="F28" i="1"/>
  <c r="F27" i="1"/>
  <c r="F26" i="1"/>
  <c r="F25" i="1"/>
  <c r="F24" i="1"/>
  <c r="E23" i="1"/>
  <c r="D23" i="1"/>
  <c r="F23" i="1" s="1"/>
  <c r="C23" i="1"/>
  <c r="E22" i="1"/>
  <c r="D22" i="1"/>
  <c r="F22" i="1" s="1"/>
  <c r="C22" i="1"/>
  <c r="F21" i="1"/>
  <c r="F19" i="1"/>
  <c r="E18" i="1"/>
  <c r="D18" i="1"/>
  <c r="F18" i="1" s="1"/>
  <c r="C18" i="1"/>
  <c r="F16" i="1"/>
  <c r="F15" i="1"/>
  <c r="E14" i="1"/>
  <c r="D14" i="1"/>
  <c r="F14" i="1" s="1"/>
  <c r="C14" i="1"/>
  <c r="E13" i="1"/>
  <c r="D13" i="1"/>
  <c r="D9" i="1" s="1"/>
  <c r="D43" i="1" s="1"/>
  <c r="D49" i="1" s="1"/>
  <c r="C13" i="1"/>
  <c r="F11" i="1"/>
  <c r="E10" i="1"/>
  <c r="F10" i="1" s="1"/>
  <c r="D10" i="1"/>
  <c r="C10" i="1"/>
  <c r="E9" i="1"/>
  <c r="F9" i="1" s="1"/>
  <c r="C9" i="1"/>
  <c r="C43" i="1" s="1"/>
  <c r="C49" i="1" s="1"/>
  <c r="C140" i="1" l="1"/>
  <c r="C145" i="1" s="1"/>
  <c r="E140" i="1"/>
  <c r="E97" i="1"/>
  <c r="F97" i="1" s="1"/>
  <c r="D92" i="1"/>
  <c r="D97" i="1" s="1"/>
  <c r="F13" i="1"/>
  <c r="E43" i="1"/>
  <c r="F140" i="1" l="1"/>
  <c r="E145" i="1"/>
  <c r="F145" i="1" s="1"/>
  <c r="F92" i="1"/>
  <c r="F43" i="1"/>
  <c r="E49" i="1"/>
  <c r="F49" i="1" s="1"/>
</calcChain>
</file>

<file path=xl/sharedStrings.xml><?xml version="1.0" encoding="utf-8"?>
<sst xmlns="http://schemas.openxmlformats.org/spreadsheetml/2006/main" count="167" uniqueCount="67">
  <si>
    <t xml:space="preserve">Bihartorda Községi Önkormányzat </t>
  </si>
  <si>
    <t>1. számú melléklet</t>
  </si>
  <si>
    <t xml:space="preserve">2020. ÉVI BEVÉTELEK ALAKULÁSA </t>
  </si>
  <si>
    <t>adatok Ft-ban</t>
  </si>
  <si>
    <t xml:space="preserve">2020 ÉVI ELŐIRÁNYAT </t>
  </si>
  <si>
    <t>I-XII. havi teljesítés</t>
  </si>
  <si>
    <t>SOR-SZÁM</t>
  </si>
  <si>
    <t>MEGNEVEZÉS</t>
  </si>
  <si>
    <t>EREDETI</t>
  </si>
  <si>
    <t xml:space="preserve">MÓDOSÍTOTT </t>
  </si>
  <si>
    <t>ÖSSZEGE</t>
  </si>
  <si>
    <t>%-a</t>
  </si>
  <si>
    <t>I.</t>
  </si>
  <si>
    <t>MŰKÖDÉSI BEVÉTELEK</t>
  </si>
  <si>
    <t>1.  Intézményi működési bevételek</t>
  </si>
  <si>
    <t xml:space="preserve">     1. önkormányzat</t>
  </si>
  <si>
    <t xml:space="preserve">     2. intézmények</t>
  </si>
  <si>
    <t>2. Önkormányzat sajátos bevételei</t>
  </si>
  <si>
    <t>1. Helyi adók</t>
  </si>
  <si>
    <t xml:space="preserve">    1. Iparűzési adó</t>
  </si>
  <si>
    <t xml:space="preserve">    2. Magánszemélyek kommunális adója</t>
  </si>
  <si>
    <t xml:space="preserve">    3. Jövedéki adó</t>
  </si>
  <si>
    <t>2. Átengedett központi adók</t>
  </si>
  <si>
    <t xml:space="preserve">    1. Gépjárműadó</t>
  </si>
  <si>
    <t xml:space="preserve">    2. Bírságok</t>
  </si>
  <si>
    <t xml:space="preserve">    4. Egyéb sajátos bevételek</t>
  </si>
  <si>
    <t>II.</t>
  </si>
  <si>
    <t>TÁMOGATÁSOK</t>
  </si>
  <si>
    <t>4. Feladatalapú támogatások</t>
  </si>
  <si>
    <t xml:space="preserve">   1. Helyi önkormányzatok működésének általános támogatása</t>
  </si>
  <si>
    <t xml:space="preserve">   2. Önk. egyes köznevelési feladatainak támogatása</t>
  </si>
  <si>
    <t xml:space="preserve">   3. Önk. szoc. és gyermekjóléti feladatainak támogatása</t>
  </si>
  <si>
    <t xml:space="preserve">   4. Önk. kulturális feladatainak támogatása</t>
  </si>
  <si>
    <t xml:space="preserve">   5. Működési célú költségvetési támogatások és kiegészítő támogatások</t>
  </si>
  <si>
    <t xml:space="preserve">   6. Elszámolásból származó bevételek</t>
  </si>
  <si>
    <t>III.</t>
  </si>
  <si>
    <t>MŰKÖDÉSI ÉS FELHALMOZÁSI CÉLÚ TÁMOGATÁSOK, ÁTVETT PÉNZESZKÖZÖK</t>
  </si>
  <si>
    <t>1. Működési célú támogatások, átvett pénzeszközök</t>
  </si>
  <si>
    <t xml:space="preserve">       1. önkormányzat</t>
  </si>
  <si>
    <t xml:space="preserve">           1.1. Működési célú támogatások államháztartáson belülről</t>
  </si>
  <si>
    <t xml:space="preserve">                 1.1.2. Egyéb fejezeti kezelésű előirányzatok</t>
  </si>
  <si>
    <t xml:space="preserve">                 1.1.3. OEP finanszírozás </t>
  </si>
  <si>
    <t xml:space="preserve">                 1.1.4. Elkülönített állami pénzalapok</t>
  </si>
  <si>
    <t xml:space="preserve">                 1.1.5. Helyi önkormányzatok és költségvetési szerveik</t>
  </si>
  <si>
    <t xml:space="preserve">           1.2. Működési célú átvett pénzeszközök</t>
  </si>
  <si>
    <t>2. Felhalmozási célú támogatások, átvett pénzeszközök</t>
  </si>
  <si>
    <t xml:space="preserve">           1.1. Felhalmozási célú támogatások államháztartáson belülről (EU Önerő Alap tám.) </t>
  </si>
  <si>
    <t xml:space="preserve">                1.1.1.Pályázatok </t>
  </si>
  <si>
    <t>PÉNZFORGALMI BEVÉTELEK ÖSSZESEN</t>
  </si>
  <si>
    <t>VI.</t>
  </si>
  <si>
    <t>FINANSZÍROZÁSI MŰVELETEK</t>
  </si>
  <si>
    <t>1. Előző év költségvetési maradványának igénybevétele</t>
  </si>
  <si>
    <t xml:space="preserve">     1.1. Várható pénzmaradvány</t>
  </si>
  <si>
    <t xml:space="preserve">                1.1.1. Önkormányzat</t>
  </si>
  <si>
    <t>2. 2019. (2020.) évi nettó finanszírozás előleg</t>
  </si>
  <si>
    <t>BEVÉTELEK ÖSSZESEN</t>
  </si>
  <si>
    <t>Bihartordai Óvoda és Mini Bölcsőde</t>
  </si>
  <si>
    <t>1/a. számú melléklet</t>
  </si>
  <si>
    <t xml:space="preserve">                 1.1.2. Közfoglalkoztatás támogatása</t>
  </si>
  <si>
    <t xml:space="preserve">                 1.1.4. Működési hozzájárulás Bihartorda Roma Nemzetiségi Önkormányzat</t>
  </si>
  <si>
    <t xml:space="preserve">                 1.1.5. Működési célú átvett pénzeszközök </t>
  </si>
  <si>
    <t xml:space="preserve">                1.1.1.TOP </t>
  </si>
  <si>
    <t>1. Belföldi finanszírozás bevételei</t>
  </si>
  <si>
    <t xml:space="preserve">     1.1. Központi, irányító szervi támogatás</t>
  </si>
  <si>
    <t xml:space="preserve">     1.2. Maradvány igénybevétele</t>
  </si>
  <si>
    <t>Bihartorda Községi Önkormányzat Élelmezési Intézménye</t>
  </si>
  <si>
    <t>1/b.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</si>
</sst>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indexed="8"/>
      <name val="Times New Roman CE"/>
      <family val="1"/>
    </font>
    <font>
      <sz val="10"/>
      <color indexed="8"/>
      <name val="Arial CE"/>
    </font>
    <font>
      <sz val="10"/>
      <color indexed="8"/>
      <name val="Times New Roman CE"/>
      <family val="1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color indexed="8"/>
      <name val="Times New Roman CE"/>
      <family val="1"/>
    </font>
    <font>
      <b/>
      <sz val="10"/>
      <color indexed="8"/>
      <name val="Times New Roman CE"/>
      <charset val="238"/>
    </font>
    <font>
      <b/>
      <sz val="12"/>
      <color indexed="8"/>
      <name val="Times New Roman CE"/>
      <charset val="238"/>
    </font>
    <font>
      <b/>
      <sz val="10"/>
      <color rgb="FFFF0000"/>
      <name val="Times New Roman CE"/>
      <charset val="238"/>
    </font>
    <font>
      <sz val="10"/>
      <name val="Times New Roman CE"/>
      <family val="1"/>
    </font>
    <font>
      <sz val="10"/>
      <name val="Times New Roman CE"/>
      <charset val="238"/>
    </font>
    <font>
      <b/>
      <sz val="10"/>
      <name val="Times New Roman CE"/>
      <family val="1"/>
    </font>
    <font>
      <i/>
      <sz val="10"/>
      <name val="Times New Roman CE"/>
      <charset val="238"/>
    </font>
    <font>
      <sz val="10"/>
      <color rgb="FFFF0000"/>
      <name val="Times New Roman CE"/>
    </font>
    <font>
      <i/>
      <sz val="10"/>
      <color indexed="8"/>
      <name val="Times New Roman CE"/>
      <charset val="238"/>
    </font>
    <font>
      <sz val="10"/>
      <color rgb="FFFF0000"/>
      <name val="Times New Roman CE"/>
      <family val="1"/>
    </font>
    <font>
      <b/>
      <sz val="10"/>
      <name val="Times New Roman CE"/>
      <charset val="238"/>
    </font>
    <font>
      <sz val="10"/>
      <color theme="1"/>
      <name val="Times New Roman CE"/>
    </font>
    <font>
      <b/>
      <sz val="10"/>
      <color theme="1"/>
      <name val="Times New Roman CE"/>
    </font>
    <font>
      <b/>
      <sz val="10"/>
      <color rgb="FFFF0000"/>
      <name val="Times New Roman CE"/>
    </font>
    <font>
      <i/>
      <sz val="10"/>
      <color rgb="FFFF0000"/>
      <name val="Times New Roman CE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0"/>
      <color theme="1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b/>
      <sz val="10"/>
      <color rgb="FF00B050"/>
      <name val="Times New Roman"/>
      <family val="1"/>
      <charset val="238"/>
    </font>
    <font>
      <b/>
      <sz val="10"/>
      <color rgb="FF00B050"/>
      <name val="Times New Roman CE"/>
      <family val="1"/>
    </font>
    <font>
      <sz val="10"/>
      <name val="Times New Roman"/>
      <family val="1"/>
      <charset val="238"/>
    </font>
    <font>
      <b/>
      <sz val="10"/>
      <color rgb="FF00B050"/>
      <name val="Times New Roman CE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2">
    <xf numFmtId="0" fontId="0" fillId="0" borderId="0" xfId="0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5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9" fillId="0" borderId="11" xfId="0" applyNumberFormat="1" applyFont="1" applyBorder="1" applyAlignment="1">
      <alignment vertical="center"/>
    </xf>
    <xf numFmtId="0" fontId="5" fillId="0" borderId="12" xfId="0" applyFont="1" applyBorder="1"/>
    <xf numFmtId="0" fontId="8" fillId="0" borderId="13" xfId="0" applyFont="1" applyBorder="1"/>
    <xf numFmtId="3" fontId="11" fillId="0" borderId="14" xfId="0" applyNumberFormat="1" applyFont="1" applyBorder="1" applyAlignment="1">
      <alignment horizontal="right"/>
    </xf>
    <xf numFmtId="9" fontId="11" fillId="0" borderId="15" xfId="0" applyNumberFormat="1" applyFont="1" applyBorder="1" applyAlignment="1">
      <alignment vertical="center"/>
    </xf>
    <xf numFmtId="0" fontId="5" fillId="0" borderId="16" xfId="0" applyFont="1" applyBorder="1"/>
    <xf numFmtId="0" fontId="12" fillId="0" borderId="17" xfId="0" applyFont="1" applyBorder="1"/>
    <xf numFmtId="3" fontId="12" fillId="0" borderId="18" xfId="0" applyNumberFormat="1" applyFont="1" applyBorder="1"/>
    <xf numFmtId="3" fontId="12" fillId="0" borderId="18" xfId="0" applyNumberFormat="1" applyFont="1" applyFill="1" applyBorder="1" applyAlignment="1">
      <alignment horizontal="right"/>
    </xf>
    <xf numFmtId="3" fontId="13" fillId="2" borderId="18" xfId="0" applyNumberFormat="1" applyFont="1" applyFill="1" applyBorder="1" applyAlignment="1">
      <alignment horizontal="right"/>
    </xf>
    <xf numFmtId="9" fontId="5" fillId="0" borderId="15" xfId="0" applyNumberFormat="1" applyFont="1" applyBorder="1" applyAlignment="1">
      <alignment vertical="center"/>
    </xf>
    <xf numFmtId="3" fontId="12" fillId="2" borderId="18" xfId="0" applyNumberFormat="1" applyFont="1" applyFill="1" applyBorder="1"/>
    <xf numFmtId="0" fontId="8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3" fontId="11" fillId="0" borderId="18" xfId="0" applyNumberFormat="1" applyFont="1" applyFill="1" applyBorder="1" applyAlignment="1">
      <alignment vertical="center"/>
    </xf>
    <xf numFmtId="3" fontId="11" fillId="2" borderId="18" xfId="0" applyNumberFormat="1" applyFont="1" applyFill="1" applyBorder="1" applyAlignment="1">
      <alignment vertical="center"/>
    </xf>
    <xf numFmtId="3" fontId="15" fillId="0" borderId="18" xfId="0" applyNumberFormat="1" applyFont="1" applyBorder="1"/>
    <xf numFmtId="3" fontId="15" fillId="2" borderId="18" xfId="0" applyNumberFormat="1" applyFont="1" applyFill="1" applyBorder="1"/>
    <xf numFmtId="9" fontId="12" fillId="0" borderId="18" xfId="0" applyNumberFormat="1" applyFont="1" applyBorder="1"/>
    <xf numFmtId="3" fontId="16" fillId="0" borderId="18" xfId="0" applyNumberFormat="1" applyFont="1" applyBorder="1"/>
    <xf numFmtId="3" fontId="16" fillId="0" borderId="18" xfId="0" applyNumberFormat="1" applyFont="1" applyFill="1" applyBorder="1" applyAlignment="1">
      <alignment horizontal="right"/>
    </xf>
    <xf numFmtId="3" fontId="16" fillId="2" borderId="18" xfId="0" applyNumberFormat="1" applyFont="1" applyFill="1" applyBorder="1" applyAlignment="1">
      <alignment horizontal="right"/>
    </xf>
    <xf numFmtId="9" fontId="16" fillId="0" borderId="15" xfId="0" applyNumberFormat="1" applyFont="1" applyBorder="1" applyAlignment="1">
      <alignment vertical="center"/>
    </xf>
    <xf numFmtId="9" fontId="17" fillId="0" borderId="15" xfId="0" applyNumberFormat="1" applyFont="1" applyBorder="1" applyAlignment="1">
      <alignment vertical="center"/>
    </xf>
    <xf numFmtId="3" fontId="18" fillId="0" borderId="18" xfId="0" applyNumberFormat="1" applyFont="1" applyBorder="1"/>
    <xf numFmtId="3" fontId="18" fillId="0" borderId="18" xfId="0" applyNumberFormat="1" applyFont="1" applyFill="1" applyBorder="1" applyAlignment="1">
      <alignment horizontal="right"/>
    </xf>
    <xf numFmtId="3" fontId="18" fillId="2" borderId="18" xfId="0" applyNumberFormat="1" applyFont="1" applyFill="1" applyBorder="1" applyAlignment="1">
      <alignment horizontal="right"/>
    </xf>
    <xf numFmtId="9" fontId="18" fillId="0" borderId="15" xfId="0" applyNumberFormat="1" applyFont="1" applyBorder="1" applyAlignment="1">
      <alignment vertical="center"/>
    </xf>
    <xf numFmtId="3" fontId="12" fillId="2" borderId="18" xfId="0" applyNumberFormat="1" applyFont="1" applyFill="1" applyBorder="1" applyAlignment="1">
      <alignment horizontal="right"/>
    </xf>
    <xf numFmtId="0" fontId="5" fillId="0" borderId="19" xfId="0" applyFont="1" applyBorder="1"/>
    <xf numFmtId="0" fontId="12" fillId="0" borderId="20" xfId="0" applyFont="1" applyBorder="1"/>
    <xf numFmtId="3" fontId="12" fillId="0" borderId="21" xfId="0" applyNumberFormat="1" applyFont="1" applyBorder="1"/>
    <xf numFmtId="3" fontId="12" fillId="0" borderId="21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0" fontId="14" fillId="0" borderId="9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9" fontId="9" fillId="0" borderId="22" xfId="0" applyNumberFormat="1" applyFont="1" applyBorder="1" applyAlignment="1">
      <alignment vertical="center"/>
    </xf>
    <xf numFmtId="0" fontId="19" fillId="0" borderId="13" xfId="0" applyFont="1" applyBorder="1"/>
    <xf numFmtId="3" fontId="11" fillId="0" borderId="23" xfId="0" applyNumberFormat="1" applyFont="1" applyFill="1" applyBorder="1" applyAlignment="1">
      <alignment horizontal="right"/>
    </xf>
    <xf numFmtId="3" fontId="11" fillId="2" borderId="24" xfId="0" applyNumberFormat="1" applyFont="1" applyFill="1" applyBorder="1" applyAlignment="1">
      <alignment horizontal="right"/>
    </xf>
    <xf numFmtId="9" fontId="9" fillId="0" borderId="23" xfId="0" applyNumberFormat="1" applyFont="1" applyBorder="1"/>
    <xf numFmtId="3" fontId="12" fillId="2" borderId="25" xfId="0" applyNumberFormat="1" applyFont="1" applyFill="1" applyBorder="1" applyAlignment="1">
      <alignment horizontal="right"/>
    </xf>
    <xf numFmtId="9" fontId="5" fillId="0" borderId="18" xfId="0" applyNumberFormat="1" applyFont="1" applyBorder="1"/>
    <xf numFmtId="0" fontId="5" fillId="0" borderId="26" xfId="0" applyFont="1" applyBorder="1"/>
    <xf numFmtId="0" fontId="12" fillId="0" borderId="27" xfId="0" applyFont="1" applyBorder="1"/>
    <xf numFmtId="3" fontId="12" fillId="0" borderId="28" xfId="0" applyNumberFormat="1" applyFont="1" applyBorder="1"/>
    <xf numFmtId="3" fontId="12" fillId="0" borderId="28" xfId="0" applyNumberFormat="1" applyFont="1" applyFill="1" applyBorder="1" applyAlignment="1">
      <alignment horizontal="right"/>
    </xf>
    <xf numFmtId="3" fontId="12" fillId="2" borderId="29" xfId="0" applyNumberFormat="1" applyFont="1" applyFill="1" applyBorder="1" applyAlignment="1">
      <alignment horizontal="right"/>
    </xf>
    <xf numFmtId="0" fontId="5" fillId="0" borderId="30" xfId="0" applyFont="1" applyBorder="1"/>
    <xf numFmtId="3" fontId="12" fillId="2" borderId="29" xfId="0" applyNumberFormat="1" applyFont="1" applyFill="1" applyBorder="1"/>
    <xf numFmtId="0" fontId="5" fillId="0" borderId="31" xfId="0" applyFont="1" applyBorder="1"/>
    <xf numFmtId="3" fontId="12" fillId="2" borderId="32" xfId="0" applyNumberFormat="1" applyFont="1" applyFill="1" applyBorder="1" applyAlignment="1">
      <alignment horizontal="right"/>
    </xf>
    <xf numFmtId="9" fontId="5" fillId="0" borderId="21" xfId="0" applyNumberFormat="1" applyFont="1" applyBorder="1"/>
    <xf numFmtId="0" fontId="8" fillId="0" borderId="1" xfId="0" applyFont="1" applyBorder="1"/>
    <xf numFmtId="0" fontId="14" fillId="0" borderId="10" xfId="0" applyFont="1" applyBorder="1"/>
    <xf numFmtId="3" fontId="19" fillId="0" borderId="10" xfId="0" applyNumberFormat="1" applyFont="1" applyBorder="1"/>
    <xf numFmtId="3" fontId="19" fillId="2" borderId="2" xfId="0" applyNumberFormat="1" applyFont="1" applyFill="1" applyBorder="1"/>
    <xf numFmtId="9" fontId="9" fillId="0" borderId="10" xfId="0" applyNumberFormat="1" applyFont="1" applyBorder="1"/>
    <xf numFmtId="0" fontId="20" fillId="0" borderId="13" xfId="0" applyFont="1" applyBorder="1"/>
    <xf numFmtId="3" fontId="21" fillId="0" borderId="14" xfId="0" applyNumberFormat="1" applyFont="1" applyBorder="1"/>
    <xf numFmtId="3" fontId="20" fillId="0" borderId="14" xfId="0" applyNumberFormat="1" applyFont="1" applyFill="1" applyBorder="1" applyAlignment="1">
      <alignment horizontal="right"/>
    </xf>
    <xf numFmtId="3" fontId="20" fillId="2" borderId="23" xfId="0" applyNumberFormat="1" applyFont="1" applyFill="1" applyBorder="1" applyAlignment="1">
      <alignment horizontal="right"/>
    </xf>
    <xf numFmtId="9" fontId="20" fillId="0" borderId="23" xfId="0" applyNumberFormat="1" applyFont="1" applyBorder="1"/>
    <xf numFmtId="0" fontId="20" fillId="0" borderId="17" xfId="0" applyFont="1" applyBorder="1"/>
    <xf numFmtId="3" fontId="22" fillId="0" borderId="18" xfId="0" applyNumberFormat="1" applyFont="1" applyBorder="1"/>
    <xf numFmtId="9" fontId="21" fillId="0" borderId="18" xfId="0" applyNumberFormat="1" applyFont="1" applyBorder="1"/>
    <xf numFmtId="3" fontId="23" fillId="0" borderId="18" xfId="0" applyNumberFormat="1" applyFont="1" applyBorder="1"/>
    <xf numFmtId="3" fontId="23" fillId="2" borderId="18" xfId="0" applyNumberFormat="1" applyFont="1" applyFill="1" applyBorder="1"/>
    <xf numFmtId="9" fontId="20" fillId="0" borderId="18" xfId="0" applyNumberFormat="1" applyFont="1" applyBorder="1"/>
    <xf numFmtId="3" fontId="20" fillId="0" borderId="18" xfId="0" applyNumberFormat="1" applyFont="1" applyBorder="1"/>
    <xf numFmtId="3" fontId="20" fillId="0" borderId="33" xfId="0" applyNumberFormat="1" applyFont="1" applyFill="1" applyBorder="1" applyAlignment="1">
      <alignment horizontal="right"/>
    </xf>
    <xf numFmtId="3" fontId="20" fillId="2" borderId="18" xfId="0" applyNumberFormat="1" applyFont="1" applyFill="1" applyBorder="1" applyAlignment="1">
      <alignment horizontal="right"/>
    </xf>
    <xf numFmtId="3" fontId="20" fillId="2" borderId="33" xfId="0" applyNumberFormat="1" applyFont="1" applyFill="1" applyBorder="1" applyAlignment="1">
      <alignment horizontal="right"/>
    </xf>
    <xf numFmtId="3" fontId="19" fillId="0" borderId="18" xfId="0" applyNumberFormat="1" applyFont="1" applyBorder="1"/>
    <xf numFmtId="3" fontId="13" fillId="0" borderId="18" xfId="0" applyNumberFormat="1" applyFont="1" applyBorder="1" applyAlignment="1">
      <alignment horizontal="right"/>
    </xf>
    <xf numFmtId="3" fontId="11" fillId="0" borderId="18" xfId="0" applyNumberFormat="1" applyFont="1" applyBorder="1"/>
    <xf numFmtId="3" fontId="11" fillId="2" borderId="18" xfId="0" applyNumberFormat="1" applyFont="1" applyFill="1" applyBorder="1"/>
    <xf numFmtId="3" fontId="15" fillId="0" borderId="18" xfId="0" applyNumberFormat="1" applyFont="1" applyBorder="1" applyAlignment="1">
      <alignment horizontal="right"/>
    </xf>
    <xf numFmtId="3" fontId="15" fillId="2" borderId="18" xfId="0" applyNumberFormat="1" applyFont="1" applyFill="1" applyBorder="1" applyAlignment="1">
      <alignment horizontal="right"/>
    </xf>
    <xf numFmtId="3" fontId="13" fillId="2" borderId="21" xfId="0" applyNumberFormat="1" applyFont="1" applyFill="1" applyBorder="1" applyAlignment="1">
      <alignment horizontal="right"/>
    </xf>
    <xf numFmtId="0" fontId="8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3" fontId="24" fillId="0" borderId="10" xfId="0" applyNumberFormat="1" applyFont="1" applyBorder="1"/>
    <xf numFmtId="9" fontId="25" fillId="0" borderId="3" xfId="0" applyNumberFormat="1" applyFont="1" applyBorder="1" applyAlignment="1">
      <alignment vertical="center"/>
    </xf>
    <xf numFmtId="0" fontId="26" fillId="0" borderId="12" xfId="0" applyFont="1" applyBorder="1"/>
    <xf numFmtId="0" fontId="26" fillId="0" borderId="13" xfId="0" applyFont="1" applyBorder="1"/>
    <xf numFmtId="3" fontId="11" fillId="0" borderId="14" xfId="0" applyNumberFormat="1" applyFont="1" applyBorder="1"/>
    <xf numFmtId="3" fontId="11" fillId="2" borderId="34" xfId="0" applyNumberFormat="1" applyFont="1" applyFill="1" applyBorder="1"/>
    <xf numFmtId="9" fontId="27" fillId="0" borderId="23" xfId="0" applyNumberFormat="1" applyFont="1" applyBorder="1"/>
    <xf numFmtId="0" fontId="26" fillId="0" borderId="16" xfId="0" applyFont="1" applyBorder="1"/>
    <xf numFmtId="0" fontId="28" fillId="0" borderId="17" xfId="0" applyFont="1" applyBorder="1"/>
    <xf numFmtId="3" fontId="26" fillId="0" borderId="18" xfId="0" applyNumberFormat="1" applyFont="1" applyBorder="1"/>
    <xf numFmtId="3" fontId="26" fillId="0" borderId="18" xfId="0" applyNumberFormat="1" applyFont="1" applyBorder="1" applyAlignment="1">
      <alignment horizontal="right"/>
    </xf>
    <xf numFmtId="3" fontId="26" fillId="2" borderId="35" xfId="0" applyNumberFormat="1" applyFont="1" applyFill="1" applyBorder="1" applyAlignment="1">
      <alignment horizontal="right"/>
    </xf>
    <xf numFmtId="9" fontId="28" fillId="0" borderId="18" xfId="0" applyNumberFormat="1" applyFont="1" applyBorder="1"/>
    <xf numFmtId="3" fontId="28" fillId="0" borderId="18" xfId="0" applyNumberFormat="1" applyFont="1" applyBorder="1" applyAlignment="1">
      <alignment horizontal="right"/>
    </xf>
    <xf numFmtId="3" fontId="28" fillId="2" borderId="35" xfId="0" applyNumberFormat="1" applyFont="1" applyFill="1" applyBorder="1" applyAlignment="1">
      <alignment horizontal="right"/>
    </xf>
    <xf numFmtId="3" fontId="28" fillId="0" borderId="18" xfId="0" applyNumberFormat="1" applyFont="1" applyBorder="1"/>
    <xf numFmtId="0" fontId="28" fillId="0" borderId="19" xfId="0" applyFont="1" applyBorder="1"/>
    <xf numFmtId="0" fontId="28" fillId="0" borderId="27" xfId="0" applyFont="1" applyBorder="1"/>
    <xf numFmtId="3" fontId="28" fillId="0" borderId="28" xfId="0" applyNumberFormat="1" applyFont="1" applyBorder="1"/>
    <xf numFmtId="3" fontId="28" fillId="0" borderId="28" xfId="0" applyNumberFormat="1" applyFont="1" applyFill="1" applyBorder="1" applyAlignment="1">
      <alignment horizontal="right"/>
    </xf>
    <xf numFmtId="3" fontId="28" fillId="2" borderId="36" xfId="0" applyNumberFormat="1" applyFont="1" applyFill="1" applyBorder="1" applyAlignment="1">
      <alignment horizontal="right"/>
    </xf>
    <xf numFmtId="9" fontId="28" fillId="0" borderId="21" xfId="0" applyNumberFormat="1" applyFont="1" applyBorder="1"/>
    <xf numFmtId="0" fontId="29" fillId="0" borderId="7" xfId="0" applyFont="1" applyBorder="1"/>
    <xf numFmtId="0" fontId="2" fillId="0" borderId="10" xfId="0" applyFont="1" applyBorder="1"/>
    <xf numFmtId="3" fontId="30" fillId="0" borderId="10" xfId="0" applyNumberFormat="1" applyFont="1" applyBorder="1"/>
    <xf numFmtId="3" fontId="30" fillId="2" borderId="1" xfId="0" applyNumberFormat="1" applyFont="1" applyFill="1" applyBorder="1"/>
    <xf numFmtId="9" fontId="26" fillId="0" borderId="6" xfId="0" applyNumberFormat="1" applyFont="1" applyBorder="1"/>
    <xf numFmtId="3" fontId="13" fillId="0" borderId="18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Border="1"/>
    <xf numFmtId="3" fontId="9" fillId="0" borderId="14" xfId="0" applyNumberFormat="1" applyFont="1" applyBorder="1" applyAlignment="1">
      <alignment horizontal="right"/>
    </xf>
    <xf numFmtId="9" fontId="9" fillId="0" borderId="15" xfId="0" applyNumberFormat="1" applyFont="1" applyBorder="1" applyAlignment="1">
      <alignment vertical="center"/>
    </xf>
    <xf numFmtId="3" fontId="19" fillId="0" borderId="18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9" fillId="0" borderId="23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3" fontId="12" fillId="0" borderId="29" xfId="0" applyNumberFormat="1" applyFont="1" applyFill="1" applyBorder="1" applyAlignment="1">
      <alignment horizontal="right"/>
    </xf>
    <xf numFmtId="3" fontId="12" fillId="0" borderId="29" xfId="0" applyNumberFormat="1" applyFont="1" applyBorder="1"/>
    <xf numFmtId="3" fontId="12" fillId="0" borderId="32" xfId="0" applyNumberFormat="1" applyFont="1" applyFill="1" applyBorder="1" applyAlignment="1">
      <alignment horizontal="right"/>
    </xf>
    <xf numFmtId="3" fontId="19" fillId="0" borderId="2" xfId="0" applyNumberFormat="1" applyFont="1" applyBorder="1"/>
    <xf numFmtId="0" fontId="12" fillId="0" borderId="13" xfId="0" applyFont="1" applyBorder="1"/>
    <xf numFmtId="3" fontId="19" fillId="0" borderId="14" xfId="0" applyNumberFormat="1" applyFont="1" applyBorder="1"/>
    <xf numFmtId="3" fontId="12" fillId="0" borderId="14" xfId="0" applyNumberFormat="1" applyFont="1" applyFill="1" applyBorder="1" applyAlignment="1">
      <alignment horizontal="right"/>
    </xf>
    <xf numFmtId="3" fontId="12" fillId="0" borderId="23" xfId="0" applyNumberFormat="1" applyFont="1" applyFill="1" applyBorder="1" applyAlignment="1">
      <alignment horizontal="right"/>
    </xf>
    <xf numFmtId="9" fontId="5" fillId="0" borderId="23" xfId="0" applyNumberFormat="1" applyFont="1" applyBorder="1"/>
    <xf numFmtId="9" fontId="9" fillId="0" borderId="18" xfId="0" applyNumberFormat="1" applyFont="1" applyBorder="1"/>
    <xf numFmtId="3" fontId="13" fillId="0" borderId="33" xfId="0" applyNumberFormat="1" applyFont="1" applyFill="1" applyBorder="1" applyAlignment="1">
      <alignment horizontal="right"/>
    </xf>
    <xf numFmtId="3" fontId="13" fillId="0" borderId="21" xfId="0" applyNumberFormat="1" applyFont="1" applyFill="1" applyBorder="1" applyAlignment="1">
      <alignment horizontal="right"/>
    </xf>
    <xf numFmtId="3" fontId="31" fillId="0" borderId="10" xfId="0" applyNumberFormat="1" applyFont="1" applyFill="1" applyBorder="1" applyAlignment="1">
      <alignment horizontal="right" vertical="center"/>
    </xf>
    <xf numFmtId="9" fontId="8" fillId="0" borderId="3" xfId="0" applyNumberFormat="1" applyFont="1" applyBorder="1" applyAlignment="1">
      <alignment vertical="center"/>
    </xf>
    <xf numFmtId="0" fontId="8" fillId="0" borderId="12" xfId="0" applyFont="1" applyBorder="1"/>
    <xf numFmtId="0" fontId="14" fillId="0" borderId="13" xfId="0" applyFont="1" applyBorder="1"/>
    <xf numFmtId="3" fontId="14" fillId="0" borderId="14" xfId="0" applyNumberFormat="1" applyFont="1" applyBorder="1"/>
    <xf numFmtId="0" fontId="8" fillId="0" borderId="16" xfId="0" applyFont="1" applyBorder="1"/>
    <xf numFmtId="0" fontId="13" fillId="0" borderId="17" xfId="0" applyFont="1" applyBorder="1"/>
    <xf numFmtId="3" fontId="14" fillId="0" borderId="18" xfId="0" applyNumberFormat="1" applyFont="1" applyBorder="1"/>
    <xf numFmtId="3" fontId="13" fillId="0" borderId="18" xfId="0" applyNumberFormat="1" applyFont="1" applyBorder="1"/>
    <xf numFmtId="3" fontId="12" fillId="0" borderId="18" xfId="0" applyNumberFormat="1" applyFont="1" applyBorder="1" applyAlignment="1">
      <alignment horizontal="right"/>
    </xf>
    <xf numFmtId="3" fontId="12" fillId="0" borderId="35" xfId="0" applyNumberFormat="1" applyFont="1" applyFill="1" applyBorder="1" applyAlignment="1">
      <alignment horizontal="right"/>
    </xf>
    <xf numFmtId="3" fontId="13" fillId="0" borderId="28" xfId="0" applyNumberFormat="1" applyFont="1" applyBorder="1"/>
    <xf numFmtId="3" fontId="13" fillId="0" borderId="28" xfId="0" applyNumberFormat="1" applyFont="1" applyFill="1" applyBorder="1" applyAlignment="1">
      <alignment horizontal="right"/>
    </xf>
    <xf numFmtId="3" fontId="13" fillId="0" borderId="36" xfId="0" applyNumberFormat="1" applyFont="1" applyFill="1" applyBorder="1" applyAlignment="1">
      <alignment horizontal="right"/>
    </xf>
    <xf numFmtId="0" fontId="8" fillId="0" borderId="7" xfId="0" applyFont="1" applyBorder="1"/>
    <xf numFmtId="0" fontId="32" fillId="0" borderId="10" xfId="0" applyFont="1" applyBorder="1"/>
    <xf numFmtId="3" fontId="30" fillId="0" borderId="1" xfId="0" applyNumberFormat="1" applyFont="1" applyBorder="1"/>
    <xf numFmtId="9" fontId="9" fillId="0" borderId="6" xfId="0" applyNumberFormat="1" applyFont="1" applyBorder="1"/>
    <xf numFmtId="3" fontId="31" fillId="0" borderId="10" xfId="0" applyNumberFormat="1" applyFont="1" applyBorder="1" applyAlignment="1">
      <alignment vertical="center"/>
    </xf>
    <xf numFmtId="9" fontId="9" fillId="0" borderId="37" xfId="0" applyNumberFormat="1" applyFont="1" applyBorder="1" applyAlignment="1">
      <alignment vertical="center"/>
    </xf>
    <xf numFmtId="9" fontId="9" fillId="0" borderId="10" xfId="0" applyNumberFormat="1" applyFont="1" applyBorder="1" applyAlignment="1">
      <alignment vertical="center"/>
    </xf>
    <xf numFmtId="3" fontId="33" fillId="0" borderId="10" xfId="0" applyNumberFormat="1" applyFont="1" applyBorder="1"/>
    <xf numFmtId="3" fontId="33" fillId="0" borderId="2" xfId="0" applyNumberFormat="1" applyFont="1" applyBorder="1"/>
    <xf numFmtId="9" fontId="31" fillId="0" borderId="3" xfId="0" applyNumberFormat="1" applyFont="1" applyBorder="1" applyAlignment="1">
      <alignment vertical="center"/>
    </xf>
    <xf numFmtId="3" fontId="31" fillId="0" borderId="14" xfId="0" applyNumberFormat="1" applyFont="1" applyBorder="1"/>
    <xf numFmtId="9" fontId="31" fillId="0" borderId="10" xfId="0" applyNumberFormat="1" applyFont="1" applyBorder="1" applyAlignment="1">
      <alignment vertical="center"/>
    </xf>
    <xf numFmtId="3" fontId="34" fillId="0" borderId="10" xfId="0" applyNumberFormat="1" applyFont="1" applyBorder="1"/>
    <xf numFmtId="9" fontId="31" fillId="0" borderId="11" xfId="0" applyNumberFormat="1" applyFont="1" applyBorder="1" applyAlignment="1">
      <alignment vertical="center"/>
    </xf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workbookViewId="0">
      <selection activeCell="A99" sqref="A99:F145"/>
    </sheetView>
  </sheetViews>
  <sheetFormatPr defaultRowHeight="15" x14ac:dyDescent="0.25"/>
  <cols>
    <col min="1" max="1" width="6.7109375" customWidth="1"/>
    <col min="2" max="2" width="71.85546875" customWidth="1"/>
    <col min="3" max="3" width="9.85546875" bestFit="1" customWidth="1"/>
    <col min="4" max="4" width="15.5703125" customWidth="1"/>
    <col min="5" max="5" width="16.7109375" bestFit="1" customWidth="1"/>
    <col min="6" max="6" width="11.5703125" customWidth="1"/>
  </cols>
  <sheetData>
    <row r="1" spans="1:6" x14ac:dyDescent="0.25">
      <c r="A1" s="1" t="s">
        <v>0</v>
      </c>
      <c r="B1" s="1"/>
      <c r="C1" s="2"/>
      <c r="D1" s="3"/>
      <c r="E1" s="4" t="s">
        <v>1</v>
      </c>
    </row>
    <row r="2" spans="1:6" x14ac:dyDescent="0.25">
      <c r="C2" s="3"/>
      <c r="D2" s="3"/>
      <c r="E2" s="5"/>
    </row>
    <row r="3" spans="1:6" ht="15.75" x14ac:dyDescent="0.25">
      <c r="A3" s="6" t="s">
        <v>2</v>
      </c>
      <c r="B3" s="6"/>
      <c r="C3" s="6"/>
      <c r="D3" s="6"/>
      <c r="E3" s="6"/>
      <c r="F3" s="7"/>
    </row>
    <row r="4" spans="1:6" ht="15.75" x14ac:dyDescent="0.25">
      <c r="A4" s="8"/>
      <c r="B4" s="8"/>
      <c r="C4" s="8"/>
      <c r="D4" s="8"/>
      <c r="E4" s="9" t="s">
        <v>3</v>
      </c>
      <c r="F4" s="7"/>
    </row>
    <row r="5" spans="1:6" ht="16.5" thickBot="1" x14ac:dyDescent="0.3">
      <c r="A5" s="8"/>
      <c r="B5" s="10"/>
      <c r="C5" s="11"/>
      <c r="D5" s="11"/>
      <c r="E5" s="10"/>
      <c r="F5" s="7"/>
    </row>
    <row r="6" spans="1:6" ht="16.5" thickBot="1" x14ac:dyDescent="0.3">
      <c r="A6" s="12"/>
      <c r="B6" s="12"/>
      <c r="C6" s="13" t="s">
        <v>4</v>
      </c>
      <c r="D6" s="14"/>
      <c r="E6" s="15" t="s">
        <v>5</v>
      </c>
      <c r="F6" s="15"/>
    </row>
    <row r="7" spans="1:6" x14ac:dyDescent="0.25">
      <c r="A7" s="16" t="s">
        <v>6</v>
      </c>
      <c r="B7" s="17" t="s">
        <v>7</v>
      </c>
      <c r="C7" s="18" t="s">
        <v>8</v>
      </c>
      <c r="D7" s="19" t="s">
        <v>9</v>
      </c>
      <c r="E7" s="20" t="s">
        <v>10</v>
      </c>
      <c r="F7" s="21" t="s">
        <v>11</v>
      </c>
    </row>
    <row r="8" spans="1:6" ht="15.75" thickBot="1" x14ac:dyDescent="0.3">
      <c r="A8" s="22"/>
      <c r="B8" s="23"/>
      <c r="C8" s="24"/>
      <c r="D8" s="25"/>
      <c r="E8" s="26"/>
      <c r="F8" s="27"/>
    </row>
    <row r="9" spans="1:6" ht="15.75" thickBot="1" x14ac:dyDescent="0.3">
      <c r="A9" s="28" t="s">
        <v>12</v>
      </c>
      <c r="B9" s="29" t="s">
        <v>13</v>
      </c>
      <c r="C9" s="30">
        <f>C10+C13</f>
        <v>43083661</v>
      </c>
      <c r="D9" s="30">
        <f>D10+D13</f>
        <v>76139356</v>
      </c>
      <c r="E9" s="31">
        <f>E10+E13</f>
        <v>27836849</v>
      </c>
      <c r="F9" s="32">
        <f>(E9/D9)</f>
        <v>0.36560394600658297</v>
      </c>
    </row>
    <row r="10" spans="1:6" x14ac:dyDescent="0.25">
      <c r="A10" s="33"/>
      <c r="B10" s="34" t="s">
        <v>14</v>
      </c>
      <c r="C10" s="35">
        <f>SUM(C11:C12)</f>
        <v>0</v>
      </c>
      <c r="D10" s="35">
        <f>D11</f>
        <v>33055695</v>
      </c>
      <c r="E10" s="35">
        <f>E11</f>
        <v>26105157</v>
      </c>
      <c r="F10" s="36">
        <f t="shared" ref="F10:F19" si="0">(E10/D10)</f>
        <v>0.78973251054016558</v>
      </c>
    </row>
    <row r="11" spans="1:6" x14ac:dyDescent="0.25">
      <c r="A11" s="37"/>
      <c r="B11" s="38" t="s">
        <v>15</v>
      </c>
      <c r="C11" s="39">
        <v>0</v>
      </c>
      <c r="D11" s="40">
        <v>33055695</v>
      </c>
      <c r="E11" s="41">
        <v>26105157</v>
      </c>
      <c r="F11" s="42">
        <f t="shared" si="0"/>
        <v>0.78973251054016558</v>
      </c>
    </row>
    <row r="12" spans="1:6" x14ac:dyDescent="0.25">
      <c r="A12" s="37"/>
      <c r="B12" s="38" t="s">
        <v>16</v>
      </c>
      <c r="C12" s="39"/>
      <c r="D12" s="39"/>
      <c r="E12" s="43"/>
      <c r="F12" s="42"/>
    </row>
    <row r="13" spans="1:6" x14ac:dyDescent="0.25">
      <c r="A13" s="44"/>
      <c r="B13" s="45" t="s">
        <v>17</v>
      </c>
      <c r="C13" s="46">
        <f>C15+C16+C17+C19+C20+C21</f>
        <v>43083661</v>
      </c>
      <c r="D13" s="46">
        <f>D15+D16+D17+D19+D20+D21</f>
        <v>43083661</v>
      </c>
      <c r="E13" s="47">
        <f>E15+E16+E17+E19+E20+E21</f>
        <v>1731692</v>
      </c>
      <c r="F13" s="36">
        <f t="shared" si="0"/>
        <v>4.0193705915567389E-2</v>
      </c>
    </row>
    <row r="14" spans="1:6" x14ac:dyDescent="0.25">
      <c r="A14" s="37"/>
      <c r="B14" s="38" t="s">
        <v>18</v>
      </c>
      <c r="C14" s="48">
        <f>SUM(C15:C17)</f>
        <v>38125679</v>
      </c>
      <c r="D14" s="48">
        <f t="shared" ref="D14:E14" si="1">SUM(D15:D17)</f>
        <v>38125679</v>
      </c>
      <c r="E14" s="49">
        <f t="shared" si="1"/>
        <v>842976</v>
      </c>
      <c r="F14" s="50">
        <f>E14/D14</f>
        <v>2.2110452118111783E-2</v>
      </c>
    </row>
    <row r="15" spans="1:6" x14ac:dyDescent="0.25">
      <c r="A15" s="37"/>
      <c r="B15" s="38" t="s">
        <v>19</v>
      </c>
      <c r="C15" s="51">
        <v>37246452</v>
      </c>
      <c r="D15" s="52">
        <v>37246452</v>
      </c>
      <c r="E15" s="53">
        <v>0</v>
      </c>
      <c r="F15" s="54">
        <f t="shared" si="0"/>
        <v>0</v>
      </c>
    </row>
    <row r="16" spans="1:6" x14ac:dyDescent="0.25">
      <c r="A16" s="37"/>
      <c r="B16" s="38" t="s">
        <v>20</v>
      </c>
      <c r="C16" s="39">
        <v>879227</v>
      </c>
      <c r="D16" s="40">
        <v>879227</v>
      </c>
      <c r="E16" s="41">
        <v>842976</v>
      </c>
      <c r="F16" s="42">
        <f t="shared" si="0"/>
        <v>0.95876946454101164</v>
      </c>
    </row>
    <row r="17" spans="1:6" x14ac:dyDescent="0.25">
      <c r="A17" s="37"/>
      <c r="B17" s="38" t="s">
        <v>21</v>
      </c>
      <c r="C17" s="39"/>
      <c r="D17" s="40"/>
      <c r="E17" s="41"/>
      <c r="F17" s="42"/>
    </row>
    <row r="18" spans="1:6" x14ac:dyDescent="0.25">
      <c r="A18" s="37"/>
      <c r="B18" s="38" t="s">
        <v>22</v>
      </c>
      <c r="C18" s="48">
        <f>SUM(C19:C21)</f>
        <v>4957982</v>
      </c>
      <c r="D18" s="48">
        <f t="shared" ref="D18:E18" si="2">SUM(D19:D21)</f>
        <v>4957982</v>
      </c>
      <c r="E18" s="49">
        <f t="shared" si="2"/>
        <v>888716</v>
      </c>
      <c r="F18" s="55">
        <f>E18/D18</f>
        <v>0.17924954144649979</v>
      </c>
    </row>
    <row r="19" spans="1:6" x14ac:dyDescent="0.25">
      <c r="A19" s="37"/>
      <c r="B19" s="38" t="s">
        <v>23</v>
      </c>
      <c r="C19" s="56">
        <v>4144402</v>
      </c>
      <c r="D19" s="57">
        <v>4144402</v>
      </c>
      <c r="E19" s="58">
        <v>0</v>
      </c>
      <c r="F19" s="59">
        <f t="shared" si="0"/>
        <v>0</v>
      </c>
    </row>
    <row r="20" spans="1:6" x14ac:dyDescent="0.25">
      <c r="A20" s="37"/>
      <c r="B20" s="38" t="s">
        <v>24</v>
      </c>
      <c r="C20" s="39"/>
      <c r="D20" s="40"/>
      <c r="E20" s="60"/>
      <c r="F20" s="42"/>
    </row>
    <row r="21" spans="1:6" ht="15.75" thickBot="1" x14ac:dyDescent="0.3">
      <c r="A21" s="61"/>
      <c r="B21" s="62" t="s">
        <v>25</v>
      </c>
      <c r="C21" s="63">
        <v>813580</v>
      </c>
      <c r="D21" s="64">
        <v>813580</v>
      </c>
      <c r="E21" s="65">
        <v>888716</v>
      </c>
      <c r="F21" s="42">
        <f>E21/D21</f>
        <v>1.0923523193785492</v>
      </c>
    </row>
    <row r="22" spans="1:6" ht="15.75" thickBot="1" x14ac:dyDescent="0.3">
      <c r="A22" s="28" t="s">
        <v>26</v>
      </c>
      <c r="B22" s="66" t="s">
        <v>27</v>
      </c>
      <c r="C22" s="67">
        <f>C23</f>
        <v>78094319</v>
      </c>
      <c r="D22" s="67">
        <f>D23</f>
        <v>48969040</v>
      </c>
      <c r="E22" s="68">
        <f>E23</f>
        <v>61853649</v>
      </c>
      <c r="F22" s="69">
        <f>E22/D22</f>
        <v>1.2631174513529364</v>
      </c>
    </row>
    <row r="23" spans="1:6" x14ac:dyDescent="0.25">
      <c r="A23" s="33"/>
      <c r="B23" s="70" t="s">
        <v>28</v>
      </c>
      <c r="C23" s="71">
        <f>SUM(C24:C29)</f>
        <v>78094319</v>
      </c>
      <c r="D23" s="71">
        <f>SUM(D24:D29)</f>
        <v>48969040</v>
      </c>
      <c r="E23" s="72">
        <f t="shared" ref="E23" si="3">SUM(E24:E29)</f>
        <v>61853649</v>
      </c>
      <c r="F23" s="73">
        <f>E23/D23</f>
        <v>1.2631174513529364</v>
      </c>
    </row>
    <row r="24" spans="1:6" x14ac:dyDescent="0.25">
      <c r="A24" s="37"/>
      <c r="B24" s="38" t="s">
        <v>29</v>
      </c>
      <c r="C24" s="39">
        <v>32980133</v>
      </c>
      <c r="D24" s="40">
        <v>255034</v>
      </c>
      <c r="E24" s="74">
        <v>331264</v>
      </c>
      <c r="F24" s="75">
        <f t="shared" ref="F24:F29" si="4">E24/D24</f>
        <v>1.2989013229608601</v>
      </c>
    </row>
    <row r="25" spans="1:6" x14ac:dyDescent="0.25">
      <c r="A25" s="37"/>
      <c r="B25" s="38" t="s">
        <v>30</v>
      </c>
      <c r="C25" s="39">
        <v>21602170</v>
      </c>
      <c r="D25" s="40">
        <v>23945693</v>
      </c>
      <c r="E25" s="74">
        <v>23945693</v>
      </c>
      <c r="F25" s="75">
        <f t="shared" si="4"/>
        <v>1</v>
      </c>
    </row>
    <row r="26" spans="1:6" x14ac:dyDescent="0.25">
      <c r="A26" s="37"/>
      <c r="B26" s="38" t="s">
        <v>31</v>
      </c>
      <c r="C26" s="39">
        <v>21712016</v>
      </c>
      <c r="D26" s="40">
        <v>22559813</v>
      </c>
      <c r="E26" s="74">
        <v>19121228</v>
      </c>
      <c r="F26" s="75">
        <f t="shared" si="4"/>
        <v>0.84757918871047377</v>
      </c>
    </row>
    <row r="27" spans="1:6" x14ac:dyDescent="0.25">
      <c r="A27" s="76"/>
      <c r="B27" s="77" t="s">
        <v>32</v>
      </c>
      <c r="C27" s="78">
        <v>1800000</v>
      </c>
      <c r="D27" s="79">
        <v>2208500</v>
      </c>
      <c r="E27" s="80">
        <v>2208500</v>
      </c>
      <c r="F27" s="75">
        <f t="shared" si="4"/>
        <v>1</v>
      </c>
    </row>
    <row r="28" spans="1:6" x14ac:dyDescent="0.25">
      <c r="A28" s="81"/>
      <c r="B28" s="77" t="s">
        <v>33</v>
      </c>
      <c r="C28" s="78">
        <v>0</v>
      </c>
      <c r="D28" s="78">
        <v>0</v>
      </c>
      <c r="E28" s="82">
        <v>15740353</v>
      </c>
      <c r="F28" s="75" t="e">
        <f t="shared" si="4"/>
        <v>#DIV/0!</v>
      </c>
    </row>
    <row r="29" spans="1:6" ht="15.75" thickBot="1" x14ac:dyDescent="0.3">
      <c r="A29" s="83"/>
      <c r="B29" s="77" t="s">
        <v>34</v>
      </c>
      <c r="C29" s="63">
        <v>0</v>
      </c>
      <c r="D29" s="63">
        <v>0</v>
      </c>
      <c r="E29" s="84">
        <v>506611</v>
      </c>
      <c r="F29" s="85" t="e">
        <f t="shared" si="4"/>
        <v>#DIV/0!</v>
      </c>
    </row>
    <row r="30" spans="1:6" ht="15.75" thickBot="1" x14ac:dyDescent="0.3">
      <c r="A30" s="86" t="s">
        <v>35</v>
      </c>
      <c r="B30" s="87" t="s">
        <v>36</v>
      </c>
      <c r="C30" s="88">
        <f>C32+C40</f>
        <v>83026777</v>
      </c>
      <c r="D30" s="88">
        <f>D32+D40</f>
        <v>236814937</v>
      </c>
      <c r="E30" s="89">
        <f>E32+E40</f>
        <v>218263080</v>
      </c>
      <c r="F30" s="90">
        <f>E30/D30</f>
        <v>0.92166095080396049</v>
      </c>
    </row>
    <row r="31" spans="1:6" x14ac:dyDescent="0.25">
      <c r="A31" s="33"/>
      <c r="B31" s="91" t="s">
        <v>37</v>
      </c>
      <c r="C31" s="92"/>
      <c r="D31" s="93"/>
      <c r="E31" s="94"/>
      <c r="F31" s="95"/>
    </row>
    <row r="32" spans="1:6" x14ac:dyDescent="0.25">
      <c r="A32" s="37"/>
      <c r="B32" s="96" t="s">
        <v>38</v>
      </c>
      <c r="C32" s="97">
        <f>C33+C38</f>
        <v>50151738</v>
      </c>
      <c r="D32" s="97">
        <f t="shared" ref="D32:E32" si="5">D33+D38</f>
        <v>51816499</v>
      </c>
      <c r="E32" s="97">
        <f t="shared" si="5"/>
        <v>53143230</v>
      </c>
      <c r="F32" s="98">
        <f>E32/D32</f>
        <v>1.0256044122162711</v>
      </c>
    </row>
    <row r="33" spans="1:6" x14ac:dyDescent="0.25">
      <c r="A33" s="37"/>
      <c r="B33" s="96" t="s">
        <v>39</v>
      </c>
      <c r="C33" s="99">
        <f>C34+C35+C36</f>
        <v>50151738</v>
      </c>
      <c r="D33" s="99">
        <f>SUM(D34:D37)</f>
        <v>51816499</v>
      </c>
      <c r="E33" s="100">
        <f>SUM(E34:E37)</f>
        <v>52576375</v>
      </c>
      <c r="F33" s="101">
        <f>E33/D33</f>
        <v>1.0146647499283963</v>
      </c>
    </row>
    <row r="34" spans="1:6" x14ac:dyDescent="0.25">
      <c r="A34" s="37"/>
      <c r="B34" s="96" t="s">
        <v>40</v>
      </c>
      <c r="C34" s="102">
        <v>0</v>
      </c>
      <c r="D34" s="103">
        <v>0</v>
      </c>
      <c r="E34" s="104">
        <v>4382039</v>
      </c>
      <c r="F34" s="101" t="e">
        <f t="shared" ref="F34:F42" si="6">E34/D34</f>
        <v>#DIV/0!</v>
      </c>
    </row>
    <row r="35" spans="1:6" x14ac:dyDescent="0.25">
      <c r="A35" s="37"/>
      <c r="B35" s="96" t="s">
        <v>41</v>
      </c>
      <c r="C35" s="102">
        <v>0</v>
      </c>
      <c r="D35" s="105">
        <v>0</v>
      </c>
      <c r="E35" s="104">
        <v>64800</v>
      </c>
      <c r="F35" s="101" t="e">
        <f t="shared" si="6"/>
        <v>#DIV/0!</v>
      </c>
    </row>
    <row r="36" spans="1:6" x14ac:dyDescent="0.25">
      <c r="A36" s="37"/>
      <c r="B36" s="96" t="s">
        <v>42</v>
      </c>
      <c r="C36" s="102">
        <v>50151738</v>
      </c>
      <c r="D36" s="103">
        <v>51816499</v>
      </c>
      <c r="E36" s="104">
        <v>42749928</v>
      </c>
      <c r="F36" s="101">
        <f t="shared" si="6"/>
        <v>0.82502540358815057</v>
      </c>
    </row>
    <row r="37" spans="1:6" x14ac:dyDescent="0.25">
      <c r="A37" s="37"/>
      <c r="B37" s="96" t="s">
        <v>43</v>
      </c>
      <c r="C37" s="102"/>
      <c r="D37" s="103">
        <v>0</v>
      </c>
      <c r="E37" s="104">
        <v>5379608</v>
      </c>
      <c r="F37" s="101" t="e">
        <f t="shared" si="6"/>
        <v>#DIV/0!</v>
      </c>
    </row>
    <row r="38" spans="1:6" x14ac:dyDescent="0.25">
      <c r="A38" s="37"/>
      <c r="B38" s="96" t="s">
        <v>44</v>
      </c>
      <c r="C38" s="102"/>
      <c r="D38" s="103"/>
      <c r="E38" s="104">
        <v>566855</v>
      </c>
      <c r="F38" s="101"/>
    </row>
    <row r="39" spans="1:6" x14ac:dyDescent="0.25">
      <c r="A39" s="37"/>
      <c r="B39" s="38" t="s">
        <v>45</v>
      </c>
      <c r="C39" s="106"/>
      <c r="D39" s="107"/>
      <c r="E39" s="41"/>
      <c r="F39" s="75"/>
    </row>
    <row r="40" spans="1:6" x14ac:dyDescent="0.25">
      <c r="A40" s="37"/>
      <c r="B40" s="38" t="s">
        <v>38</v>
      </c>
      <c r="C40" s="108">
        <f t="shared" ref="C40:E41" si="7">C41</f>
        <v>32875039</v>
      </c>
      <c r="D40" s="108">
        <f t="shared" si="7"/>
        <v>184998438</v>
      </c>
      <c r="E40" s="109">
        <f t="shared" si="7"/>
        <v>165119850</v>
      </c>
      <c r="F40" s="75">
        <f t="shared" si="6"/>
        <v>0.89254726572340037</v>
      </c>
    </row>
    <row r="41" spans="1:6" x14ac:dyDescent="0.25">
      <c r="A41" s="37"/>
      <c r="B41" s="38" t="s">
        <v>46</v>
      </c>
      <c r="C41" s="39">
        <f t="shared" si="7"/>
        <v>32875039</v>
      </c>
      <c r="D41" s="110">
        <f t="shared" si="7"/>
        <v>184998438</v>
      </c>
      <c r="E41" s="111">
        <f t="shared" si="7"/>
        <v>165119850</v>
      </c>
      <c r="F41" s="75">
        <f t="shared" si="6"/>
        <v>0.89254726572340037</v>
      </c>
    </row>
    <row r="42" spans="1:6" ht="15.75" thickBot="1" x14ac:dyDescent="0.3">
      <c r="A42" s="37"/>
      <c r="B42" s="38" t="s">
        <v>47</v>
      </c>
      <c r="C42" s="39">
        <v>32875039</v>
      </c>
      <c r="D42" s="110">
        <v>184998438</v>
      </c>
      <c r="E42" s="112">
        <v>165119850</v>
      </c>
      <c r="F42" s="75">
        <f t="shared" si="6"/>
        <v>0.89254726572340037</v>
      </c>
    </row>
    <row r="43" spans="1:6" ht="15.75" thickBot="1" x14ac:dyDescent="0.3">
      <c r="A43" s="113" t="s">
        <v>48</v>
      </c>
      <c r="B43" s="114"/>
      <c r="C43" s="115">
        <f>C9+C22+C30</f>
        <v>204204757</v>
      </c>
      <c r="D43" s="115">
        <f t="shared" ref="D43:E43" si="8">D9+D22+D30</f>
        <v>361923333</v>
      </c>
      <c r="E43" s="115">
        <f t="shared" si="8"/>
        <v>307953578</v>
      </c>
      <c r="F43" s="116">
        <f>E43/D43</f>
        <v>0.85088069743212713</v>
      </c>
    </row>
    <row r="44" spans="1:6" x14ac:dyDescent="0.25">
      <c r="A44" s="117" t="s">
        <v>49</v>
      </c>
      <c r="B44" s="118" t="s">
        <v>50</v>
      </c>
      <c r="C44" s="119">
        <f>C47+C48</f>
        <v>0</v>
      </c>
      <c r="D44" s="119">
        <f>D45</f>
        <v>121650099</v>
      </c>
      <c r="E44" s="120">
        <f>E47+E48</f>
        <v>124956164</v>
      </c>
      <c r="F44" s="121">
        <f>E44/D44</f>
        <v>1.0271768377270289</v>
      </c>
    </row>
    <row r="45" spans="1:6" x14ac:dyDescent="0.25">
      <c r="A45" s="122"/>
      <c r="B45" s="123" t="s">
        <v>51</v>
      </c>
      <c r="C45" s="124">
        <f t="shared" ref="C45:E46" si="9">SUM(C46)</f>
        <v>0</v>
      </c>
      <c r="D45" s="125">
        <f>D46</f>
        <v>121650099</v>
      </c>
      <c r="E45" s="126">
        <f t="shared" si="9"/>
        <v>114409860</v>
      </c>
      <c r="F45" s="127">
        <f t="shared" ref="F45:F49" si="10">E45/D45</f>
        <v>0.94048308172770168</v>
      </c>
    </row>
    <row r="46" spans="1:6" x14ac:dyDescent="0.25">
      <c r="A46" s="122"/>
      <c r="B46" s="123" t="s">
        <v>52</v>
      </c>
      <c r="C46" s="124">
        <f t="shared" si="9"/>
        <v>0</v>
      </c>
      <c r="D46" s="128">
        <f>D47+D48</f>
        <v>121650099</v>
      </c>
      <c r="E46" s="129">
        <f t="shared" si="9"/>
        <v>114409860</v>
      </c>
      <c r="F46" s="127">
        <f t="shared" si="10"/>
        <v>0.94048308172770168</v>
      </c>
    </row>
    <row r="47" spans="1:6" x14ac:dyDescent="0.25">
      <c r="A47" s="122"/>
      <c r="B47" s="123" t="s">
        <v>53</v>
      </c>
      <c r="C47" s="130">
        <v>0</v>
      </c>
      <c r="D47" s="128">
        <v>114154826</v>
      </c>
      <c r="E47" s="129">
        <v>114409860</v>
      </c>
      <c r="F47" s="127">
        <f t="shared" si="10"/>
        <v>1.0022341061603475</v>
      </c>
    </row>
    <row r="48" spans="1:6" ht="15.75" thickBot="1" x14ac:dyDescent="0.3">
      <c r="A48" s="131"/>
      <c r="B48" s="132" t="s">
        <v>54</v>
      </c>
      <c r="C48" s="133"/>
      <c r="D48" s="134">
        <v>7495273</v>
      </c>
      <c r="E48" s="135">
        <v>10546304</v>
      </c>
      <c r="F48" s="136">
        <f t="shared" si="10"/>
        <v>1.4070606901176248</v>
      </c>
    </row>
    <row r="49" spans="1:6" ht="15.75" thickBot="1" x14ac:dyDescent="0.3">
      <c r="A49" s="137" t="s">
        <v>55</v>
      </c>
      <c r="B49" s="138"/>
      <c r="C49" s="139">
        <f>C43+C44</f>
        <v>204204757</v>
      </c>
      <c r="D49" s="139">
        <f>D43+D44</f>
        <v>483573432</v>
      </c>
      <c r="E49" s="140">
        <f>E43+E44</f>
        <v>432909742</v>
      </c>
      <c r="F49" s="141">
        <f t="shared" si="10"/>
        <v>0.895230617218855</v>
      </c>
    </row>
    <row r="51" spans="1:6" x14ac:dyDescent="0.25">
      <c r="A51" s="1" t="s">
        <v>56</v>
      </c>
      <c r="B51" s="1"/>
      <c r="C51" s="2"/>
      <c r="D51" s="2"/>
      <c r="E51" s="4" t="s">
        <v>57</v>
      </c>
    </row>
    <row r="52" spans="1:6" x14ac:dyDescent="0.25">
      <c r="C52" s="3"/>
      <c r="D52" s="3"/>
      <c r="E52" s="143"/>
    </row>
    <row r="53" spans="1:6" ht="15.75" x14ac:dyDescent="0.25">
      <c r="A53" s="6" t="s">
        <v>2</v>
      </c>
      <c r="B53" s="6"/>
      <c r="C53" s="6"/>
      <c r="D53" s="6"/>
      <c r="E53" s="6"/>
    </row>
    <row r="54" spans="1:6" ht="15.75" x14ac:dyDescent="0.25">
      <c r="A54" s="8"/>
      <c r="B54" s="10"/>
      <c r="C54" s="11"/>
      <c r="D54" s="11"/>
      <c r="E54" s="11"/>
    </row>
    <row r="55" spans="1:6" ht="15.75" thickBot="1" x14ac:dyDescent="0.3">
      <c r="A55" s="12"/>
      <c r="B55" s="12"/>
      <c r="C55" s="144"/>
      <c r="D55" s="144"/>
      <c r="E55" s="9" t="s">
        <v>3</v>
      </c>
    </row>
    <row r="56" spans="1:6" ht="16.5" thickBot="1" x14ac:dyDescent="0.3">
      <c r="A56" s="12"/>
      <c r="B56" s="12"/>
      <c r="C56" s="13" t="s">
        <v>4</v>
      </c>
      <c r="D56" s="14"/>
      <c r="E56" s="15" t="s">
        <v>5</v>
      </c>
      <c r="F56" s="15"/>
    </row>
    <row r="57" spans="1:6" x14ac:dyDescent="0.25">
      <c r="A57" s="16" t="s">
        <v>6</v>
      </c>
      <c r="B57" s="17" t="s">
        <v>7</v>
      </c>
      <c r="C57" s="18" t="s">
        <v>8</v>
      </c>
      <c r="D57" s="19" t="s">
        <v>9</v>
      </c>
      <c r="E57" s="20" t="s">
        <v>10</v>
      </c>
      <c r="F57" s="21" t="s">
        <v>11</v>
      </c>
    </row>
    <row r="58" spans="1:6" ht="15.75" thickBot="1" x14ac:dyDescent="0.3">
      <c r="A58" s="22"/>
      <c r="B58" s="23"/>
      <c r="C58" s="24"/>
      <c r="D58" s="25"/>
      <c r="E58" s="26"/>
      <c r="F58" s="27"/>
    </row>
    <row r="59" spans="1:6" ht="15.75" thickBot="1" x14ac:dyDescent="0.3">
      <c r="A59" s="28" t="s">
        <v>12</v>
      </c>
      <c r="B59" s="29" t="s">
        <v>13</v>
      </c>
      <c r="C59" s="30">
        <f>C60+C63</f>
        <v>0</v>
      </c>
      <c r="D59" s="30">
        <f>D60+D63</f>
        <v>0</v>
      </c>
      <c r="E59" s="30">
        <f>E60+E63</f>
        <v>0</v>
      </c>
      <c r="F59" s="32"/>
    </row>
    <row r="60" spans="1:6" x14ac:dyDescent="0.25">
      <c r="A60" s="33"/>
      <c r="B60" s="34" t="s">
        <v>14</v>
      </c>
      <c r="C60" s="145">
        <f>SUM(C61:C62)</f>
        <v>0</v>
      </c>
      <c r="D60" s="145">
        <v>0</v>
      </c>
      <c r="E60" s="145">
        <v>0</v>
      </c>
      <c r="F60" s="146"/>
    </row>
    <row r="61" spans="1:6" x14ac:dyDescent="0.25">
      <c r="A61" s="37"/>
      <c r="B61" s="38" t="s">
        <v>15</v>
      </c>
      <c r="C61" s="39">
        <v>0</v>
      </c>
      <c r="D61" s="40">
        <v>0</v>
      </c>
      <c r="E61" s="142">
        <v>0</v>
      </c>
      <c r="F61" s="42"/>
    </row>
    <row r="62" spans="1:6" x14ac:dyDescent="0.25">
      <c r="A62" s="37"/>
      <c r="B62" s="38" t="s">
        <v>16</v>
      </c>
      <c r="C62" s="39">
        <v>0</v>
      </c>
      <c r="D62" s="39">
        <v>0</v>
      </c>
      <c r="E62" s="39">
        <v>0</v>
      </c>
      <c r="F62" s="42"/>
    </row>
    <row r="63" spans="1:6" x14ac:dyDescent="0.25">
      <c r="A63" s="44"/>
      <c r="B63" s="45" t="s">
        <v>17</v>
      </c>
      <c r="C63" s="147">
        <f>C65+C66+C67+C69+C70+C71</f>
        <v>0</v>
      </c>
      <c r="D63" s="147">
        <f>D65+D66+D67+D69+D70+D71</f>
        <v>0</v>
      </c>
      <c r="E63" s="147">
        <f>E65+E66+E67+E69+E70+E71</f>
        <v>0</v>
      </c>
      <c r="F63" s="146"/>
    </row>
    <row r="64" spans="1:6" x14ac:dyDescent="0.25">
      <c r="A64" s="37"/>
      <c r="B64" s="38" t="s">
        <v>18</v>
      </c>
      <c r="C64" s="48">
        <f>SUM(C65:C67)</f>
        <v>0</v>
      </c>
      <c r="D64" s="48">
        <f>SUM(D65:D67)</f>
        <v>0</v>
      </c>
      <c r="E64" s="48">
        <f t="shared" ref="E64" si="11">SUM(E65:E67)</f>
        <v>0</v>
      </c>
      <c r="F64" s="50"/>
    </row>
    <row r="65" spans="1:6" x14ac:dyDescent="0.25">
      <c r="A65" s="37"/>
      <c r="B65" s="38" t="s">
        <v>19</v>
      </c>
      <c r="C65" s="39">
        <v>0</v>
      </c>
      <c r="D65" s="40">
        <v>0</v>
      </c>
      <c r="E65" s="142">
        <v>0</v>
      </c>
      <c r="F65" s="42"/>
    </row>
    <row r="66" spans="1:6" x14ac:dyDescent="0.25">
      <c r="A66" s="37"/>
      <c r="B66" s="38" t="s">
        <v>20</v>
      </c>
      <c r="C66" s="39">
        <v>0</v>
      </c>
      <c r="D66" s="40">
        <v>0</v>
      </c>
      <c r="E66" s="142">
        <v>0</v>
      </c>
      <c r="F66" s="42"/>
    </row>
    <row r="67" spans="1:6" x14ac:dyDescent="0.25">
      <c r="A67" s="37"/>
      <c r="B67" s="38" t="s">
        <v>21</v>
      </c>
      <c r="C67" s="39"/>
      <c r="D67" s="40"/>
      <c r="E67" s="142"/>
      <c r="F67" s="42"/>
    </row>
    <row r="68" spans="1:6" x14ac:dyDescent="0.25">
      <c r="A68" s="37"/>
      <c r="B68" s="38" t="s">
        <v>22</v>
      </c>
      <c r="C68" s="48">
        <f>SUM(C69:C71)</f>
        <v>0</v>
      </c>
      <c r="D68" s="48">
        <f t="shared" ref="D68:E68" si="12">SUM(D69:D71)</f>
        <v>0</v>
      </c>
      <c r="E68" s="48">
        <f t="shared" si="12"/>
        <v>0</v>
      </c>
      <c r="F68" s="55"/>
    </row>
    <row r="69" spans="1:6" x14ac:dyDescent="0.25">
      <c r="A69" s="37"/>
      <c r="B69" s="38" t="s">
        <v>23</v>
      </c>
      <c r="C69" s="39">
        <v>0</v>
      </c>
      <c r="D69" s="40">
        <v>0</v>
      </c>
      <c r="E69" s="40">
        <v>0</v>
      </c>
      <c r="F69" s="42"/>
    </row>
    <row r="70" spans="1:6" x14ac:dyDescent="0.25">
      <c r="A70" s="37"/>
      <c r="B70" s="38" t="s">
        <v>24</v>
      </c>
      <c r="C70" s="39"/>
      <c r="D70" s="40"/>
      <c r="E70" s="40"/>
      <c r="F70" s="42"/>
    </row>
    <row r="71" spans="1:6" ht="15.75" thickBot="1" x14ac:dyDescent="0.3">
      <c r="A71" s="61"/>
      <c r="B71" s="62" t="s">
        <v>25</v>
      </c>
      <c r="C71" s="63"/>
      <c r="D71" s="64">
        <v>0</v>
      </c>
      <c r="E71" s="64">
        <v>0</v>
      </c>
      <c r="F71" s="42"/>
    </row>
    <row r="72" spans="1:6" ht="15.75" thickBot="1" x14ac:dyDescent="0.3">
      <c r="A72" s="28" t="s">
        <v>26</v>
      </c>
      <c r="B72" s="66" t="s">
        <v>27</v>
      </c>
      <c r="C72" s="67">
        <f>C73</f>
        <v>0</v>
      </c>
      <c r="D72" s="67">
        <f>D73</f>
        <v>0</v>
      </c>
      <c r="E72" s="148">
        <f>E73</f>
        <v>0</v>
      </c>
      <c r="F72" s="69"/>
    </row>
    <row r="73" spans="1:6" x14ac:dyDescent="0.25">
      <c r="A73" s="33"/>
      <c r="B73" s="70" t="s">
        <v>28</v>
      </c>
      <c r="C73" s="149">
        <f>SUM(C74:C79)</f>
        <v>0</v>
      </c>
      <c r="D73" s="149">
        <f>SUM(D74:D79)</f>
        <v>0</v>
      </c>
      <c r="E73" s="150">
        <f t="shared" ref="E73" si="13">SUM(E74:E79)</f>
        <v>0</v>
      </c>
      <c r="F73" s="73"/>
    </row>
    <row r="74" spans="1:6" x14ac:dyDescent="0.25">
      <c r="A74" s="37"/>
      <c r="B74" s="38" t="s">
        <v>29</v>
      </c>
      <c r="C74" s="39">
        <v>0</v>
      </c>
      <c r="D74" s="40">
        <v>0</v>
      </c>
      <c r="E74" s="151">
        <v>0</v>
      </c>
      <c r="F74" s="75"/>
    </row>
    <row r="75" spans="1:6" x14ac:dyDescent="0.25">
      <c r="A75" s="37"/>
      <c r="B75" s="38" t="s">
        <v>30</v>
      </c>
      <c r="C75" s="39">
        <v>0</v>
      </c>
      <c r="D75" s="40">
        <v>0</v>
      </c>
      <c r="E75" s="151">
        <v>0</v>
      </c>
      <c r="F75" s="75"/>
    </row>
    <row r="76" spans="1:6" x14ac:dyDescent="0.25">
      <c r="A76" s="37"/>
      <c r="B76" s="38" t="s">
        <v>31</v>
      </c>
      <c r="C76" s="39">
        <v>0</v>
      </c>
      <c r="D76" s="40">
        <v>0</v>
      </c>
      <c r="E76" s="151">
        <v>0</v>
      </c>
      <c r="F76" s="75"/>
    </row>
    <row r="77" spans="1:6" x14ac:dyDescent="0.25">
      <c r="A77" s="76"/>
      <c r="B77" s="77" t="s">
        <v>32</v>
      </c>
      <c r="C77" s="78">
        <v>0</v>
      </c>
      <c r="D77" s="79">
        <v>0</v>
      </c>
      <c r="E77" s="152">
        <v>0</v>
      </c>
      <c r="F77" s="75"/>
    </row>
    <row r="78" spans="1:6" x14ac:dyDescent="0.25">
      <c r="A78" s="81"/>
      <c r="B78" s="77" t="s">
        <v>33</v>
      </c>
      <c r="C78" s="78">
        <v>0</v>
      </c>
      <c r="D78" s="78">
        <v>0</v>
      </c>
      <c r="E78" s="153">
        <v>0</v>
      </c>
      <c r="F78" s="75"/>
    </row>
    <row r="79" spans="1:6" ht="15.75" thickBot="1" x14ac:dyDescent="0.3">
      <c r="A79" s="83"/>
      <c r="B79" s="77" t="s">
        <v>34</v>
      </c>
      <c r="C79" s="63"/>
      <c r="D79" s="63">
        <v>0</v>
      </c>
      <c r="E79" s="154">
        <v>0</v>
      </c>
      <c r="F79" s="85"/>
    </row>
    <row r="80" spans="1:6" ht="15.75" thickBot="1" x14ac:dyDescent="0.3">
      <c r="A80" s="86" t="s">
        <v>35</v>
      </c>
      <c r="B80" s="87" t="s">
        <v>36</v>
      </c>
      <c r="C80" s="88">
        <f>C82+C89</f>
        <v>0</v>
      </c>
      <c r="D80" s="88">
        <f>D82+D89</f>
        <v>24320</v>
      </c>
      <c r="E80" s="155">
        <f>E82+E89</f>
        <v>24320</v>
      </c>
      <c r="F80" s="90"/>
    </row>
    <row r="81" spans="1:6" x14ac:dyDescent="0.25">
      <c r="A81" s="33"/>
      <c r="B81" s="156" t="s">
        <v>37</v>
      </c>
      <c r="C81" s="157"/>
      <c r="D81" s="158"/>
      <c r="E81" s="159"/>
      <c r="F81" s="160"/>
    </row>
    <row r="82" spans="1:6" x14ac:dyDescent="0.25">
      <c r="A82" s="37"/>
      <c r="B82" s="38" t="s">
        <v>38</v>
      </c>
      <c r="C82" s="106">
        <f>C83</f>
        <v>0</v>
      </c>
      <c r="D82" s="106">
        <f>D83</f>
        <v>24320</v>
      </c>
      <c r="E82" s="106">
        <f>E83</f>
        <v>24320</v>
      </c>
      <c r="F82" s="161"/>
    </row>
    <row r="83" spans="1:6" x14ac:dyDescent="0.25">
      <c r="A83" s="37"/>
      <c r="B83" s="38" t="s">
        <v>39</v>
      </c>
      <c r="C83" s="48">
        <f>C84+C85+C86</f>
        <v>0</v>
      </c>
      <c r="D83" s="48">
        <v>24320</v>
      </c>
      <c r="E83" s="48">
        <v>24320</v>
      </c>
      <c r="F83" s="75"/>
    </row>
    <row r="84" spans="1:6" x14ac:dyDescent="0.25">
      <c r="A84" s="37"/>
      <c r="B84" s="38" t="s">
        <v>58</v>
      </c>
      <c r="C84" s="39">
        <v>0</v>
      </c>
      <c r="D84" s="162">
        <v>0</v>
      </c>
      <c r="E84" s="142">
        <v>0</v>
      </c>
      <c r="F84" s="75"/>
    </row>
    <row r="85" spans="1:6" x14ac:dyDescent="0.25">
      <c r="A85" s="37"/>
      <c r="B85" s="38" t="s">
        <v>41</v>
      </c>
      <c r="C85" s="39">
        <v>0</v>
      </c>
      <c r="D85" s="162">
        <v>0</v>
      </c>
      <c r="E85" s="142">
        <v>0</v>
      </c>
      <c r="F85" s="75"/>
    </row>
    <row r="86" spans="1:6" x14ac:dyDescent="0.25">
      <c r="A86" s="37"/>
      <c r="B86" s="38" t="s">
        <v>59</v>
      </c>
      <c r="C86" s="39">
        <v>0</v>
      </c>
      <c r="D86" s="162">
        <v>0</v>
      </c>
      <c r="E86" s="142">
        <v>0</v>
      </c>
      <c r="F86" s="75"/>
    </row>
    <row r="87" spans="1:6" x14ac:dyDescent="0.25">
      <c r="A87" s="37"/>
      <c r="B87" s="38" t="s">
        <v>60</v>
      </c>
      <c r="C87" s="39"/>
      <c r="D87" s="162">
        <v>0</v>
      </c>
      <c r="E87" s="142">
        <v>0</v>
      </c>
      <c r="F87" s="75"/>
    </row>
    <row r="88" spans="1:6" x14ac:dyDescent="0.25">
      <c r="A88" s="37"/>
      <c r="B88" s="38" t="s">
        <v>45</v>
      </c>
      <c r="C88" s="106"/>
      <c r="D88" s="107"/>
      <c r="E88" s="142"/>
      <c r="F88" s="75"/>
    </row>
    <row r="89" spans="1:6" x14ac:dyDescent="0.25">
      <c r="A89" s="37"/>
      <c r="B89" s="38" t="s">
        <v>38</v>
      </c>
      <c r="C89" s="106">
        <f>C90</f>
        <v>0</v>
      </c>
      <c r="D89" s="106">
        <f>D90</f>
        <v>0</v>
      </c>
      <c r="E89" s="106">
        <f>E90</f>
        <v>0</v>
      </c>
      <c r="F89" s="75"/>
    </row>
    <row r="90" spans="1:6" x14ac:dyDescent="0.25">
      <c r="A90" s="37"/>
      <c r="B90" s="38" t="s">
        <v>46</v>
      </c>
      <c r="C90" s="39"/>
      <c r="D90" s="110">
        <f>D91</f>
        <v>0</v>
      </c>
      <c r="E90" s="110">
        <f>E91</f>
        <v>0</v>
      </c>
      <c r="F90" s="75"/>
    </row>
    <row r="91" spans="1:6" ht="15.75" thickBot="1" x14ac:dyDescent="0.3">
      <c r="A91" s="37"/>
      <c r="B91" s="38" t="s">
        <v>61</v>
      </c>
      <c r="C91" s="39"/>
      <c r="D91" s="110">
        <v>0</v>
      </c>
      <c r="E91" s="163">
        <v>0</v>
      </c>
      <c r="F91" s="75"/>
    </row>
    <row r="92" spans="1:6" ht="15.75" thickBot="1" x14ac:dyDescent="0.3">
      <c r="A92" s="113" t="s">
        <v>48</v>
      </c>
      <c r="B92" s="114"/>
      <c r="C92" s="139">
        <f>C59+C72+C80</f>
        <v>0</v>
      </c>
      <c r="D92" s="139">
        <f>D59+D72+D80</f>
        <v>24320</v>
      </c>
      <c r="E92" s="164">
        <f>E59+E72+E80</f>
        <v>24320</v>
      </c>
      <c r="F92" s="165">
        <f>E92/D92</f>
        <v>1</v>
      </c>
    </row>
    <row r="93" spans="1:6" x14ac:dyDescent="0.25">
      <c r="A93" s="166" t="s">
        <v>49</v>
      </c>
      <c r="B93" s="167" t="s">
        <v>50</v>
      </c>
      <c r="C93" s="168">
        <f>SUM(C94)</f>
        <v>29648560</v>
      </c>
      <c r="D93" s="168">
        <f t="shared" ref="D93:E93" si="14">SUM(D94)</f>
        <v>33245702</v>
      </c>
      <c r="E93" s="168">
        <f t="shared" si="14"/>
        <v>29761168</v>
      </c>
      <c r="F93" s="160"/>
    </row>
    <row r="94" spans="1:6" x14ac:dyDescent="0.25">
      <c r="A94" s="169"/>
      <c r="B94" s="170" t="s">
        <v>62</v>
      </c>
      <c r="C94" s="171">
        <f>SUM(C95:C96)</f>
        <v>29648560</v>
      </c>
      <c r="D94" s="171">
        <f t="shared" ref="D94:E94" si="15">SUM(D95:D96)</f>
        <v>33245702</v>
      </c>
      <c r="E94" s="171">
        <f t="shared" si="15"/>
        <v>29761168</v>
      </c>
      <c r="F94" s="75"/>
    </row>
    <row r="95" spans="1:6" x14ac:dyDescent="0.25">
      <c r="A95" s="169"/>
      <c r="B95" s="170" t="s">
        <v>63</v>
      </c>
      <c r="C95" s="172">
        <v>29648560</v>
      </c>
      <c r="D95" s="173">
        <v>33024880</v>
      </c>
      <c r="E95" s="174">
        <v>29540346</v>
      </c>
      <c r="F95" s="75"/>
    </row>
    <row r="96" spans="1:6" ht="15.75" thickBot="1" x14ac:dyDescent="0.3">
      <c r="A96" s="61"/>
      <c r="B96" s="170" t="s">
        <v>64</v>
      </c>
      <c r="C96" s="175">
        <v>0</v>
      </c>
      <c r="D96" s="176">
        <v>220822</v>
      </c>
      <c r="E96" s="177">
        <v>220822</v>
      </c>
      <c r="F96" s="85"/>
    </row>
    <row r="97" spans="1:6" ht="15.75" thickBot="1" x14ac:dyDescent="0.3">
      <c r="A97" s="178" t="s">
        <v>55</v>
      </c>
      <c r="B97" s="179"/>
      <c r="C97" s="139">
        <f>C92+C93</f>
        <v>29648560</v>
      </c>
      <c r="D97" s="139">
        <f>D92+D93</f>
        <v>33270022</v>
      </c>
      <c r="E97" s="180">
        <f>E92+E93</f>
        <v>29785488</v>
      </c>
      <c r="F97" s="181">
        <f t="shared" ref="F97" si="16">E97/D97</f>
        <v>0.89526505272524315</v>
      </c>
    </row>
    <row r="99" spans="1:6" x14ac:dyDescent="0.25">
      <c r="A99" s="1" t="s">
        <v>65</v>
      </c>
      <c r="B99" s="1"/>
      <c r="C99" s="2"/>
      <c r="D99" s="2"/>
      <c r="E99" s="4" t="s">
        <v>66</v>
      </c>
    </row>
    <row r="100" spans="1:6" x14ac:dyDescent="0.25">
      <c r="C100" s="3"/>
      <c r="D100" s="3"/>
      <c r="E100" s="143"/>
    </row>
    <row r="101" spans="1:6" ht="15.75" x14ac:dyDescent="0.25">
      <c r="A101" s="6" t="s">
        <v>2</v>
      </c>
      <c r="B101" s="6"/>
      <c r="C101" s="6"/>
      <c r="D101" s="6"/>
      <c r="E101" s="6"/>
    </row>
    <row r="102" spans="1:6" ht="15.75" x14ac:dyDescent="0.25">
      <c r="A102" s="8"/>
      <c r="B102" s="10"/>
      <c r="C102" s="11"/>
      <c r="D102" s="11"/>
      <c r="E102" s="11"/>
    </row>
    <row r="103" spans="1:6" ht="15.75" thickBot="1" x14ac:dyDescent="0.3">
      <c r="A103" s="12"/>
      <c r="B103" s="12"/>
      <c r="C103" s="144"/>
      <c r="D103" s="144"/>
      <c r="E103" s="9" t="s">
        <v>3</v>
      </c>
    </row>
    <row r="104" spans="1:6" ht="16.5" thickBot="1" x14ac:dyDescent="0.3">
      <c r="A104" s="12"/>
      <c r="B104" s="12"/>
      <c r="C104" s="13" t="s">
        <v>4</v>
      </c>
      <c r="D104" s="14"/>
      <c r="E104" s="15" t="s">
        <v>5</v>
      </c>
      <c r="F104" s="15"/>
    </row>
    <row r="105" spans="1:6" x14ac:dyDescent="0.25">
      <c r="A105" s="16" t="s">
        <v>6</v>
      </c>
      <c r="B105" s="17" t="s">
        <v>7</v>
      </c>
      <c r="C105" s="18" t="s">
        <v>8</v>
      </c>
      <c r="D105" s="19" t="s">
        <v>9</v>
      </c>
      <c r="E105" s="20" t="s">
        <v>10</v>
      </c>
      <c r="F105" s="21" t="s">
        <v>11</v>
      </c>
    </row>
    <row r="106" spans="1:6" ht="15.75" thickBot="1" x14ac:dyDescent="0.3">
      <c r="A106" s="22"/>
      <c r="B106" s="23"/>
      <c r="C106" s="24"/>
      <c r="D106" s="25"/>
      <c r="E106" s="26"/>
      <c r="F106" s="27"/>
    </row>
    <row r="107" spans="1:6" ht="15.75" thickBot="1" x14ac:dyDescent="0.3">
      <c r="A107" s="28" t="s">
        <v>12</v>
      </c>
      <c r="B107" s="29" t="s">
        <v>13</v>
      </c>
      <c r="C107" s="182">
        <f>C108+C111</f>
        <v>7620000</v>
      </c>
      <c r="D107" s="182">
        <f>D108+D111</f>
        <v>9672259</v>
      </c>
      <c r="E107" s="182">
        <f>E108+E111</f>
        <v>8320451</v>
      </c>
      <c r="F107" s="32">
        <f>(E107/D107)</f>
        <v>0.86023864745557377</v>
      </c>
    </row>
    <row r="108" spans="1:6" x14ac:dyDescent="0.25">
      <c r="A108" s="33"/>
      <c r="B108" s="34" t="s">
        <v>14</v>
      </c>
      <c r="C108" s="145">
        <f>SUM(C109:C110)</f>
        <v>7620000</v>
      </c>
      <c r="D108" s="145">
        <f>SUM(D109:D110)</f>
        <v>9672259</v>
      </c>
      <c r="E108" s="145">
        <f>SUM(E109:E110)</f>
        <v>8320451</v>
      </c>
      <c r="F108" s="146">
        <f t="shared" ref="F108:F110" si="17">(E108/D108)</f>
        <v>0.86023864745557377</v>
      </c>
    </row>
    <row r="109" spans="1:6" x14ac:dyDescent="0.25">
      <c r="A109" s="37"/>
      <c r="B109" s="38" t="s">
        <v>15</v>
      </c>
      <c r="C109" s="39">
        <v>0</v>
      </c>
      <c r="D109" s="40">
        <v>0</v>
      </c>
      <c r="E109" s="142">
        <v>0</v>
      </c>
      <c r="F109" s="146"/>
    </row>
    <row r="110" spans="1:6" x14ac:dyDescent="0.25">
      <c r="A110" s="37"/>
      <c r="B110" s="38" t="s">
        <v>16</v>
      </c>
      <c r="C110" s="39">
        <v>7620000</v>
      </c>
      <c r="D110" s="39">
        <v>9672259</v>
      </c>
      <c r="E110" s="39">
        <v>8320451</v>
      </c>
      <c r="F110" s="146">
        <f t="shared" si="17"/>
        <v>0.86023864745557377</v>
      </c>
    </row>
    <row r="111" spans="1:6" x14ac:dyDescent="0.25">
      <c r="A111" s="44"/>
      <c r="B111" s="45" t="s">
        <v>17</v>
      </c>
      <c r="C111" s="147">
        <f>C113+C114+C115+C117+C118+C119</f>
        <v>0</v>
      </c>
      <c r="D111" s="147">
        <f>D113+D114+D115+D117+D118+D119</f>
        <v>0</v>
      </c>
      <c r="E111" s="147">
        <f>E113+E114+E115+E117+E118+E119</f>
        <v>0</v>
      </c>
      <c r="F111" s="146"/>
    </row>
    <row r="112" spans="1:6" x14ac:dyDescent="0.25">
      <c r="A112" s="37"/>
      <c r="B112" s="38" t="s">
        <v>18</v>
      </c>
      <c r="C112" s="48">
        <f>SUM(C113:C115)</f>
        <v>0</v>
      </c>
      <c r="D112" s="48">
        <f>SUM(D113:D115)</f>
        <v>0</v>
      </c>
      <c r="E112" s="48">
        <f t="shared" ref="E112" si="18">SUM(E113:E115)</f>
        <v>0</v>
      </c>
      <c r="F112" s="146"/>
    </row>
    <row r="113" spans="1:6" x14ac:dyDescent="0.25">
      <c r="A113" s="37"/>
      <c r="B113" s="38" t="s">
        <v>19</v>
      </c>
      <c r="C113" s="39">
        <v>0</v>
      </c>
      <c r="D113" s="40">
        <v>0</v>
      </c>
      <c r="E113" s="142">
        <v>0</v>
      </c>
      <c r="F113" s="146"/>
    </row>
    <row r="114" spans="1:6" x14ac:dyDescent="0.25">
      <c r="A114" s="37"/>
      <c r="B114" s="38" t="s">
        <v>20</v>
      </c>
      <c r="C114" s="39">
        <v>0</v>
      </c>
      <c r="D114" s="40">
        <v>0</v>
      </c>
      <c r="E114" s="142">
        <v>0</v>
      </c>
      <c r="F114" s="146"/>
    </row>
    <row r="115" spans="1:6" x14ac:dyDescent="0.25">
      <c r="A115" s="37"/>
      <c r="B115" s="38" t="s">
        <v>21</v>
      </c>
      <c r="C115" s="39"/>
      <c r="D115" s="40"/>
      <c r="E115" s="142"/>
      <c r="F115" s="146"/>
    </row>
    <row r="116" spans="1:6" x14ac:dyDescent="0.25">
      <c r="A116" s="37"/>
      <c r="B116" s="38" t="s">
        <v>22</v>
      </c>
      <c r="C116" s="48">
        <f>SUM(C117:C119)</f>
        <v>0</v>
      </c>
      <c r="D116" s="48">
        <f t="shared" ref="D116:E116" si="19">SUM(D117:D119)</f>
        <v>0</v>
      </c>
      <c r="E116" s="48">
        <f t="shared" si="19"/>
        <v>0</v>
      </c>
      <c r="F116" s="146"/>
    </row>
    <row r="117" spans="1:6" x14ac:dyDescent="0.25">
      <c r="A117" s="37"/>
      <c r="B117" s="38" t="s">
        <v>23</v>
      </c>
      <c r="C117" s="39">
        <v>0</v>
      </c>
      <c r="D117" s="40">
        <v>0</v>
      </c>
      <c r="E117" s="40">
        <v>0</v>
      </c>
      <c r="F117" s="146"/>
    </row>
    <row r="118" spans="1:6" x14ac:dyDescent="0.25">
      <c r="A118" s="37"/>
      <c r="B118" s="38" t="s">
        <v>24</v>
      </c>
      <c r="C118" s="39"/>
      <c r="D118" s="40"/>
      <c r="E118" s="40"/>
      <c r="F118" s="146"/>
    </row>
    <row r="119" spans="1:6" ht="15.75" thickBot="1" x14ac:dyDescent="0.3">
      <c r="A119" s="61"/>
      <c r="B119" s="62" t="s">
        <v>25</v>
      </c>
      <c r="C119" s="63"/>
      <c r="D119" s="64">
        <v>0</v>
      </c>
      <c r="E119" s="64">
        <v>0</v>
      </c>
      <c r="F119" s="183"/>
    </row>
    <row r="120" spans="1:6" ht="15.75" thickBot="1" x14ac:dyDescent="0.3">
      <c r="A120" s="28" t="s">
        <v>26</v>
      </c>
      <c r="B120" s="66" t="s">
        <v>27</v>
      </c>
      <c r="C120" s="67">
        <f>C121</f>
        <v>0</v>
      </c>
      <c r="D120" s="67">
        <f>D121</f>
        <v>0</v>
      </c>
      <c r="E120" s="148">
        <f>E121</f>
        <v>0</v>
      </c>
      <c r="F120" s="184"/>
    </row>
    <row r="121" spans="1:6" x14ac:dyDescent="0.25">
      <c r="A121" s="33"/>
      <c r="B121" s="70" t="s">
        <v>28</v>
      </c>
      <c r="C121" s="149">
        <f>SUM(C122:C127)</f>
        <v>0</v>
      </c>
      <c r="D121" s="149">
        <f>SUM(D122:D127)</f>
        <v>0</v>
      </c>
      <c r="E121" s="150">
        <f t="shared" ref="E121" si="20">SUM(E122:E127)</f>
        <v>0</v>
      </c>
      <c r="F121" s="73"/>
    </row>
    <row r="122" spans="1:6" x14ac:dyDescent="0.25">
      <c r="A122" s="37"/>
      <c r="B122" s="38" t="s">
        <v>29</v>
      </c>
      <c r="C122" s="39">
        <v>0</v>
      </c>
      <c r="D122" s="40">
        <v>0</v>
      </c>
      <c r="E122" s="151">
        <v>0</v>
      </c>
      <c r="F122" s="75"/>
    </row>
    <row r="123" spans="1:6" x14ac:dyDescent="0.25">
      <c r="A123" s="37"/>
      <c r="B123" s="38" t="s">
        <v>30</v>
      </c>
      <c r="C123" s="39">
        <v>0</v>
      </c>
      <c r="D123" s="40">
        <v>0</v>
      </c>
      <c r="E123" s="151">
        <v>0</v>
      </c>
      <c r="F123" s="75"/>
    </row>
    <row r="124" spans="1:6" x14ac:dyDescent="0.25">
      <c r="A124" s="37"/>
      <c r="B124" s="38" t="s">
        <v>31</v>
      </c>
      <c r="C124" s="39">
        <v>0</v>
      </c>
      <c r="D124" s="40">
        <v>0</v>
      </c>
      <c r="E124" s="151">
        <v>0</v>
      </c>
      <c r="F124" s="75"/>
    </row>
    <row r="125" spans="1:6" x14ac:dyDescent="0.25">
      <c r="A125" s="76"/>
      <c r="B125" s="77" t="s">
        <v>32</v>
      </c>
      <c r="C125" s="78">
        <v>0</v>
      </c>
      <c r="D125" s="79">
        <v>0</v>
      </c>
      <c r="E125" s="152">
        <v>0</v>
      </c>
      <c r="F125" s="75"/>
    </row>
    <row r="126" spans="1:6" x14ac:dyDescent="0.25">
      <c r="A126" s="81"/>
      <c r="B126" s="77" t="s">
        <v>33</v>
      </c>
      <c r="C126" s="78">
        <v>0</v>
      </c>
      <c r="D126" s="78">
        <v>0</v>
      </c>
      <c r="E126" s="153">
        <v>0</v>
      </c>
      <c r="F126" s="75"/>
    </row>
    <row r="127" spans="1:6" ht="15.75" thickBot="1" x14ac:dyDescent="0.3">
      <c r="A127" s="83"/>
      <c r="B127" s="77" t="s">
        <v>34</v>
      </c>
      <c r="C127" s="63"/>
      <c r="D127" s="63">
        <v>0</v>
      </c>
      <c r="E127" s="154">
        <v>0</v>
      </c>
      <c r="F127" s="85"/>
    </row>
    <row r="128" spans="1:6" ht="15.75" thickBot="1" x14ac:dyDescent="0.3">
      <c r="A128" s="86" t="s">
        <v>35</v>
      </c>
      <c r="B128" s="87" t="s">
        <v>36</v>
      </c>
      <c r="C128" s="88">
        <f>C130+C137</f>
        <v>0</v>
      </c>
      <c r="D128" s="185">
        <f>D130+D137</f>
        <v>3172185</v>
      </c>
      <c r="E128" s="186">
        <f>E130+E137</f>
        <v>2218671</v>
      </c>
      <c r="F128" s="90"/>
    </row>
    <row r="129" spans="1:6" x14ac:dyDescent="0.25">
      <c r="A129" s="33"/>
      <c r="B129" s="156" t="s">
        <v>37</v>
      </c>
      <c r="C129" s="157"/>
      <c r="D129" s="158"/>
      <c r="E129" s="159"/>
      <c r="F129" s="160"/>
    </row>
    <row r="130" spans="1:6" x14ac:dyDescent="0.25">
      <c r="A130" s="37"/>
      <c r="B130" s="38" t="s">
        <v>38</v>
      </c>
      <c r="C130" s="106">
        <f>C131</f>
        <v>0</v>
      </c>
      <c r="D130" s="106">
        <f>D131</f>
        <v>3172185</v>
      </c>
      <c r="E130" s="106">
        <f>E131</f>
        <v>2218671</v>
      </c>
      <c r="F130" s="161"/>
    </row>
    <row r="131" spans="1:6" x14ac:dyDescent="0.25">
      <c r="A131" s="37"/>
      <c r="B131" s="38" t="s">
        <v>39</v>
      </c>
      <c r="C131" s="48">
        <f>C132+C133+C134</f>
        <v>0</v>
      </c>
      <c r="D131" s="48">
        <v>3172185</v>
      </c>
      <c r="E131" s="48">
        <v>2218671</v>
      </c>
      <c r="F131" s="75"/>
    </row>
    <row r="132" spans="1:6" x14ac:dyDescent="0.25">
      <c r="A132" s="37"/>
      <c r="B132" s="38" t="s">
        <v>58</v>
      </c>
      <c r="C132" s="39">
        <v>0</v>
      </c>
      <c r="D132" s="162">
        <v>0</v>
      </c>
      <c r="E132" s="142">
        <v>0</v>
      </c>
      <c r="F132" s="75"/>
    </row>
    <row r="133" spans="1:6" x14ac:dyDescent="0.25">
      <c r="A133" s="37"/>
      <c r="B133" s="38" t="s">
        <v>41</v>
      </c>
      <c r="C133" s="39">
        <v>0</v>
      </c>
      <c r="D133" s="162">
        <v>0</v>
      </c>
      <c r="E133" s="142">
        <v>0</v>
      </c>
      <c r="F133" s="75"/>
    </row>
    <row r="134" spans="1:6" x14ac:dyDescent="0.25">
      <c r="A134" s="37"/>
      <c r="B134" s="38" t="s">
        <v>59</v>
      </c>
      <c r="C134" s="39">
        <v>0</v>
      </c>
      <c r="D134" s="162">
        <v>0</v>
      </c>
      <c r="E134" s="142">
        <v>0</v>
      </c>
      <c r="F134" s="75"/>
    </row>
    <row r="135" spans="1:6" x14ac:dyDescent="0.25">
      <c r="A135" s="37"/>
      <c r="B135" s="38" t="s">
        <v>60</v>
      </c>
      <c r="C135" s="39"/>
      <c r="D135" s="162">
        <v>0</v>
      </c>
      <c r="E135" s="142">
        <v>0</v>
      </c>
      <c r="F135" s="75"/>
    </row>
    <row r="136" spans="1:6" x14ac:dyDescent="0.25">
      <c r="A136" s="37"/>
      <c r="B136" s="38" t="s">
        <v>45</v>
      </c>
      <c r="C136" s="106"/>
      <c r="D136" s="107"/>
      <c r="E136" s="142"/>
      <c r="F136" s="75"/>
    </row>
    <row r="137" spans="1:6" x14ac:dyDescent="0.25">
      <c r="A137" s="37"/>
      <c r="B137" s="38" t="s">
        <v>38</v>
      </c>
      <c r="C137" s="106">
        <f>C138</f>
        <v>0</v>
      </c>
      <c r="D137" s="106">
        <f>D138</f>
        <v>0</v>
      </c>
      <c r="E137" s="106">
        <f>E138</f>
        <v>0</v>
      </c>
      <c r="F137" s="75"/>
    </row>
    <row r="138" spans="1:6" x14ac:dyDescent="0.25">
      <c r="A138" s="37"/>
      <c r="B138" s="38" t="s">
        <v>46</v>
      </c>
      <c r="C138" s="39"/>
      <c r="D138" s="110">
        <f>D139</f>
        <v>0</v>
      </c>
      <c r="E138" s="110">
        <f>E139</f>
        <v>0</v>
      </c>
      <c r="F138" s="75"/>
    </row>
    <row r="139" spans="1:6" ht="15.75" thickBot="1" x14ac:dyDescent="0.3">
      <c r="A139" s="37"/>
      <c r="B139" s="38" t="s">
        <v>61</v>
      </c>
      <c r="C139" s="39"/>
      <c r="D139" s="110">
        <v>0</v>
      </c>
      <c r="E139" s="163">
        <v>0</v>
      </c>
      <c r="F139" s="75"/>
    </row>
    <row r="140" spans="1:6" ht="15.75" thickBot="1" x14ac:dyDescent="0.3">
      <c r="A140" s="113" t="s">
        <v>48</v>
      </c>
      <c r="B140" s="114"/>
      <c r="C140" s="139">
        <f>C107+C120+C128</f>
        <v>7620000</v>
      </c>
      <c r="D140" s="139">
        <f>D107+D120+D128</f>
        <v>12844444</v>
      </c>
      <c r="E140" s="164">
        <f>E107+E120+E128</f>
        <v>10539122</v>
      </c>
      <c r="F140" s="187">
        <f>E140/D140</f>
        <v>0.82051990728442581</v>
      </c>
    </row>
    <row r="141" spans="1:6" ht="15.75" thickBot="1" x14ac:dyDescent="0.3">
      <c r="A141" s="166" t="s">
        <v>49</v>
      </c>
      <c r="B141" s="167" t="s">
        <v>50</v>
      </c>
      <c r="C141" s="188">
        <f>SUM(C142)</f>
        <v>18380508</v>
      </c>
      <c r="D141" s="188">
        <f t="shared" ref="D141:E141" si="21">SUM(D142)</f>
        <v>20747523</v>
      </c>
      <c r="E141" s="188">
        <f t="shared" si="21"/>
        <v>21133332</v>
      </c>
      <c r="F141" s="187">
        <f t="shared" ref="F141:F145" si="22">E141/D141</f>
        <v>1.0185954246200859</v>
      </c>
    </row>
    <row r="142" spans="1:6" ht="15.75" thickBot="1" x14ac:dyDescent="0.3">
      <c r="A142" s="169"/>
      <c r="B142" s="170" t="s">
        <v>62</v>
      </c>
      <c r="C142" s="171">
        <f>SUM(C143:C144)</f>
        <v>18380508</v>
      </c>
      <c r="D142" s="171">
        <f t="shared" ref="D142:E142" si="23">SUM(D143:D144)</f>
        <v>20747523</v>
      </c>
      <c r="E142" s="171">
        <f t="shared" si="23"/>
        <v>21133332</v>
      </c>
      <c r="F142" s="187">
        <f t="shared" si="22"/>
        <v>1.0185954246200859</v>
      </c>
    </row>
    <row r="143" spans="1:6" ht="15.75" thickBot="1" x14ac:dyDescent="0.3">
      <c r="A143" s="169"/>
      <c r="B143" s="170" t="s">
        <v>63</v>
      </c>
      <c r="C143" s="172">
        <v>18380508</v>
      </c>
      <c r="D143" s="173">
        <v>20549155</v>
      </c>
      <c r="E143" s="174">
        <v>20934964</v>
      </c>
      <c r="F143" s="189">
        <f t="shared" si="22"/>
        <v>1.0187749325945519</v>
      </c>
    </row>
    <row r="144" spans="1:6" ht="15.75" thickBot="1" x14ac:dyDescent="0.3">
      <c r="A144" s="61"/>
      <c r="B144" s="170" t="s">
        <v>64</v>
      </c>
      <c r="C144" s="175">
        <v>0</v>
      </c>
      <c r="D144" s="176">
        <v>198368</v>
      </c>
      <c r="E144" s="177">
        <v>198368</v>
      </c>
      <c r="F144" s="189">
        <f t="shared" si="22"/>
        <v>1</v>
      </c>
    </row>
    <row r="145" spans="1:6" ht="15.75" thickBot="1" x14ac:dyDescent="0.3">
      <c r="A145" s="178" t="s">
        <v>55</v>
      </c>
      <c r="B145" s="179"/>
      <c r="C145" s="190">
        <f>C140+C141</f>
        <v>26000508</v>
      </c>
      <c r="D145" s="190">
        <f>D140+D141</f>
        <v>33591967</v>
      </c>
      <c r="E145" s="190">
        <f>E140+E141</f>
        <v>31672454</v>
      </c>
      <c r="F145" s="191">
        <f t="shared" si="22"/>
        <v>0.94285797553921147</v>
      </c>
    </row>
  </sheetData>
  <mergeCells count="30">
    <mergeCell ref="A101:E101"/>
    <mergeCell ref="C104:D104"/>
    <mergeCell ref="E104:F104"/>
    <mergeCell ref="A105:A106"/>
    <mergeCell ref="B105:B106"/>
    <mergeCell ref="C105:C106"/>
    <mergeCell ref="D105:D106"/>
    <mergeCell ref="E105:E106"/>
    <mergeCell ref="F105:F106"/>
    <mergeCell ref="A51:B51"/>
    <mergeCell ref="A53:E53"/>
    <mergeCell ref="C56:D56"/>
    <mergeCell ref="E56:F56"/>
    <mergeCell ref="A57:A58"/>
    <mergeCell ref="A99:B99"/>
    <mergeCell ref="B57:B58"/>
    <mergeCell ref="C57:C58"/>
    <mergeCell ref="D57:D58"/>
    <mergeCell ref="E57:E58"/>
    <mergeCell ref="F57:F58"/>
    <mergeCell ref="A1:B1"/>
    <mergeCell ref="A3:E3"/>
    <mergeCell ref="C6:D6"/>
    <mergeCell ref="E6:F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2021-05-31T17:27:18Z</dcterms:created>
  <dcterms:modified xsi:type="dcterms:W3CDTF">2021-05-31T17:30:25Z</dcterms:modified>
</cp:coreProperties>
</file>