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használó\Desktop\Rendeletek Héhalom\2021\2020 zárszámadás\"/>
    </mc:Choice>
  </mc:AlternateContent>
  <xr:revisionPtr revIDLastSave="0" documentId="13_ncr:1_{DF3F38E6-9B2A-457E-B57D-C0933123DA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 mellékl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4" l="1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3" i="4"/>
  <c r="N84" i="4"/>
  <c r="N85" i="4"/>
  <c r="N86" i="4"/>
  <c r="N87" i="4"/>
  <c r="N88" i="4"/>
  <c r="N89" i="4"/>
  <c r="N90" i="4"/>
  <c r="N91" i="4"/>
  <c r="N92" i="4"/>
  <c r="N93" i="4"/>
  <c r="N102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9" i="4"/>
  <c r="N120" i="4"/>
  <c r="N121" i="4"/>
  <c r="N122" i="4"/>
  <c r="N125" i="4"/>
  <c r="N126" i="4"/>
  <c r="N127" i="4"/>
  <c r="N129" i="4"/>
  <c r="N130" i="4"/>
  <c r="N132" i="4"/>
  <c r="N133" i="4"/>
  <c r="N134" i="4"/>
  <c r="N135" i="4"/>
  <c r="N136" i="4"/>
  <c r="N137" i="4"/>
  <c r="N138" i="4"/>
  <c r="N140" i="4"/>
  <c r="N141" i="4"/>
  <c r="N143" i="4"/>
  <c r="N144" i="4"/>
  <c r="N145" i="4"/>
  <c r="N146" i="4"/>
  <c r="N147" i="4"/>
  <c r="N149" i="4"/>
  <c r="N150" i="4"/>
  <c r="N151" i="4"/>
  <c r="N152" i="4"/>
  <c r="N153" i="4"/>
  <c r="N154" i="4"/>
  <c r="N155" i="4"/>
  <c r="N156" i="4"/>
  <c r="N157" i="4"/>
  <c r="N158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3" i="4"/>
  <c r="N175" i="4"/>
  <c r="N176" i="4"/>
  <c r="N177" i="4"/>
  <c r="N178" i="4"/>
  <c r="N179" i="4"/>
  <c r="N180" i="4"/>
  <c r="N181" i="4"/>
  <c r="N183" i="4"/>
  <c r="N184" i="4"/>
  <c r="N185" i="4"/>
  <c r="N186" i="4"/>
  <c r="N188" i="4"/>
  <c r="N189" i="4"/>
  <c r="N190" i="4"/>
  <c r="N191" i="4"/>
  <c r="N192" i="4"/>
  <c r="N193" i="4"/>
  <c r="N194" i="4"/>
  <c r="N195" i="4"/>
  <c r="N196" i="4"/>
  <c r="N199" i="4"/>
  <c r="N202" i="4"/>
  <c r="N203" i="4"/>
  <c r="N204" i="4"/>
  <c r="N205" i="4"/>
  <c r="N206" i="4"/>
  <c r="N207" i="4"/>
  <c r="N208" i="4"/>
  <c r="N209" i="4"/>
  <c r="N210" i="4"/>
  <c r="N211" i="4"/>
  <c r="F201" i="4"/>
  <c r="G201" i="4"/>
  <c r="H201" i="4"/>
  <c r="H200" i="4" s="1"/>
  <c r="H212" i="4" s="1"/>
  <c r="I201" i="4"/>
  <c r="I200" i="4" s="1"/>
  <c r="I212" i="4" s="1"/>
  <c r="J201" i="4"/>
  <c r="K201" i="4"/>
  <c r="K200" i="4"/>
  <c r="K212" i="4" s="1"/>
  <c r="K187" i="4"/>
  <c r="K182" i="4"/>
  <c r="K174" i="4"/>
  <c r="K159" i="4"/>
  <c r="K148" i="4"/>
  <c r="K142" i="4"/>
  <c r="K139" i="4"/>
  <c r="K131" i="4"/>
  <c r="K128" i="4"/>
  <c r="K124" i="4"/>
  <c r="K118" i="4"/>
  <c r="N118" i="4" s="1"/>
  <c r="K104" i="4"/>
  <c r="K94" i="4"/>
  <c r="K46" i="4"/>
  <c r="K28" i="4"/>
  <c r="K12" i="4"/>
  <c r="H187" i="4"/>
  <c r="H182" i="4"/>
  <c r="H174" i="4"/>
  <c r="H159" i="4"/>
  <c r="H148" i="4"/>
  <c r="H142" i="4"/>
  <c r="H139" i="4"/>
  <c r="H131" i="4"/>
  <c r="H128" i="4"/>
  <c r="H124" i="4"/>
  <c r="H104" i="4"/>
  <c r="H94" i="4"/>
  <c r="H46" i="4"/>
  <c r="H28" i="4"/>
  <c r="H12" i="4"/>
  <c r="E46" i="4"/>
  <c r="E94" i="4"/>
  <c r="E201" i="4"/>
  <c r="E200" i="4" s="1"/>
  <c r="E212" i="4" s="1"/>
  <c r="E187" i="4"/>
  <c r="N187" i="4" s="1"/>
  <c r="E182" i="4"/>
  <c r="E174" i="4"/>
  <c r="E159" i="4"/>
  <c r="N159" i="4" s="1"/>
  <c r="E148" i="4"/>
  <c r="N148" i="4" s="1"/>
  <c r="E142" i="4"/>
  <c r="E139" i="4"/>
  <c r="E131" i="4"/>
  <c r="E128" i="4"/>
  <c r="N128" i="4" s="1"/>
  <c r="E124" i="4"/>
  <c r="E118" i="4"/>
  <c r="E104" i="4"/>
  <c r="E81" i="4"/>
  <c r="N81" i="4" s="1"/>
  <c r="E28" i="4"/>
  <c r="N28" i="4" s="1"/>
  <c r="E12" i="4"/>
  <c r="M211" i="4"/>
  <c r="L211" i="4"/>
  <c r="M210" i="4"/>
  <c r="L210" i="4"/>
  <c r="M209" i="4"/>
  <c r="L209" i="4"/>
  <c r="M208" i="4"/>
  <c r="L208" i="4"/>
  <c r="M207" i="4"/>
  <c r="L207" i="4"/>
  <c r="M206" i="4"/>
  <c r="L206" i="4"/>
  <c r="M205" i="4"/>
  <c r="M201" i="4" s="1"/>
  <c r="L205" i="4"/>
  <c r="M204" i="4"/>
  <c r="L204" i="4"/>
  <c r="M203" i="4"/>
  <c r="L203" i="4"/>
  <c r="M202" i="4"/>
  <c r="L202" i="4"/>
  <c r="J200" i="4"/>
  <c r="J212" i="4" s="1"/>
  <c r="G200" i="4"/>
  <c r="G212" i="4" s="1"/>
  <c r="F200" i="4"/>
  <c r="F212" i="4" s="1"/>
  <c r="D201" i="4"/>
  <c r="D200" i="4" s="1"/>
  <c r="C201" i="4"/>
  <c r="C200" i="4" s="1"/>
  <c r="M199" i="4"/>
  <c r="L199" i="4"/>
  <c r="M196" i="4"/>
  <c r="L196" i="4"/>
  <c r="M195" i="4"/>
  <c r="L195" i="4"/>
  <c r="M194" i="4"/>
  <c r="L194" i="4"/>
  <c r="M193" i="4"/>
  <c r="L193" i="4"/>
  <c r="M192" i="4"/>
  <c r="L192" i="4"/>
  <c r="M191" i="4"/>
  <c r="L191" i="4"/>
  <c r="M190" i="4"/>
  <c r="L190" i="4"/>
  <c r="M189" i="4"/>
  <c r="L189" i="4"/>
  <c r="M188" i="4"/>
  <c r="L188" i="4"/>
  <c r="J187" i="4"/>
  <c r="I187" i="4"/>
  <c r="G187" i="4"/>
  <c r="F187" i="4"/>
  <c r="D187" i="4"/>
  <c r="C187" i="4"/>
  <c r="M186" i="4"/>
  <c r="L186" i="4"/>
  <c r="M185" i="4"/>
  <c r="L185" i="4"/>
  <c r="M184" i="4"/>
  <c r="L184" i="4"/>
  <c r="M183" i="4"/>
  <c r="L183" i="4"/>
  <c r="J182" i="4"/>
  <c r="I182" i="4"/>
  <c r="G182" i="4"/>
  <c r="F182" i="4"/>
  <c r="D182" i="4"/>
  <c r="C182" i="4"/>
  <c r="M181" i="4"/>
  <c r="L181" i="4"/>
  <c r="M180" i="4"/>
  <c r="L180" i="4"/>
  <c r="M179" i="4"/>
  <c r="L179" i="4"/>
  <c r="M178" i="4"/>
  <c r="L178" i="4"/>
  <c r="M177" i="4"/>
  <c r="L177" i="4"/>
  <c r="M176" i="4"/>
  <c r="L176" i="4"/>
  <c r="M175" i="4"/>
  <c r="L175" i="4"/>
  <c r="J174" i="4"/>
  <c r="I174" i="4"/>
  <c r="G174" i="4"/>
  <c r="F174" i="4"/>
  <c r="D174" i="4"/>
  <c r="C174" i="4"/>
  <c r="M173" i="4"/>
  <c r="L173" i="4"/>
  <c r="M171" i="4"/>
  <c r="L171" i="4"/>
  <c r="M170" i="4"/>
  <c r="L170" i="4"/>
  <c r="M169" i="4"/>
  <c r="L169" i="4"/>
  <c r="M168" i="4"/>
  <c r="L168" i="4"/>
  <c r="M167" i="4"/>
  <c r="L167" i="4"/>
  <c r="M166" i="4"/>
  <c r="L166" i="4"/>
  <c r="M165" i="4"/>
  <c r="L165" i="4"/>
  <c r="M164" i="4"/>
  <c r="L164" i="4"/>
  <c r="M163" i="4"/>
  <c r="L163" i="4"/>
  <c r="M162" i="4"/>
  <c r="L162" i="4"/>
  <c r="L161" i="4"/>
  <c r="M161" i="4"/>
  <c r="M160" i="4"/>
  <c r="L160" i="4"/>
  <c r="J159" i="4"/>
  <c r="I159" i="4"/>
  <c r="G159" i="4"/>
  <c r="F159" i="4"/>
  <c r="C159" i="4"/>
  <c r="M158" i="4"/>
  <c r="M157" i="4"/>
  <c r="L157" i="4"/>
  <c r="M156" i="4"/>
  <c r="L156" i="4"/>
  <c r="M155" i="4"/>
  <c r="L155" i="4"/>
  <c r="M154" i="4"/>
  <c r="L154" i="4"/>
  <c r="M153" i="4"/>
  <c r="L153" i="4"/>
  <c r="M152" i="4"/>
  <c r="L152" i="4"/>
  <c r="M151" i="4"/>
  <c r="L151" i="4"/>
  <c r="M150" i="4"/>
  <c r="L150" i="4"/>
  <c r="M149" i="4"/>
  <c r="L149" i="4"/>
  <c r="J148" i="4"/>
  <c r="I148" i="4"/>
  <c r="G148" i="4"/>
  <c r="F148" i="4"/>
  <c r="D148" i="4"/>
  <c r="M147" i="4"/>
  <c r="L147" i="4"/>
  <c r="M146" i="4"/>
  <c r="L146" i="4"/>
  <c r="M145" i="4"/>
  <c r="L145" i="4"/>
  <c r="M144" i="4"/>
  <c r="L144" i="4"/>
  <c r="M143" i="4"/>
  <c r="L143" i="4"/>
  <c r="J142" i="4"/>
  <c r="I142" i="4"/>
  <c r="G142" i="4"/>
  <c r="F142" i="4"/>
  <c r="D142" i="4"/>
  <c r="C142" i="4"/>
  <c r="M141" i="4"/>
  <c r="L141" i="4"/>
  <c r="M140" i="4"/>
  <c r="L140" i="4"/>
  <c r="J139" i="4"/>
  <c r="I139" i="4"/>
  <c r="G139" i="4"/>
  <c r="F139" i="4"/>
  <c r="D139" i="4"/>
  <c r="C139" i="4"/>
  <c r="M138" i="4"/>
  <c r="L138" i="4"/>
  <c r="M137" i="4"/>
  <c r="L137" i="4"/>
  <c r="M136" i="4"/>
  <c r="L136" i="4"/>
  <c r="M135" i="4"/>
  <c r="L135" i="4"/>
  <c r="M134" i="4"/>
  <c r="L134" i="4"/>
  <c r="M133" i="4"/>
  <c r="L133" i="4"/>
  <c r="M132" i="4"/>
  <c r="L132" i="4"/>
  <c r="J131" i="4"/>
  <c r="I131" i="4"/>
  <c r="G131" i="4"/>
  <c r="F131" i="4"/>
  <c r="D131" i="4"/>
  <c r="C131" i="4"/>
  <c r="M130" i="4"/>
  <c r="L130" i="4"/>
  <c r="M129" i="4"/>
  <c r="L129" i="4"/>
  <c r="J128" i="4"/>
  <c r="I128" i="4"/>
  <c r="G128" i="4"/>
  <c r="F128" i="4"/>
  <c r="D128" i="4"/>
  <c r="C128" i="4"/>
  <c r="M127" i="4"/>
  <c r="L127" i="4"/>
  <c r="M126" i="4"/>
  <c r="L126" i="4"/>
  <c r="M125" i="4"/>
  <c r="L125" i="4"/>
  <c r="J124" i="4"/>
  <c r="I124" i="4"/>
  <c r="G124" i="4"/>
  <c r="F124" i="4"/>
  <c r="D124" i="4"/>
  <c r="C124" i="4"/>
  <c r="M122" i="4"/>
  <c r="L122" i="4"/>
  <c r="M121" i="4"/>
  <c r="L121" i="4"/>
  <c r="M120" i="4"/>
  <c r="L120" i="4"/>
  <c r="M119" i="4"/>
  <c r="L119" i="4"/>
  <c r="J118" i="4"/>
  <c r="J103" i="4" s="1"/>
  <c r="I118" i="4"/>
  <c r="D118" i="4"/>
  <c r="C118" i="4"/>
  <c r="M117" i="4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J104" i="4"/>
  <c r="I104" i="4"/>
  <c r="G104" i="4"/>
  <c r="F104" i="4"/>
  <c r="D104" i="4"/>
  <c r="D103" i="4" s="1"/>
  <c r="C104" i="4"/>
  <c r="M102" i="4"/>
  <c r="L102" i="4"/>
  <c r="J94" i="4"/>
  <c r="I94" i="4"/>
  <c r="G94" i="4"/>
  <c r="F94" i="4"/>
  <c r="D94" i="4"/>
  <c r="C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I81" i="4"/>
  <c r="F81" i="4"/>
  <c r="D81" i="4"/>
  <c r="M81" i="4" s="1"/>
  <c r="C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J46" i="4"/>
  <c r="I46" i="4"/>
  <c r="G46" i="4"/>
  <c r="F46" i="4"/>
  <c r="D46" i="4"/>
  <c r="C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J28" i="4"/>
  <c r="I28" i="4"/>
  <c r="G28" i="4"/>
  <c r="F28" i="4"/>
  <c r="D28" i="4"/>
  <c r="C28" i="4"/>
  <c r="L28" i="4" s="1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J12" i="4"/>
  <c r="I12" i="4"/>
  <c r="G12" i="4"/>
  <c r="F12" i="4"/>
  <c r="D12" i="4"/>
  <c r="C12" i="4"/>
  <c r="K197" i="4" l="1"/>
  <c r="K61" i="4"/>
  <c r="K82" i="4" s="1"/>
  <c r="N212" i="4"/>
  <c r="N182" i="4"/>
  <c r="N46" i="4"/>
  <c r="N12" i="4"/>
  <c r="N174" i="4"/>
  <c r="N142" i="4"/>
  <c r="N139" i="4"/>
  <c r="N131" i="4"/>
  <c r="N124" i="4"/>
  <c r="G123" i="4"/>
  <c r="N104" i="4"/>
  <c r="L201" i="4"/>
  <c r="M118" i="4"/>
  <c r="N94" i="4"/>
  <c r="N200" i="4"/>
  <c r="N201" i="4"/>
  <c r="K123" i="4"/>
  <c r="K103" i="4"/>
  <c r="C123" i="4"/>
  <c r="L139" i="4"/>
  <c r="L104" i="4"/>
  <c r="E61" i="4"/>
  <c r="H61" i="4"/>
  <c r="H82" i="4" s="1"/>
  <c r="H197" i="4"/>
  <c r="C61" i="4"/>
  <c r="C82" i="4" s="1"/>
  <c r="K95" i="4"/>
  <c r="D61" i="4"/>
  <c r="D82" i="4" s="1"/>
  <c r="D159" i="4"/>
  <c r="M159" i="4" s="1"/>
  <c r="E197" i="4"/>
  <c r="L94" i="4"/>
  <c r="H123" i="4"/>
  <c r="H103" i="4"/>
  <c r="L81" i="4"/>
  <c r="M28" i="4"/>
  <c r="M94" i="4"/>
  <c r="M128" i="4"/>
  <c r="M139" i="4"/>
  <c r="M148" i="4"/>
  <c r="G197" i="4"/>
  <c r="M187" i="4"/>
  <c r="G61" i="4"/>
  <c r="G82" i="4" s="1"/>
  <c r="G95" i="4" s="1"/>
  <c r="I123" i="4"/>
  <c r="C197" i="4"/>
  <c r="E123" i="4"/>
  <c r="E103" i="4"/>
  <c r="I197" i="4"/>
  <c r="M12" i="4"/>
  <c r="I61" i="4"/>
  <c r="I82" i="4" s="1"/>
  <c r="I95" i="4" s="1"/>
  <c r="L118" i="4"/>
  <c r="I103" i="4"/>
  <c r="M124" i="4"/>
  <c r="M131" i="4"/>
  <c r="M142" i="4"/>
  <c r="D197" i="4"/>
  <c r="J197" i="4"/>
  <c r="M200" i="4"/>
  <c r="L200" i="4"/>
  <c r="L12" i="4"/>
  <c r="J61" i="4"/>
  <c r="J82" i="4" s="1"/>
  <c r="J95" i="4" s="1"/>
  <c r="M104" i="4"/>
  <c r="L124" i="4"/>
  <c r="L131" i="4"/>
  <c r="L142" i="4"/>
  <c r="L159" i="4"/>
  <c r="L174" i="4"/>
  <c r="L187" i="4"/>
  <c r="F123" i="4"/>
  <c r="F61" i="4"/>
  <c r="F82" i="4" s="1"/>
  <c r="F95" i="4" s="1"/>
  <c r="J123" i="4"/>
  <c r="J172" i="4" s="1"/>
  <c r="F197" i="4"/>
  <c r="C212" i="4"/>
  <c r="L212" i="4" s="1"/>
  <c r="F103" i="4"/>
  <c r="L128" i="4"/>
  <c r="M174" i="4"/>
  <c r="D212" i="4"/>
  <c r="M212" i="4" s="1"/>
  <c r="M46" i="4"/>
  <c r="G103" i="4"/>
  <c r="D123" i="4"/>
  <c r="L182" i="4"/>
  <c r="L46" i="4"/>
  <c r="C103" i="4"/>
  <c r="M182" i="4"/>
  <c r="K172" i="4" l="1"/>
  <c r="K198" i="4" s="1"/>
  <c r="K213" i="4" s="1"/>
  <c r="N61" i="4"/>
  <c r="N123" i="4"/>
  <c r="G172" i="4"/>
  <c r="G198" i="4" s="1"/>
  <c r="G213" i="4" s="1"/>
  <c r="N103" i="4"/>
  <c r="E82" i="4"/>
  <c r="E95" i="4" s="1"/>
  <c r="H95" i="4"/>
  <c r="N197" i="4"/>
  <c r="M61" i="4"/>
  <c r="J198" i="4"/>
  <c r="J213" i="4" s="1"/>
  <c r="L197" i="4"/>
  <c r="H172" i="4"/>
  <c r="H198" i="4" s="1"/>
  <c r="H213" i="4" s="1"/>
  <c r="M123" i="4"/>
  <c r="L123" i="4"/>
  <c r="E172" i="4"/>
  <c r="F172" i="4"/>
  <c r="F198" i="4" s="1"/>
  <c r="F213" i="4" s="1"/>
  <c r="I172" i="4"/>
  <c r="I198" i="4" s="1"/>
  <c r="I213" i="4" s="1"/>
  <c r="M103" i="4"/>
  <c r="M197" i="4"/>
  <c r="L61" i="4"/>
  <c r="D95" i="4"/>
  <c r="M95" i="4" s="1"/>
  <c r="M82" i="4"/>
  <c r="L103" i="4"/>
  <c r="D172" i="4"/>
  <c r="C95" i="4"/>
  <c r="L95" i="4" s="1"/>
  <c r="L82" i="4"/>
  <c r="E198" i="4" l="1"/>
  <c r="N198" i="4" s="1"/>
  <c r="N172" i="4"/>
  <c r="N82" i="4"/>
  <c r="N95" i="4"/>
  <c r="D198" i="4"/>
  <c r="M172" i="4"/>
  <c r="E213" i="4" l="1"/>
  <c r="D213" i="4"/>
  <c r="M198" i="4"/>
  <c r="N213" i="4" l="1"/>
  <c r="M213" i="4"/>
  <c r="L148" i="4"/>
  <c r="C172" i="4"/>
  <c r="L172" i="4" s="1"/>
  <c r="C198" i="4" l="1"/>
  <c r="C213" i="4" l="1"/>
  <c r="L198" i="4"/>
  <c r="L213" i="4" l="1"/>
  <c r="L158" i="4"/>
  <c r="C158" i="4"/>
</calcChain>
</file>

<file path=xl/sharedStrings.xml><?xml version="1.0" encoding="utf-8"?>
<sst xmlns="http://schemas.openxmlformats.org/spreadsheetml/2006/main" count="238" uniqueCount="215">
  <si>
    <t>Bevételek</t>
  </si>
  <si>
    <t>Megnevezés</t>
  </si>
  <si>
    <t>Kiadások</t>
  </si>
  <si>
    <t>Működési bevételek</t>
  </si>
  <si>
    <t>11 Önkormányzatok működési támogatásai</t>
  </si>
  <si>
    <t>12 Elvonások és befizetések bevételei</t>
  </si>
  <si>
    <t>13 Garancia- és kezességvállalás megtérülései államháztartáson belülről</t>
  </si>
  <si>
    <t>14 Támogatások és kölcsönök visszatérülése államháztartáson belülről</t>
  </si>
  <si>
    <t>15 Visszatérítendő támogatások és kölcsönök igénybevétele államháztartáson belülről</t>
  </si>
  <si>
    <t>16 Egyéb működési célú támogatások bevételei államháztartáson belülről</t>
  </si>
  <si>
    <t>1 Működési célú támogatások államháztartáson belülről</t>
  </si>
  <si>
    <t>3 Közhatalmi bevételek</t>
  </si>
  <si>
    <t>31 Jövedelemadók</t>
  </si>
  <si>
    <t>32 Szociális hozzájárulási adó és járulékok</t>
  </si>
  <si>
    <t>33 Bérhez és foglalkoztatáshoz kapcsolódó adók</t>
  </si>
  <si>
    <t>34 Vagyoni tíusú adók</t>
  </si>
  <si>
    <t>Építményadó</t>
  </si>
  <si>
    <t>Magánszemélyek kommunális adója</t>
  </si>
  <si>
    <t>35 Termékek és szolgáltatások adói</t>
  </si>
  <si>
    <t>351 Értékesítési és forgalmi adók</t>
  </si>
  <si>
    <t>352 Fogyasztási adók</t>
  </si>
  <si>
    <t>Helyi iparűzési adó</t>
  </si>
  <si>
    <t>353 Pénzügyi monopóliumok nyereségét terhelő adók</t>
  </si>
  <si>
    <t>354 Gépjárműadók</t>
  </si>
  <si>
    <t>Belföldi gépjárművek adójának helyi önkormányzatot megillető része</t>
  </si>
  <si>
    <t>355 Egyéb áruhasználati és szolgáltatási adók</t>
  </si>
  <si>
    <t>Tartózkodás után fizetett idegenforgalmi adó</t>
  </si>
  <si>
    <t>Talajterhelési díj</t>
  </si>
  <si>
    <t>36 Egyéb közhatalmi bevételek</t>
  </si>
  <si>
    <t>401 Készletértékesítés bevétele</t>
  </si>
  <si>
    <t>402 Szolgáltatások ellenértéke</t>
  </si>
  <si>
    <t>403 Közvetített szolgáltatások ellenértéke</t>
  </si>
  <si>
    <t>404 Tulajdonosi bevételek</t>
  </si>
  <si>
    <t>405 Ellátási díjak</t>
  </si>
  <si>
    <t>406 Kiszámlázott általános forgalmi adó</t>
  </si>
  <si>
    <t>407 Általános forgalmi adó visszatérítése</t>
  </si>
  <si>
    <t>408 Kamatbevételek</t>
  </si>
  <si>
    <t>409 Egyéb pénzügyi műveletek bevételei</t>
  </si>
  <si>
    <t>4 Működési bevételek</t>
  </si>
  <si>
    <t>6 Működési célú átvett pénzeszközök</t>
  </si>
  <si>
    <t>61 Garancia- és kezességvállalás megtérülései államháztartáson kívülről</t>
  </si>
  <si>
    <t>62 Támogatások és kölcsönök visszatérülése államháztartáson kívülről</t>
  </si>
  <si>
    <t>Felhalmozási bevételek</t>
  </si>
  <si>
    <t>21 Felhalmozási célú önkormányzati támogatások</t>
  </si>
  <si>
    <t>22 Garancia- és kezességvállalás megtérülései államháztartáson belülről</t>
  </si>
  <si>
    <t>23 Támogatások és kölcsönök visszatérülése államháztartáson belülről</t>
  </si>
  <si>
    <t>24 Visszatérítendő támogatások és kölcsönök igénybevétele államháztartáson belülről</t>
  </si>
  <si>
    <t>25 Egyéb felhalmozási célú támogatások bevételei államháztartáson belülről</t>
  </si>
  <si>
    <t>7 Felhalmozási célú átvett pénzeszközök</t>
  </si>
  <si>
    <t>71 Garancia- és kezességvállalás megtérülései államháztartáson kívülről</t>
  </si>
  <si>
    <t>72 Támogatások és kölcsönök visszatérülése államháztartáson kívülről</t>
  </si>
  <si>
    <t>5 Felhalmozási bevételek</t>
  </si>
  <si>
    <t>51 Immateriális javak értékesítése</t>
  </si>
  <si>
    <t>52 Ingatlanok értékesítése</t>
  </si>
  <si>
    <t>53 Egyéb tárgyi eszközök értékesítése</t>
  </si>
  <si>
    <t>54 Részesedések értékesítése</t>
  </si>
  <si>
    <t>55 Részesedések megszűnéséhez kapcsolódó bevételek</t>
  </si>
  <si>
    <t>Finanszírozási bevételek</t>
  </si>
  <si>
    <t>Működési bevételek összesen:</t>
  </si>
  <si>
    <t>Felhalmozási bevételek összesen:</t>
  </si>
  <si>
    <t>Finanszírozási bevételek összesen:</t>
  </si>
  <si>
    <t>Költségvetési bevételek (működési és felhalmozási) összesen:</t>
  </si>
  <si>
    <t>Bevételek (költségvetési és finanszírozási) mindösszesen:</t>
  </si>
  <si>
    <t>Működési kiadások</t>
  </si>
  <si>
    <t>8 Finanszírozási bevételek</t>
  </si>
  <si>
    <t>81 Belföldi finanszírozás bevételei</t>
  </si>
  <si>
    <t>811 Hitel- és kölcsön felvétel államháztartáson kívülről</t>
  </si>
  <si>
    <t>812 Értékpapírok bevételei</t>
  </si>
  <si>
    <t>813 Maradvány igénybevétele</t>
  </si>
  <si>
    <t>814 Államháztatáson belüli megelőlegezések</t>
  </si>
  <si>
    <t>815 Államháztatáson belüli megelőlegezések törlesztése</t>
  </si>
  <si>
    <t>816 Központi-, irányítószervi támogatás</t>
  </si>
  <si>
    <t>82 Külföldi finanszírozás bevételei</t>
  </si>
  <si>
    <t>83 Adóssághoz nem kapcsolódó származékos ügyletek bevételei</t>
  </si>
  <si>
    <t>1 Személyi juttatások</t>
  </si>
  <si>
    <t>11 Foglalkoztatottak személyi juttatásai</t>
  </si>
  <si>
    <t>12 Külső személyi juttatások</t>
  </si>
  <si>
    <t>2 Munkaadókat terhelő járulékok és szociális hozzájárulási adó</t>
  </si>
  <si>
    <t>3 Dologi kiadások</t>
  </si>
  <si>
    <t>31 Készletbeszerzés</t>
  </si>
  <si>
    <t>32 Kommunikációs szolgáltatások</t>
  </si>
  <si>
    <t>33 Szolgáltatási kiadások</t>
  </si>
  <si>
    <t>34 Kiküldetések, reklám- és propaganda kiadások</t>
  </si>
  <si>
    <t>35 Különféle befizetések és egyéb dologi kiadások</t>
  </si>
  <si>
    <t>4 Ellátottak pénzbeli juttatásai</t>
  </si>
  <si>
    <t>41 Társadalombiztosítási ellátások</t>
  </si>
  <si>
    <t>43 Pénzbeli kárpótlások, kártérítések</t>
  </si>
  <si>
    <t>44 Betegséggel kapcsolatos (nem társadalombiztosítási) ellátások</t>
  </si>
  <si>
    <t>45 Foglalkoztatással, munkanélküliséggel kapcsolatos ellátások</t>
  </si>
  <si>
    <t>46 Lakhatással kapcsolatos ellátások</t>
  </si>
  <si>
    <t>47 Intézményi ellátottak pénzbeli juttatásai</t>
  </si>
  <si>
    <t>48 Egyéb nem intézményi ellátások</t>
  </si>
  <si>
    <t>1101 Törvény szerinti illetmények, munkabérek</t>
  </si>
  <si>
    <t>1102 Normatív jutalmak</t>
  </si>
  <si>
    <t>1103 Céljuttatás, projektprémium</t>
  </si>
  <si>
    <t>1104 Készenléti, ügyeleti, helyettesítési díj, túlóra, túlszolgálat</t>
  </si>
  <si>
    <t>1105 Végkielégítés</t>
  </si>
  <si>
    <t>1106 Jubileumi jutalom</t>
  </si>
  <si>
    <t>1107 Béren kívüli juttatások</t>
  </si>
  <si>
    <t>1108 Ruházati költségtérítés</t>
  </si>
  <si>
    <t>1109 Közlekedési költségtérítés</t>
  </si>
  <si>
    <t>1110 Egyéb költségtérítések</t>
  </si>
  <si>
    <t>1111 Lakhatási támogatások</t>
  </si>
  <si>
    <t>1112 Szociális támogatások</t>
  </si>
  <si>
    <t>1113 Foglalkoztatottak egyéb személyi juttatásai</t>
  </si>
  <si>
    <t>121 Választott tisztségviselők juttatásai</t>
  </si>
  <si>
    <t>123 Egyéb külső személyi juttatások</t>
  </si>
  <si>
    <t>122 Munkavégzési jogviszonyban nem saját foglalkoztatottnak fizetett juttatások</t>
  </si>
  <si>
    <t>5 Egyéb működési célú kiadások</t>
  </si>
  <si>
    <t>501 Nemzetközi kötelezettségek</t>
  </si>
  <si>
    <t>502 Elvonások és befizetések</t>
  </si>
  <si>
    <t>503 Garancia- és kezességvállalás kiadásai államháztartáson belülre</t>
  </si>
  <si>
    <t>504 Támogatások és kölcsönök nyújtása államháztartáson belülre</t>
  </si>
  <si>
    <t>505 Támogatások és kölcsönök törlesztése államháztartáson belülre</t>
  </si>
  <si>
    <t>506 Egyéb működési célú támogatások államháztartáson belülre</t>
  </si>
  <si>
    <t>507 Garancia- és kezességvállalás kiadásai államháztartáson kívülre</t>
  </si>
  <si>
    <t>508 Támogatások és kölcsönök nyújtása államháztartáson kívülre</t>
  </si>
  <si>
    <t>509 Árkiegészítések, ártámogatások</t>
  </si>
  <si>
    <t>510 Kamattámogatások</t>
  </si>
  <si>
    <t>Működési kiadások összesen:</t>
  </si>
  <si>
    <t>Felhalmozási kiadások</t>
  </si>
  <si>
    <t>6 Beruházások</t>
  </si>
  <si>
    <t>61 Immateriális javak beszerzése, létesítése</t>
  </si>
  <si>
    <t>62 Ingatlanok beszerzése, létesítése</t>
  </si>
  <si>
    <t>63 Informatikai eszközök beszerzése, létesítése</t>
  </si>
  <si>
    <t>64 Egyéb tárgyi eszközök beszerzése, létesítése</t>
  </si>
  <si>
    <t>65 Részesedések beszerzése</t>
  </si>
  <si>
    <t>66 Meglévő részesedések növeléséhez kapcsolódó kiadások</t>
  </si>
  <si>
    <t>67 Beruházási célú előzetesen felszámított általános forgalmi adó</t>
  </si>
  <si>
    <t>7 Felújítások</t>
  </si>
  <si>
    <t>71 Ingatlanok felújítása</t>
  </si>
  <si>
    <t>72 Informatikai eszközök felújítása</t>
  </si>
  <si>
    <t xml:space="preserve">73 Egyéb tárgyi eszközök felújítása </t>
  </si>
  <si>
    <t>74 Felújítási célú előzetesen felszámított általános forgalmi adó</t>
  </si>
  <si>
    <t>8 Egyéb felhalmozási célú kiadások</t>
  </si>
  <si>
    <t>84 Egyéb felhalmozási célú támogatások államháztartáson belülre</t>
  </si>
  <si>
    <t>81 Garancia- és kezességvállalás kiadásai államháztartáson belülre</t>
  </si>
  <si>
    <t>82 Támogatások és kölcsönök nyújtása államháztartáson belülre</t>
  </si>
  <si>
    <t>83 Támogatások és kölcsönök törlesztése államháztartáson belülre</t>
  </si>
  <si>
    <t>88 Egyéb felhalmozási célú támogatások államháztartáson kívülre</t>
  </si>
  <si>
    <t>85 Garancia- és kezességvállalás kiadásai államháztartáson kívülre</t>
  </si>
  <si>
    <t>86 Támogatások és kölcsönök nyújtása államháztartáson kívülre</t>
  </si>
  <si>
    <t>87 Lakástámogatás</t>
  </si>
  <si>
    <t>Felhalmozási kiadások összesen:</t>
  </si>
  <si>
    <t>Költségvetési kiadások (működési és felhalmozási) összesen:</t>
  </si>
  <si>
    <t>Finanszírozási kiadások</t>
  </si>
  <si>
    <t>9 Finanszírozási kiadások</t>
  </si>
  <si>
    <t>91 Belföldi finanszírozás kiadásai</t>
  </si>
  <si>
    <t>911 Hitel- és kölcsön törlesztés államháztartáson kívülre</t>
  </si>
  <si>
    <t>912 Értékpapírok kiadásai</t>
  </si>
  <si>
    <t>913 Államháztartáson belüli megelőlegezések folyósítása</t>
  </si>
  <si>
    <t>914 Államháztartáson belüli megelőlegezések visszafizetése</t>
  </si>
  <si>
    <t>915 Központi, irányító szervi támogatások folyósítása</t>
  </si>
  <si>
    <t>916 Pénzeszközök betétként elhelyezése</t>
  </si>
  <si>
    <t>917 Pénzügyi lízing kiadásai</t>
  </si>
  <si>
    <t>918 Központi költségvetés sajátos finanszírozási kiadásai</t>
  </si>
  <si>
    <t>92 Külföldi finanszírozás kiadásai</t>
  </si>
  <si>
    <t>93 Adóssághoz nem kapcsolódó származékos ügyletek kiadásai</t>
  </si>
  <si>
    <t>Finanszírozási kiadások összesen:</t>
  </si>
  <si>
    <t>Kiadások (költségvetési és finanszírozási) mindösszesen:</t>
  </si>
  <si>
    <t>311 Szakmai anyagok beszerzése</t>
  </si>
  <si>
    <t>312 Üzemeltetési anyagok beszerzése</t>
  </si>
  <si>
    <t>313 Árubeszerzés</t>
  </si>
  <si>
    <t>321 Informatikai szolgáltatások igénybevétele</t>
  </si>
  <si>
    <t>322 Egyéb kommunikációs szolgáltatások</t>
  </si>
  <si>
    <t>331 Közüzemi díjak</t>
  </si>
  <si>
    <t>332 Vásárolt élelmezés</t>
  </si>
  <si>
    <t>333 Bérleti és lízing díjak</t>
  </si>
  <si>
    <t>334 Karbantartási, kisjavítási szolgáltatások</t>
  </si>
  <si>
    <t>335 Közvetített szolgáltatások</t>
  </si>
  <si>
    <t xml:space="preserve">336 Szakmai tevékenységet segítő szolgáltatások </t>
  </si>
  <si>
    <t>337 Egyéb szolgáltatások</t>
  </si>
  <si>
    <t>341 Kiküldetések kiadásai</t>
  </si>
  <si>
    <t>342 Reklám- és propagandakiadások</t>
  </si>
  <si>
    <t>351 Működési célú előzetesen felszámított általános forgalmi adó</t>
  </si>
  <si>
    <t xml:space="preserve">352 Fizetendő általános forgalmi adó </t>
  </si>
  <si>
    <t xml:space="preserve">353 Kamatkiadások </t>
  </si>
  <si>
    <t>354 Egyéb pénzügyi műveletek kiadásai</t>
  </si>
  <si>
    <t>355 Egyéb dologi kiadások</t>
  </si>
  <si>
    <t>111 Helyi önkormányzatok működésének általános támogatása</t>
  </si>
  <si>
    <t>112 Önkormányzatok egyes köznevelési feladatainak támogatása</t>
  </si>
  <si>
    <t>113 Önkormányzatok szociális gyermekjóléti és gyermekétkeztetési feladatainak támogatása</t>
  </si>
  <si>
    <t>114 Települési önkormányzatok kulturális feladatainak támogatása</t>
  </si>
  <si>
    <t xml:space="preserve">   Pénzbeli ellátások keret összege</t>
  </si>
  <si>
    <t xml:space="preserve">   Természetbeni ellátások keret összege</t>
  </si>
  <si>
    <t>115 Működési célú költségvetési - és kiegészítő támogatások</t>
  </si>
  <si>
    <t>116 Elszámolásból származó bevételek</t>
  </si>
  <si>
    <t>513 Tartalékok</t>
  </si>
  <si>
    <t>Eredeti
előirányzat</t>
  </si>
  <si>
    <t>Módosított
előirányzat</t>
  </si>
  <si>
    <t>411 Egyéb működési bevételek</t>
  </si>
  <si>
    <t>III. Óvoda</t>
  </si>
  <si>
    <t>előirányzat csoportok és kiemelt előirányzatok szerinti bontásban</t>
  </si>
  <si>
    <t xml:space="preserve"> Ft-ban</t>
  </si>
  <si>
    <t xml:space="preserve"> Eredeti előirányzat</t>
  </si>
  <si>
    <t>I. Önkormányzat</t>
  </si>
  <si>
    <t>II. Közös Önkor-
mányzati Hivatal</t>
  </si>
  <si>
    <t>17 Egyéb felhalmozási célú támogatások bevételei államháztartáson belülről</t>
  </si>
  <si>
    <t xml:space="preserve">65 Egyéb pénzeszköz átvétel </t>
  </si>
  <si>
    <t>2 Felhalmozási célú támogatások államháztartáson belülről</t>
  </si>
  <si>
    <t xml:space="preserve">64 Műkösédi célú visszatérítendő támogatások kölcsönök megtérülése áh. Kívül </t>
  </si>
  <si>
    <t xml:space="preserve">65 Egyéb működési célú átvett pénzeszközök </t>
  </si>
  <si>
    <t>73 Egyéb  felhalmozási pénzeszköz átvétel államháztartáson kívülről</t>
  </si>
  <si>
    <t xml:space="preserve">42 Családi támogatások  </t>
  </si>
  <si>
    <t>Felhalmozási célú önkormányzati támogatások B21</t>
  </si>
  <si>
    <t>Egyéb felhalmozási célú támogatások bevételei áh. Belül B25</t>
  </si>
  <si>
    <t>512 Egyéb működési célú támogatások államháztartáson kívülre</t>
  </si>
  <si>
    <t xml:space="preserve">89 Egyéb felhalmozási célú támogatások államháztartáson kívülre </t>
  </si>
  <si>
    <t>TELJESÍTÉS</t>
  </si>
  <si>
    <t>Összesen:</t>
  </si>
  <si>
    <t xml:space="preserve">TELJESÍTÉS </t>
  </si>
  <si>
    <t>ÖSSZESEN</t>
  </si>
  <si>
    <t>II. Közös Önkormányzati Hivatal</t>
  </si>
  <si>
    <t>2020. évi költségvetés bevételei és kiadásai</t>
  </si>
  <si>
    <t>1. sz. melléklet a 4/2021.(V.28)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</si>
</sst>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_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1" xfId="0" applyBorder="1" applyAlignment="1"/>
    <xf numFmtId="0" fontId="0" fillId="0" borderId="2" xfId="0" applyBorder="1"/>
    <xf numFmtId="0" fontId="4" fillId="0" borderId="2" xfId="0" applyFont="1" applyBorder="1"/>
    <xf numFmtId="0" fontId="7" fillId="0" borderId="0" xfId="0" applyFont="1"/>
    <xf numFmtId="0" fontId="7" fillId="0" borderId="1" xfId="0" applyFont="1" applyBorder="1" applyAlignment="1"/>
    <xf numFmtId="0" fontId="1" fillId="0" borderId="0" xfId="0" applyFont="1"/>
    <xf numFmtId="0" fontId="1" fillId="0" borderId="1" xfId="0" applyFont="1" applyBorder="1" applyAlignment="1"/>
    <xf numFmtId="0" fontId="1" fillId="0" borderId="2" xfId="0" applyFont="1" applyBorder="1" applyAlignment="1">
      <alignment horizontal="left"/>
    </xf>
    <xf numFmtId="0" fontId="8" fillId="0" borderId="0" xfId="0" applyFont="1"/>
    <xf numFmtId="0" fontId="1" fillId="0" borderId="2" xfId="0" applyFont="1" applyBorder="1"/>
    <xf numFmtId="0" fontId="0" fillId="0" borderId="0" xfId="0" applyBorder="1"/>
    <xf numFmtId="0" fontId="0" fillId="0" borderId="6" xfId="0" applyBorder="1" applyAlignment="1"/>
    <xf numFmtId="0" fontId="12" fillId="0" borderId="2" xfId="0" applyFont="1" applyFill="1" applyBorder="1" applyAlignment="1">
      <alignment horizontal="left" vertical="center" wrapText="1" indent="2"/>
    </xf>
    <xf numFmtId="0" fontId="1" fillId="0" borderId="7" xfId="0" applyFont="1" applyBorder="1"/>
    <xf numFmtId="0" fontId="1" fillId="0" borderId="2" xfId="0" applyFont="1" applyBorder="1" applyAlignment="1">
      <alignment horizontal="left" indent="2"/>
    </xf>
    <xf numFmtId="14" fontId="1" fillId="0" borderId="2" xfId="0" applyNumberFormat="1" applyFont="1" applyBorder="1" applyAlignment="1">
      <alignment horizontal="left" indent="2"/>
    </xf>
    <xf numFmtId="14" fontId="0" fillId="0" borderId="2" xfId="0" applyNumberFormat="1" applyBorder="1" applyAlignment="1">
      <alignment horizontal="left"/>
    </xf>
    <xf numFmtId="0" fontId="2" fillId="0" borderId="0" xfId="0" applyFont="1" applyBorder="1" applyAlignment="1"/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12" fillId="0" borderId="2" xfId="0" applyFont="1" applyFill="1" applyBorder="1" applyAlignment="1">
      <alignment horizontal="left" vertical="center" indent="2"/>
    </xf>
    <xf numFmtId="0" fontId="12" fillId="0" borderId="2" xfId="0" applyFont="1" applyFill="1" applyBorder="1" applyAlignment="1">
      <alignment vertical="center"/>
    </xf>
    <xf numFmtId="0" fontId="9" fillId="0" borderId="2" xfId="0" applyFont="1" applyBorder="1" applyAlignment="1">
      <alignment horizontal="center"/>
    </xf>
    <xf numFmtId="164" fontId="12" fillId="0" borderId="2" xfId="0" applyNumberFormat="1" applyFont="1" applyFill="1" applyBorder="1" applyAlignment="1">
      <alignment vertical="center"/>
    </xf>
    <xf numFmtId="0" fontId="4" fillId="0" borderId="1" xfId="0" applyFont="1" applyBorder="1" applyAlignment="1"/>
    <xf numFmtId="0" fontId="12" fillId="2" borderId="2" xfId="0" applyFont="1" applyFill="1" applyBorder="1" applyAlignment="1">
      <alignment horizontal="left" vertical="center" wrapText="1" indent="2"/>
    </xf>
    <xf numFmtId="14" fontId="0" fillId="0" borderId="7" xfId="0" applyNumberFormat="1" applyBorder="1" applyAlignment="1">
      <alignment horizontal="left"/>
    </xf>
    <xf numFmtId="0" fontId="10" fillId="0" borderId="2" xfId="0" applyFont="1" applyFill="1" applyBorder="1" applyAlignment="1">
      <alignment vertical="center" wrapText="1"/>
    </xf>
    <xf numFmtId="3" fontId="0" fillId="0" borderId="12" xfId="0" applyNumberFormat="1" applyBorder="1" applyAlignment="1"/>
    <xf numFmtId="3" fontId="1" fillId="0" borderId="12" xfId="0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0" fillId="0" borderId="11" xfId="0" applyNumberFormat="1" applyBorder="1" applyAlignment="1"/>
    <xf numFmtId="3" fontId="0" fillId="0" borderId="1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0" fontId="0" fillId="0" borderId="11" xfId="0" applyBorder="1" applyAlignment="1"/>
    <xf numFmtId="3" fontId="12" fillId="0" borderId="12" xfId="0" applyNumberFormat="1" applyFont="1" applyFill="1" applyBorder="1" applyAlignment="1">
      <alignment vertical="center"/>
    </xf>
    <xf numFmtId="3" fontId="12" fillId="0" borderId="12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right" vertical="center" wrapText="1"/>
    </xf>
    <xf numFmtId="3" fontId="10" fillId="0" borderId="12" xfId="0" applyNumberFormat="1" applyFont="1" applyFill="1" applyBorder="1" applyAlignment="1">
      <alignment horizontal="right" vertical="center" wrapText="1"/>
    </xf>
    <xf numFmtId="3" fontId="10" fillId="2" borderId="1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 vertical="center"/>
    </xf>
    <xf numFmtId="3" fontId="0" fillId="0" borderId="32" xfId="0" applyNumberForma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3" fontId="0" fillId="3" borderId="12" xfId="0" applyNumberFormat="1" applyFill="1" applyBorder="1" applyAlignment="1"/>
    <xf numFmtId="0" fontId="6" fillId="3" borderId="12" xfId="0" applyFont="1" applyFill="1" applyBorder="1"/>
    <xf numFmtId="0" fontId="6" fillId="0" borderId="2" xfId="0" applyFont="1" applyBorder="1"/>
    <xf numFmtId="0" fontId="14" fillId="0" borderId="3" xfId="0" applyFont="1" applyBorder="1" applyAlignment="1">
      <alignment wrapText="1"/>
    </xf>
    <xf numFmtId="0" fontId="14" fillId="0" borderId="2" xfId="0" applyFont="1" applyBorder="1" applyAlignment="1">
      <alignment wrapText="1"/>
    </xf>
    <xf numFmtId="3" fontId="14" fillId="0" borderId="12" xfId="0" applyNumberFormat="1" applyFont="1" applyBorder="1" applyAlignment="1">
      <alignment horizontal="right"/>
    </xf>
    <xf numFmtId="3" fontId="14" fillId="3" borderId="12" xfId="0" applyNumberFormat="1" applyFont="1" applyFill="1" applyBorder="1" applyAlignment="1">
      <alignment horizontal="right"/>
    </xf>
    <xf numFmtId="3" fontId="14" fillId="0" borderId="2" xfId="0" applyNumberFormat="1" applyFont="1" applyBorder="1"/>
    <xf numFmtId="0" fontId="14" fillId="3" borderId="12" xfId="0" applyFont="1" applyFill="1" applyBorder="1"/>
    <xf numFmtId="0" fontId="14" fillId="0" borderId="2" xfId="0" applyFont="1" applyBorder="1"/>
    <xf numFmtId="0" fontId="0" fillId="0" borderId="3" xfId="0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3" fontId="12" fillId="0" borderId="12" xfId="0" applyNumberFormat="1" applyFont="1" applyFill="1" applyBorder="1" applyAlignment="1">
      <alignment vertical="center" wrapText="1"/>
    </xf>
    <xf numFmtId="3" fontId="0" fillId="0" borderId="2" xfId="0" applyNumberFormat="1" applyBorder="1"/>
    <xf numFmtId="0" fontId="0" fillId="3" borderId="12" xfId="0" applyFill="1" applyBorder="1"/>
    <xf numFmtId="3" fontId="0" fillId="0" borderId="2" xfId="0" applyNumberFormat="1" applyFill="1" applyBorder="1"/>
    <xf numFmtId="0" fontId="0" fillId="0" borderId="2" xfId="0" applyFill="1" applyBorder="1"/>
    <xf numFmtId="0" fontId="7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wrapText="1"/>
    </xf>
    <xf numFmtId="3" fontId="1" fillId="3" borderId="12" xfId="0" applyNumberFormat="1" applyFont="1" applyFill="1" applyBorder="1" applyAlignment="1">
      <alignment horizontal="right"/>
    </xf>
    <xf numFmtId="3" fontId="1" fillId="0" borderId="2" xfId="0" applyNumberFormat="1" applyFont="1" applyBorder="1"/>
    <xf numFmtId="0" fontId="1" fillId="3" borderId="12" xfId="0" applyFont="1" applyFill="1" applyBorder="1"/>
    <xf numFmtId="3" fontId="0" fillId="3" borderId="12" xfId="0" applyNumberFormat="1" applyFill="1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3" fontId="0" fillId="3" borderId="13" xfId="0" applyNumberFormat="1" applyFill="1" applyBorder="1" applyAlignment="1">
      <alignment horizontal="right"/>
    </xf>
    <xf numFmtId="3" fontId="4" fillId="3" borderId="12" xfId="0" applyNumberFormat="1" applyFont="1" applyFill="1" applyBorder="1" applyAlignment="1">
      <alignment horizontal="right"/>
    </xf>
    <xf numFmtId="3" fontId="0" fillId="3" borderId="11" xfId="0" applyNumberFormat="1" applyFill="1" applyBorder="1" applyAlignment="1"/>
    <xf numFmtId="0" fontId="4" fillId="0" borderId="4" xfId="0" applyFont="1" applyBorder="1" applyAlignment="1">
      <alignment horizontal="left" vertical="center" wrapText="1"/>
    </xf>
    <xf numFmtId="3" fontId="0" fillId="3" borderId="12" xfId="0" applyNumberFormat="1" applyFont="1" applyFill="1" applyBorder="1" applyAlignment="1">
      <alignment horizontal="right"/>
    </xf>
    <xf numFmtId="0" fontId="1" fillId="0" borderId="7" xfId="0" applyFont="1" applyBorder="1" applyAlignment="1">
      <alignment wrapText="1"/>
    </xf>
    <xf numFmtId="0" fontId="0" fillId="0" borderId="8" xfId="0" applyBorder="1" applyAlignment="1"/>
    <xf numFmtId="0" fontId="9" fillId="0" borderId="9" xfId="0" applyFont="1" applyBorder="1" applyAlignment="1">
      <alignment horizontal="center"/>
    </xf>
    <xf numFmtId="3" fontId="4" fillId="0" borderId="13" xfId="0" applyNumberFormat="1" applyFont="1" applyBorder="1" applyAlignment="1">
      <alignment horizontal="right"/>
    </xf>
    <xf numFmtId="3" fontId="4" fillId="3" borderId="13" xfId="0" applyNumberFormat="1" applyFont="1" applyFill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3" fontId="4" fillId="3" borderId="14" xfId="0" applyNumberFormat="1" applyFont="1" applyFill="1" applyBorder="1" applyAlignment="1">
      <alignment horizontal="right"/>
    </xf>
    <xf numFmtId="0" fontId="6" fillId="0" borderId="32" xfId="0" applyFont="1" applyBorder="1"/>
    <xf numFmtId="0" fontId="6" fillId="3" borderId="11" xfId="0" applyFont="1" applyFill="1" applyBorder="1"/>
    <xf numFmtId="3" fontId="7" fillId="3" borderId="12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vertical="center" wrapText="1"/>
    </xf>
    <xf numFmtId="3" fontId="10" fillId="0" borderId="13" xfId="0" applyNumberFormat="1" applyFont="1" applyFill="1" applyBorder="1" applyAlignment="1">
      <alignment vertical="center" wrapText="1"/>
    </xf>
    <xf numFmtId="3" fontId="10" fillId="3" borderId="13" xfId="0" applyNumberFormat="1" applyFont="1" applyFill="1" applyBorder="1" applyAlignment="1">
      <alignment vertical="center" wrapText="1"/>
    </xf>
    <xf numFmtId="0" fontId="0" fillId="0" borderId="7" xfId="0" applyBorder="1"/>
    <xf numFmtId="0" fontId="0" fillId="3" borderId="13" xfId="0" applyFill="1" applyBorder="1"/>
    <xf numFmtId="0" fontId="11" fillId="0" borderId="38" xfId="0" applyFont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wrapText="1"/>
    </xf>
    <xf numFmtId="0" fontId="11" fillId="3" borderId="38" xfId="0" applyFont="1" applyFill="1" applyBorder="1" applyAlignment="1">
      <alignment horizontal="center" wrapText="1"/>
    </xf>
    <xf numFmtId="0" fontId="0" fillId="3" borderId="11" xfId="0" applyFill="1" applyBorder="1" applyAlignment="1"/>
    <xf numFmtId="3" fontId="10" fillId="3" borderId="12" xfId="0" applyNumberFormat="1" applyFont="1" applyFill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2" fillId="3" borderId="12" xfId="0" applyNumberFormat="1" applyFont="1" applyFill="1" applyBorder="1" applyAlignment="1">
      <alignment horizontal="right" vertical="center"/>
    </xf>
    <xf numFmtId="3" fontId="12" fillId="3" borderId="12" xfId="0" applyNumberFormat="1" applyFont="1" applyFill="1" applyBorder="1" applyAlignment="1">
      <alignment horizontal="right" vertical="center" wrapText="1"/>
    </xf>
    <xf numFmtId="3" fontId="12" fillId="2" borderId="12" xfId="0" applyNumberFormat="1" applyFont="1" applyFill="1" applyBorder="1" applyAlignment="1">
      <alignment horizontal="right" vertical="center" wrapText="1"/>
    </xf>
    <xf numFmtId="3" fontId="10" fillId="3" borderId="12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3" fontId="10" fillId="0" borderId="13" xfId="0" applyNumberFormat="1" applyFont="1" applyBorder="1" applyAlignment="1">
      <alignment horizontal="right"/>
    </xf>
    <xf numFmtId="3" fontId="10" fillId="3" borderId="13" xfId="0" applyNumberFormat="1" applyFont="1" applyFill="1" applyBorder="1" applyAlignment="1">
      <alignment horizontal="right"/>
    </xf>
    <xf numFmtId="3" fontId="0" fillId="0" borderId="2" xfId="0" applyNumberFormat="1" applyBorder="1" applyAlignment="1"/>
    <xf numFmtId="3" fontId="0" fillId="3" borderId="2" xfId="0" applyNumberFormat="1" applyFill="1" applyBorder="1" applyAlignment="1"/>
    <xf numFmtId="3" fontId="12" fillId="3" borderId="12" xfId="0" applyNumberFormat="1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vertical="center" wrapText="1"/>
    </xf>
    <xf numFmtId="3" fontId="10" fillId="3" borderId="12" xfId="0" applyNumberFormat="1" applyFont="1" applyFill="1" applyBorder="1" applyAlignment="1">
      <alignment vertical="center" wrapText="1"/>
    </xf>
    <xf numFmtId="3" fontId="0" fillId="0" borderId="2" xfId="0" applyNumberFormat="1" applyFont="1" applyBorder="1" applyAlignment="1">
      <alignment horizontal="right"/>
    </xf>
    <xf numFmtId="0" fontId="10" fillId="0" borderId="2" xfId="0" applyFont="1" applyFill="1" applyBorder="1" applyAlignment="1">
      <alignment horizontal="left" vertical="center" indent="2"/>
    </xf>
    <xf numFmtId="3" fontId="10" fillId="3" borderId="12" xfId="0" applyNumberFormat="1" applyFont="1" applyFill="1" applyBorder="1" applyAlignment="1">
      <alignment horizontal="right" vertical="center"/>
    </xf>
    <xf numFmtId="3" fontId="4" fillId="0" borderId="43" xfId="0" applyNumberFormat="1" applyFont="1" applyBorder="1" applyAlignment="1">
      <alignment horizontal="right"/>
    </xf>
    <xf numFmtId="3" fontId="4" fillId="3" borderId="43" xfId="0" applyNumberFormat="1" applyFont="1" applyFill="1" applyBorder="1" applyAlignment="1">
      <alignment horizontal="right"/>
    </xf>
    <xf numFmtId="3" fontId="2" fillId="0" borderId="31" xfId="0" applyNumberFormat="1" applyFont="1" applyBorder="1" applyAlignment="1">
      <alignment horizontal="right" vertical="center"/>
    </xf>
    <xf numFmtId="3" fontId="2" fillId="3" borderId="31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0" fillId="3" borderId="2" xfId="0" applyNumberFormat="1" applyFill="1" applyBorder="1"/>
    <xf numFmtId="0" fontId="0" fillId="0" borderId="13" xfId="0" applyBorder="1"/>
    <xf numFmtId="0" fontId="11" fillId="0" borderId="32" xfId="0" applyFont="1" applyBorder="1" applyAlignment="1">
      <alignment horizontal="center" wrapText="1"/>
    </xf>
    <xf numFmtId="3" fontId="2" fillId="0" borderId="48" xfId="0" applyNumberFormat="1" applyFont="1" applyBorder="1" applyAlignment="1">
      <alignment horizontal="right" vertical="center"/>
    </xf>
    <xf numFmtId="3" fontId="2" fillId="3" borderId="48" xfId="0" applyNumberFormat="1" applyFont="1" applyFill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3" fontId="5" fillId="0" borderId="0" xfId="0" applyNumberFormat="1" applyFont="1" applyBorder="1"/>
    <xf numFmtId="3" fontId="0" fillId="0" borderId="0" xfId="0" applyNumberFormat="1" applyBorder="1"/>
    <xf numFmtId="3" fontId="2" fillId="3" borderId="0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3" fontId="0" fillId="4" borderId="12" xfId="0" applyNumberFormat="1" applyFill="1" applyBorder="1" applyAlignment="1"/>
    <xf numFmtId="0" fontId="0" fillId="4" borderId="3" xfId="0" applyFill="1" applyBorder="1" applyAlignment="1">
      <alignment wrapText="1"/>
    </xf>
    <xf numFmtId="0" fontId="0" fillId="4" borderId="2" xfId="0" applyFill="1" applyBorder="1" applyAlignment="1">
      <alignment wrapText="1"/>
    </xf>
    <xf numFmtId="3" fontId="1" fillId="4" borderId="12" xfId="0" applyNumberFormat="1" applyFont="1" applyFill="1" applyBorder="1" applyAlignment="1">
      <alignment horizontal="right"/>
    </xf>
    <xf numFmtId="3" fontId="0" fillId="4" borderId="2" xfId="0" applyNumberFormat="1" applyFill="1" applyBorder="1"/>
    <xf numFmtId="0" fontId="0" fillId="4" borderId="12" xfId="0" applyFill="1" applyBorder="1"/>
    <xf numFmtId="0" fontId="0" fillId="4" borderId="2" xfId="0" applyFill="1" applyBorder="1"/>
    <xf numFmtId="0" fontId="0" fillId="4" borderId="1" xfId="0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3" fontId="0" fillId="4" borderId="12" xfId="0" applyNumberFormat="1" applyFill="1" applyBorder="1" applyAlignment="1">
      <alignment horizontal="right"/>
    </xf>
    <xf numFmtId="0" fontId="4" fillId="5" borderId="3" xfId="0" applyFont="1" applyFill="1" applyBorder="1" applyAlignment="1">
      <alignment wrapText="1"/>
    </xf>
    <xf numFmtId="0" fontId="9" fillId="5" borderId="5" xfId="0" applyFont="1" applyFill="1" applyBorder="1" applyAlignment="1">
      <alignment horizontal="center" wrapText="1"/>
    </xf>
    <xf numFmtId="3" fontId="4" fillId="5" borderId="12" xfId="0" applyNumberFormat="1" applyFont="1" applyFill="1" applyBorder="1" applyAlignment="1">
      <alignment horizontal="right"/>
    </xf>
    <xf numFmtId="3" fontId="4" fillId="6" borderId="14" xfId="0" applyNumberFormat="1" applyFont="1" applyFill="1" applyBorder="1" applyAlignment="1">
      <alignment horizontal="right"/>
    </xf>
    <xf numFmtId="3" fontId="4" fillId="5" borderId="37" xfId="0" applyNumberFormat="1" applyFont="1" applyFill="1" applyBorder="1" applyAlignment="1">
      <alignment horizontal="right"/>
    </xf>
    <xf numFmtId="0" fontId="0" fillId="7" borderId="1" xfId="0" applyFill="1" applyBorder="1" applyAlignment="1"/>
    <xf numFmtId="0" fontId="0" fillId="7" borderId="2" xfId="0" applyFill="1" applyBorder="1"/>
    <xf numFmtId="3" fontId="10" fillId="7" borderId="12" xfId="0" applyNumberFormat="1" applyFont="1" applyFill="1" applyBorder="1" applyAlignment="1">
      <alignment horizontal="right"/>
    </xf>
    <xf numFmtId="0" fontId="0" fillId="4" borderId="1" xfId="0" applyFill="1" applyBorder="1" applyAlignment="1"/>
    <xf numFmtId="0" fontId="4" fillId="4" borderId="2" xfId="0" applyFont="1" applyFill="1" applyBorder="1"/>
    <xf numFmtId="3" fontId="10" fillId="4" borderId="12" xfId="0" applyNumberFormat="1" applyFont="1" applyFill="1" applyBorder="1" applyAlignment="1">
      <alignment horizontal="right"/>
    </xf>
    <xf numFmtId="3" fontId="10" fillId="4" borderId="2" xfId="0" applyNumberFormat="1" applyFont="1" applyFill="1" applyBorder="1" applyAlignment="1">
      <alignment horizontal="right"/>
    </xf>
    <xf numFmtId="0" fontId="1" fillId="7" borderId="1" xfId="0" applyFont="1" applyFill="1" applyBorder="1" applyAlignment="1"/>
    <xf numFmtId="0" fontId="1" fillId="7" borderId="2" xfId="0" applyFont="1" applyFill="1" applyBorder="1"/>
    <xf numFmtId="14" fontId="4" fillId="4" borderId="2" xfId="0" applyNumberFormat="1" applyFont="1" applyFill="1" applyBorder="1" applyAlignment="1">
      <alignment horizontal="left"/>
    </xf>
    <xf numFmtId="0" fontId="13" fillId="4" borderId="2" xfId="0" applyFont="1" applyFill="1" applyBorder="1" applyAlignment="1">
      <alignment horizontal="left" vertical="center"/>
    </xf>
    <xf numFmtId="3" fontId="12" fillId="4" borderId="12" xfId="0" applyNumberFormat="1" applyFont="1" applyFill="1" applyBorder="1" applyAlignment="1">
      <alignment horizontal="left" vertical="center"/>
    </xf>
    <xf numFmtId="3" fontId="0" fillId="4" borderId="12" xfId="0" applyNumberFormat="1" applyFont="1" applyFill="1" applyBorder="1" applyAlignment="1">
      <alignment horizontal="right"/>
    </xf>
    <xf numFmtId="0" fontId="0" fillId="8" borderId="1" xfId="0" applyFill="1" applyBorder="1" applyAlignment="1"/>
    <xf numFmtId="0" fontId="1" fillId="8" borderId="2" xfId="0" applyFont="1" applyFill="1" applyBorder="1"/>
    <xf numFmtId="3" fontId="0" fillId="8" borderId="12" xfId="0" applyNumberFormat="1" applyFont="1" applyFill="1" applyBorder="1" applyAlignment="1">
      <alignment horizontal="right"/>
    </xf>
    <xf numFmtId="3" fontId="0" fillId="8" borderId="2" xfId="0" applyNumberFormat="1" applyFont="1" applyFill="1" applyBorder="1" applyAlignment="1">
      <alignment horizontal="right"/>
    </xf>
    <xf numFmtId="0" fontId="0" fillId="8" borderId="6" xfId="0" applyFill="1" applyBorder="1" applyAlignment="1"/>
    <xf numFmtId="0" fontId="10" fillId="8" borderId="7" xfId="0" applyFont="1" applyFill="1" applyBorder="1" applyAlignment="1">
      <alignment vertical="center" wrapText="1"/>
    </xf>
    <xf numFmtId="3" fontId="10" fillId="8" borderId="13" xfId="0" applyNumberFormat="1" applyFont="1" applyFill="1" applyBorder="1" applyAlignment="1">
      <alignment horizontal="right" vertical="center" wrapText="1"/>
    </xf>
    <xf numFmtId="3" fontId="0" fillId="8" borderId="2" xfId="0" applyNumberFormat="1" applyFill="1" applyBorder="1" applyAlignment="1">
      <alignment horizontal="right"/>
    </xf>
    <xf numFmtId="3" fontId="0" fillId="8" borderId="12" xfId="0" applyNumberFormat="1" applyFill="1" applyBorder="1" applyAlignment="1">
      <alignment horizontal="right"/>
    </xf>
    <xf numFmtId="3" fontId="0" fillId="8" borderId="7" xfId="0" applyNumberFormat="1" applyFill="1" applyBorder="1" applyAlignment="1">
      <alignment horizontal="right"/>
    </xf>
    <xf numFmtId="0" fontId="4" fillId="5" borderId="6" xfId="0" applyFont="1" applyFill="1" applyBorder="1" applyAlignment="1"/>
    <xf numFmtId="0" fontId="9" fillId="5" borderId="7" xfId="0" applyFont="1" applyFill="1" applyBorder="1" applyAlignment="1">
      <alignment horizontal="center"/>
    </xf>
    <xf numFmtId="3" fontId="4" fillId="5" borderId="13" xfId="0" applyNumberFormat="1" applyFont="1" applyFill="1" applyBorder="1" applyAlignment="1">
      <alignment horizontal="right"/>
    </xf>
    <xf numFmtId="0" fontId="0" fillId="3" borderId="47" xfId="0" applyFill="1" applyBorder="1" applyAlignment="1">
      <alignment horizontal="center"/>
    </xf>
    <xf numFmtId="0" fontId="14" fillId="3" borderId="49" xfId="0" applyFont="1" applyFill="1" applyBorder="1"/>
    <xf numFmtId="0" fontId="0" fillId="3" borderId="49" xfId="0" applyFill="1" applyBorder="1"/>
    <xf numFmtId="0" fontId="0" fillId="4" borderId="49" xfId="0" applyFill="1" applyBorder="1"/>
    <xf numFmtId="0" fontId="1" fillId="3" borderId="49" xfId="0" applyFont="1" applyFill="1" applyBorder="1"/>
    <xf numFmtId="0" fontId="6" fillId="3" borderId="49" xfId="0" applyFont="1" applyFill="1" applyBorder="1"/>
    <xf numFmtId="3" fontId="4" fillId="3" borderId="46" xfId="0" applyNumberFormat="1" applyFont="1" applyFill="1" applyBorder="1" applyAlignment="1">
      <alignment horizontal="right"/>
    </xf>
    <xf numFmtId="0" fontId="11" fillId="3" borderId="51" xfId="0" applyFont="1" applyFill="1" applyBorder="1" applyAlignment="1">
      <alignment horizontal="center" wrapText="1"/>
    </xf>
    <xf numFmtId="0" fontId="6" fillId="3" borderId="47" xfId="0" applyFont="1" applyFill="1" applyBorder="1"/>
    <xf numFmtId="3" fontId="10" fillId="3" borderId="49" xfId="0" applyNumberFormat="1" applyFont="1" applyFill="1" applyBorder="1" applyAlignment="1">
      <alignment horizontal="right"/>
    </xf>
    <xf numFmtId="3" fontId="10" fillId="4" borderId="49" xfId="0" applyNumberFormat="1" applyFont="1" applyFill="1" applyBorder="1" applyAlignment="1">
      <alignment horizontal="right"/>
    </xf>
    <xf numFmtId="0" fontId="0" fillId="3" borderId="46" xfId="0" applyFill="1" applyBorder="1"/>
    <xf numFmtId="3" fontId="0" fillId="5" borderId="2" xfId="0" applyNumberFormat="1" applyFill="1" applyBorder="1"/>
    <xf numFmtId="3" fontId="0" fillId="6" borderId="2" xfId="0" applyNumberFormat="1" applyFill="1" applyBorder="1"/>
    <xf numFmtId="3" fontId="0" fillId="7" borderId="2" xfId="0" applyNumberFormat="1" applyFill="1" applyBorder="1"/>
    <xf numFmtId="3" fontId="0" fillId="8" borderId="2" xfId="0" applyNumberFormat="1" applyFill="1" applyBorder="1"/>
    <xf numFmtId="3" fontId="0" fillId="4" borderId="1" xfId="0" applyNumberFormat="1" applyFill="1" applyBorder="1"/>
    <xf numFmtId="3" fontId="0" fillId="4" borderId="10" xfId="0" applyNumberFormat="1" applyFill="1" applyBorder="1"/>
    <xf numFmtId="3" fontId="0" fillId="0" borderId="1" xfId="0" applyNumberFormat="1" applyBorder="1"/>
    <xf numFmtId="3" fontId="0" fillId="5" borderId="1" xfId="0" applyNumberFormat="1" applyFill="1" applyBorder="1"/>
    <xf numFmtId="3" fontId="0" fillId="5" borderId="10" xfId="0" applyNumberFormat="1" applyFill="1" applyBorder="1"/>
    <xf numFmtId="3" fontId="0" fillId="6" borderId="1" xfId="0" applyNumberFormat="1" applyFill="1" applyBorder="1"/>
    <xf numFmtId="3" fontId="0" fillId="6" borderId="10" xfId="0" applyNumberFormat="1" applyFill="1" applyBorder="1"/>
    <xf numFmtId="0" fontId="0" fillId="0" borderId="1" xfId="0" applyBorder="1"/>
    <xf numFmtId="0" fontId="11" fillId="0" borderId="1" xfId="0" applyFont="1" applyBorder="1" applyAlignment="1">
      <alignment horizontal="center" wrapText="1"/>
    </xf>
    <xf numFmtId="3" fontId="0" fillId="7" borderId="1" xfId="0" applyNumberFormat="1" applyFill="1" applyBorder="1"/>
    <xf numFmtId="3" fontId="0" fillId="7" borderId="10" xfId="0" applyNumberFormat="1" applyFill="1" applyBorder="1"/>
    <xf numFmtId="3" fontId="0" fillId="8" borderId="1" xfId="0" applyNumberFormat="1" applyFill="1" applyBorder="1"/>
    <xf numFmtId="3" fontId="0" fillId="0" borderId="55" xfId="0" applyNumberFormat="1" applyBorder="1"/>
    <xf numFmtId="0" fontId="11" fillId="3" borderId="11" xfId="0" applyFont="1" applyFill="1" applyBorder="1" applyAlignment="1">
      <alignment horizontal="center" wrapText="1"/>
    </xf>
    <xf numFmtId="0" fontId="11" fillId="3" borderId="51" xfId="0" applyFont="1" applyFill="1" applyBorder="1" applyAlignment="1">
      <alignment horizontal="center" vertical="center" wrapText="1"/>
    </xf>
    <xf numFmtId="3" fontId="0" fillId="0" borderId="10" xfId="0" applyNumberFormat="1" applyBorder="1"/>
    <xf numFmtId="3" fontId="0" fillId="8" borderId="1" xfId="0" applyNumberFormat="1" applyFont="1" applyFill="1" applyBorder="1" applyAlignment="1">
      <alignment horizontal="right"/>
    </xf>
    <xf numFmtId="3" fontId="0" fillId="0" borderId="38" xfId="0" applyNumberFormat="1" applyFill="1" applyBorder="1"/>
    <xf numFmtId="3" fontId="0" fillId="0" borderId="24" xfId="0" applyNumberFormat="1" applyBorder="1"/>
    <xf numFmtId="3" fontId="0" fillId="0" borderId="15" xfId="0" applyNumberFormat="1" applyBorder="1"/>
    <xf numFmtId="0" fontId="11" fillId="3" borderId="12" xfId="0" applyFont="1" applyFill="1" applyBorder="1" applyAlignment="1">
      <alignment horizontal="center" vertical="center" wrapText="1"/>
    </xf>
    <xf numFmtId="3" fontId="0" fillId="3" borderId="12" xfId="0" applyNumberFormat="1" applyFill="1" applyBorder="1"/>
    <xf numFmtId="0" fontId="0" fillId="0" borderId="10" xfId="0" applyBorder="1"/>
    <xf numFmtId="0" fontId="11" fillId="0" borderId="2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3" fontId="0" fillId="0" borderId="0" xfId="0" applyNumberForma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3" fontId="4" fillId="0" borderId="52" xfId="0" applyNumberFormat="1" applyFont="1" applyBorder="1" applyAlignment="1">
      <alignment horizontal="center" vertical="center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6" borderId="33" xfId="0" applyFont="1" applyFill="1" applyBorder="1" applyAlignment="1">
      <alignment horizontal="left"/>
    </xf>
    <xf numFmtId="0" fontId="9" fillId="6" borderId="34" xfId="0" applyFont="1" applyFill="1" applyBorder="1" applyAlignment="1">
      <alignment horizontal="left"/>
    </xf>
    <xf numFmtId="0" fontId="9" fillId="5" borderId="35" xfId="0" applyFont="1" applyFill="1" applyBorder="1" applyAlignment="1">
      <alignment horizontal="left"/>
    </xf>
    <xf numFmtId="0" fontId="9" fillId="5" borderId="36" xfId="0" applyFont="1" applyFill="1" applyBorder="1" applyAlignment="1">
      <alignment horizontal="left"/>
    </xf>
    <xf numFmtId="0" fontId="2" fillId="0" borderId="3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3" fontId="4" fillId="0" borderId="16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60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0" fontId="11" fillId="0" borderId="46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47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61" xfId="0" applyBorder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9B5D9-F7A5-49C8-A337-3B995EB787DF}">
  <sheetPr>
    <pageSetUpPr fitToPage="1"/>
  </sheetPr>
  <dimension ref="A1:O266"/>
  <sheetViews>
    <sheetView tabSelected="1" zoomScale="91" zoomScaleNormal="91" workbookViewId="0">
      <selection activeCell="A3" sqref="A3:N3"/>
    </sheetView>
  </sheetViews>
  <sheetFormatPr defaultRowHeight="13.2" x14ac:dyDescent="0.25"/>
  <cols>
    <col min="2" max="2" width="65.88671875" customWidth="1"/>
    <col min="3" max="4" width="14.109375" bestFit="1" customWidth="1"/>
    <col min="5" max="5" width="14.109375" customWidth="1"/>
    <col min="6" max="7" width="12.6640625" bestFit="1" customWidth="1"/>
    <col min="8" max="8" width="12.6640625" customWidth="1"/>
    <col min="9" max="10" width="12.6640625" bestFit="1" customWidth="1"/>
    <col min="11" max="11" width="12.6640625" customWidth="1"/>
    <col min="12" max="13" width="11.109375" bestFit="1" customWidth="1"/>
    <col min="14" max="14" width="13.88671875" customWidth="1"/>
    <col min="15" max="15" width="11.109375" bestFit="1" customWidth="1"/>
  </cols>
  <sheetData>
    <row r="1" spans="1:14" x14ac:dyDescent="0.25">
      <c r="A1" s="312" t="s">
        <v>214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5.6" x14ac:dyDescent="0.3">
      <c r="A3" s="238" t="s">
        <v>213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4" x14ac:dyDescent="0.25">
      <c r="A4" s="239" t="s">
        <v>192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4" ht="13.8" thickBot="1" x14ac:dyDescent="0.3">
      <c r="A5" s="313" t="s">
        <v>193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</row>
    <row r="6" spans="1:14" ht="14.4" thickBot="1" x14ac:dyDescent="0.3">
      <c r="A6" s="270" t="s">
        <v>0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2"/>
    </row>
    <row r="7" spans="1:14" ht="13.8" thickBot="1" x14ac:dyDescent="0.3">
      <c r="A7" s="240" t="s">
        <v>1</v>
      </c>
      <c r="B7" s="241"/>
      <c r="C7" s="273" t="s">
        <v>194</v>
      </c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5"/>
    </row>
    <row r="8" spans="1:14" ht="12.75" customHeight="1" x14ac:dyDescent="0.25">
      <c r="A8" s="242"/>
      <c r="B8" s="242"/>
      <c r="C8" s="294" t="s">
        <v>195</v>
      </c>
      <c r="D8" s="295"/>
      <c r="E8" s="296"/>
      <c r="F8" s="297" t="s">
        <v>212</v>
      </c>
      <c r="G8" s="298"/>
      <c r="H8" s="299"/>
      <c r="I8" s="297" t="s">
        <v>191</v>
      </c>
      <c r="J8" s="298"/>
      <c r="K8" s="298"/>
      <c r="L8" s="288" t="s">
        <v>209</v>
      </c>
      <c r="M8" s="289"/>
      <c r="N8" s="290"/>
    </row>
    <row r="9" spans="1:14" x14ac:dyDescent="0.25">
      <c r="A9" s="242"/>
      <c r="B9" s="242"/>
      <c r="C9" s="241"/>
      <c r="D9" s="249"/>
      <c r="E9" s="252"/>
      <c r="F9" s="300"/>
      <c r="G9" s="301"/>
      <c r="H9" s="302"/>
      <c r="I9" s="310"/>
      <c r="J9" s="311"/>
      <c r="K9" s="311"/>
      <c r="L9" s="291"/>
      <c r="M9" s="292"/>
      <c r="N9" s="293"/>
    </row>
    <row r="10" spans="1:14" ht="24" x14ac:dyDescent="0.25">
      <c r="A10" s="242"/>
      <c r="B10" s="242"/>
      <c r="C10" s="50" t="s">
        <v>188</v>
      </c>
      <c r="D10" s="51" t="s">
        <v>189</v>
      </c>
      <c r="E10" s="51" t="s">
        <v>208</v>
      </c>
      <c r="F10" s="141" t="s">
        <v>188</v>
      </c>
      <c r="G10" s="52" t="s">
        <v>189</v>
      </c>
      <c r="H10" s="52" t="s">
        <v>208</v>
      </c>
      <c r="I10" s="137" t="s">
        <v>188</v>
      </c>
      <c r="J10" s="219" t="s">
        <v>189</v>
      </c>
      <c r="K10" s="226" t="s">
        <v>208</v>
      </c>
      <c r="L10" s="214" t="s">
        <v>188</v>
      </c>
      <c r="M10" s="229" t="s">
        <v>189</v>
      </c>
      <c r="N10" s="228" t="s">
        <v>210</v>
      </c>
    </row>
    <row r="11" spans="1:14" ht="13.8" x14ac:dyDescent="0.25">
      <c r="A11" s="253" t="s">
        <v>3</v>
      </c>
      <c r="B11" s="254"/>
      <c r="C11" s="140"/>
      <c r="D11" s="53"/>
      <c r="E11" s="53"/>
      <c r="F11" s="54"/>
      <c r="G11" s="55"/>
      <c r="H11" s="55"/>
      <c r="I11" s="56"/>
      <c r="J11" s="190"/>
      <c r="K11" s="53"/>
      <c r="L11" s="213"/>
      <c r="M11" s="2"/>
      <c r="N11" s="228"/>
    </row>
    <row r="12" spans="1:14" ht="13.8" x14ac:dyDescent="0.25">
      <c r="A12" s="147"/>
      <c r="B12" s="148" t="s">
        <v>10</v>
      </c>
      <c r="C12" s="149">
        <f>SUM(C13:C25)</f>
        <v>145863314</v>
      </c>
      <c r="D12" s="149">
        <f t="shared" ref="D12:K12" si="0">SUM(D13:D25)</f>
        <v>162690039</v>
      </c>
      <c r="E12" s="149">
        <f t="shared" si="0"/>
        <v>162690039</v>
      </c>
      <c r="F12" s="149">
        <f t="shared" si="0"/>
        <v>0</v>
      </c>
      <c r="G12" s="149">
        <f t="shared" si="0"/>
        <v>0</v>
      </c>
      <c r="H12" s="149">
        <f t="shared" si="0"/>
        <v>0</v>
      </c>
      <c r="I12" s="149">
        <f t="shared" si="0"/>
        <v>0</v>
      </c>
      <c r="J12" s="149">
        <f t="shared" si="0"/>
        <v>0</v>
      </c>
      <c r="K12" s="149">
        <f t="shared" si="0"/>
        <v>0</v>
      </c>
      <c r="L12" s="206">
        <f>C12+F12+I12</f>
        <v>145863314</v>
      </c>
      <c r="M12" s="153">
        <f>D12+G12+J12</f>
        <v>162690039</v>
      </c>
      <c r="N12" s="207">
        <f>E12+H12+K12</f>
        <v>162690039</v>
      </c>
    </row>
    <row r="13" spans="1:14" x14ac:dyDescent="0.25">
      <c r="A13" s="60"/>
      <c r="B13" s="61" t="s">
        <v>4</v>
      </c>
      <c r="C13" s="62"/>
      <c r="D13" s="63"/>
      <c r="E13" s="63"/>
      <c r="F13" s="64"/>
      <c r="G13" s="65"/>
      <c r="H13" s="65"/>
      <c r="I13" s="66"/>
      <c r="J13" s="191"/>
      <c r="K13" s="63"/>
      <c r="L13" s="208">
        <f t="shared" ref="L13:L44" si="1">C13+F13+I13</f>
        <v>0</v>
      </c>
      <c r="M13" s="72">
        <f t="shared" ref="M13:M44" si="2">D13+G13+J13</f>
        <v>0</v>
      </c>
      <c r="N13" s="221">
        <f t="shared" ref="N13:N76" si="3">E13+H13+K13</f>
        <v>0</v>
      </c>
    </row>
    <row r="14" spans="1:14" x14ac:dyDescent="0.25">
      <c r="A14" s="67"/>
      <c r="B14" s="68" t="s">
        <v>179</v>
      </c>
      <c r="C14" s="69">
        <v>71217986</v>
      </c>
      <c r="D14" s="135">
        <v>71288557</v>
      </c>
      <c r="E14" s="135">
        <v>71288557</v>
      </c>
      <c r="F14" s="70"/>
      <c r="G14" s="71"/>
      <c r="H14" s="71"/>
      <c r="I14" s="2">
        <v>0</v>
      </c>
      <c r="J14" s="192"/>
      <c r="K14" s="227"/>
      <c r="L14" s="208">
        <f t="shared" si="1"/>
        <v>71217986</v>
      </c>
      <c r="M14" s="72">
        <f t="shared" si="2"/>
        <v>71288557</v>
      </c>
      <c r="N14" s="221">
        <f t="shared" si="3"/>
        <v>71288557</v>
      </c>
    </row>
    <row r="15" spans="1:14" x14ac:dyDescent="0.25">
      <c r="A15" s="67"/>
      <c r="B15" s="68" t="s">
        <v>180</v>
      </c>
      <c r="C15" s="69">
        <v>23468800</v>
      </c>
      <c r="D15" s="135">
        <v>25158680</v>
      </c>
      <c r="E15" s="135">
        <v>25158680</v>
      </c>
      <c r="F15" s="70">
        <v>0</v>
      </c>
      <c r="G15" s="71"/>
      <c r="H15" s="71"/>
      <c r="I15" s="2">
        <v>0</v>
      </c>
      <c r="J15" s="192"/>
      <c r="K15" s="227"/>
      <c r="L15" s="208">
        <f t="shared" si="1"/>
        <v>23468800</v>
      </c>
      <c r="M15" s="72">
        <f t="shared" si="2"/>
        <v>25158680</v>
      </c>
      <c r="N15" s="221">
        <f t="shared" si="3"/>
        <v>25158680</v>
      </c>
    </row>
    <row r="16" spans="1:14" ht="26.4" x14ac:dyDescent="0.25">
      <c r="A16" s="67"/>
      <c r="B16" s="68" t="s">
        <v>181</v>
      </c>
      <c r="C16" s="69">
        <v>26856674</v>
      </c>
      <c r="D16" s="135">
        <v>24049949</v>
      </c>
      <c r="E16" s="135">
        <v>24049949</v>
      </c>
      <c r="F16" s="70"/>
      <c r="G16" s="71"/>
      <c r="H16" s="71"/>
      <c r="I16" s="2">
        <v>0</v>
      </c>
      <c r="J16" s="192"/>
      <c r="K16" s="227"/>
      <c r="L16" s="208">
        <f t="shared" si="1"/>
        <v>26856674</v>
      </c>
      <c r="M16" s="72">
        <f t="shared" si="2"/>
        <v>24049949</v>
      </c>
      <c r="N16" s="221">
        <f t="shared" si="3"/>
        <v>24049949</v>
      </c>
    </row>
    <row r="17" spans="1:14" x14ac:dyDescent="0.25">
      <c r="A17" s="67"/>
      <c r="B17" s="68" t="s">
        <v>182</v>
      </c>
      <c r="C17" s="69">
        <v>1800000</v>
      </c>
      <c r="D17" s="135">
        <v>2248060</v>
      </c>
      <c r="E17" s="135">
        <v>2248060</v>
      </c>
      <c r="F17" s="72"/>
      <c r="G17" s="71"/>
      <c r="H17" s="71"/>
      <c r="I17" s="73">
        <v>0</v>
      </c>
      <c r="J17" s="192"/>
      <c r="K17" s="227"/>
      <c r="L17" s="208">
        <f t="shared" si="1"/>
        <v>1800000</v>
      </c>
      <c r="M17" s="72">
        <f t="shared" si="2"/>
        <v>2248060</v>
      </c>
      <c r="N17" s="221">
        <f t="shared" si="3"/>
        <v>2248060</v>
      </c>
    </row>
    <row r="18" spans="1:14" x14ac:dyDescent="0.25">
      <c r="A18" s="74"/>
      <c r="B18" s="68" t="s">
        <v>185</v>
      </c>
      <c r="C18" s="69">
        <v>5760000</v>
      </c>
      <c r="D18" s="135">
        <v>3807850</v>
      </c>
      <c r="E18" s="135">
        <v>3807850</v>
      </c>
      <c r="F18" s="72"/>
      <c r="G18" s="71"/>
      <c r="H18" s="71"/>
      <c r="I18" s="73">
        <v>0</v>
      </c>
      <c r="J18" s="192"/>
      <c r="K18" s="227"/>
      <c r="L18" s="208">
        <f t="shared" si="1"/>
        <v>5760000</v>
      </c>
      <c r="M18" s="72">
        <f t="shared" si="2"/>
        <v>3807850</v>
      </c>
      <c r="N18" s="221">
        <f t="shared" si="3"/>
        <v>3807850</v>
      </c>
    </row>
    <row r="19" spans="1:14" x14ac:dyDescent="0.25">
      <c r="A19" s="74"/>
      <c r="B19" s="68" t="s">
        <v>186</v>
      </c>
      <c r="C19" s="69">
        <v>0</v>
      </c>
      <c r="D19" s="135">
        <v>413367</v>
      </c>
      <c r="E19" s="135">
        <v>413367</v>
      </c>
      <c r="F19" s="70">
        <v>0</v>
      </c>
      <c r="G19" s="71"/>
      <c r="H19" s="71"/>
      <c r="I19" s="2">
        <v>0</v>
      </c>
      <c r="J19" s="192"/>
      <c r="K19" s="227"/>
      <c r="L19" s="208">
        <f t="shared" si="1"/>
        <v>0</v>
      </c>
      <c r="M19" s="72">
        <f t="shared" si="2"/>
        <v>413367</v>
      </c>
      <c r="N19" s="221">
        <f t="shared" si="3"/>
        <v>413367</v>
      </c>
    </row>
    <row r="20" spans="1:14" x14ac:dyDescent="0.25">
      <c r="A20" s="74"/>
      <c r="B20" s="75" t="s">
        <v>5</v>
      </c>
      <c r="C20" s="44"/>
      <c r="D20" s="135"/>
      <c r="E20" s="135"/>
      <c r="F20" s="70"/>
      <c r="G20" s="71"/>
      <c r="H20" s="71"/>
      <c r="I20" s="2">
        <v>0</v>
      </c>
      <c r="J20" s="192"/>
      <c r="K20" s="227"/>
      <c r="L20" s="208">
        <f t="shared" si="1"/>
        <v>0</v>
      </c>
      <c r="M20" s="72">
        <f t="shared" si="2"/>
        <v>0</v>
      </c>
      <c r="N20" s="221">
        <f t="shared" si="3"/>
        <v>0</v>
      </c>
    </row>
    <row r="21" spans="1:14" x14ac:dyDescent="0.25">
      <c r="A21" s="74"/>
      <c r="B21" s="75" t="s">
        <v>6</v>
      </c>
      <c r="C21" s="32"/>
      <c r="D21" s="135"/>
      <c r="E21" s="135"/>
      <c r="F21" s="70"/>
      <c r="G21" s="71"/>
      <c r="H21" s="71"/>
      <c r="I21" s="2">
        <v>0</v>
      </c>
      <c r="J21" s="192"/>
      <c r="K21" s="227"/>
      <c r="L21" s="208">
        <f t="shared" si="1"/>
        <v>0</v>
      </c>
      <c r="M21" s="72">
        <f t="shared" si="2"/>
        <v>0</v>
      </c>
      <c r="N21" s="221">
        <f t="shared" si="3"/>
        <v>0</v>
      </c>
    </row>
    <row r="22" spans="1:14" x14ac:dyDescent="0.25">
      <c r="A22" s="74"/>
      <c r="B22" s="75" t="s">
        <v>7</v>
      </c>
      <c r="C22" s="32"/>
      <c r="D22" s="135"/>
      <c r="E22" s="135"/>
      <c r="F22" s="70"/>
      <c r="G22" s="71"/>
      <c r="H22" s="71"/>
      <c r="I22" s="2">
        <v>0</v>
      </c>
      <c r="J22" s="192"/>
      <c r="K22" s="227"/>
      <c r="L22" s="208">
        <f t="shared" si="1"/>
        <v>0</v>
      </c>
      <c r="M22" s="72">
        <f t="shared" si="2"/>
        <v>0</v>
      </c>
      <c r="N22" s="221">
        <f t="shared" si="3"/>
        <v>0</v>
      </c>
    </row>
    <row r="23" spans="1:14" ht="26.4" x14ac:dyDescent="0.25">
      <c r="A23" s="67"/>
      <c r="B23" s="75" t="s">
        <v>8</v>
      </c>
      <c r="C23" s="31"/>
      <c r="D23" s="135"/>
      <c r="E23" s="135"/>
      <c r="F23" s="70"/>
      <c r="G23" s="71"/>
      <c r="H23" s="71"/>
      <c r="I23" s="2">
        <v>0</v>
      </c>
      <c r="J23" s="192"/>
      <c r="K23" s="227"/>
      <c r="L23" s="208">
        <f t="shared" si="1"/>
        <v>0</v>
      </c>
      <c r="M23" s="72">
        <f t="shared" si="2"/>
        <v>0</v>
      </c>
      <c r="N23" s="221">
        <f t="shared" si="3"/>
        <v>0</v>
      </c>
    </row>
    <row r="24" spans="1:14" x14ac:dyDescent="0.25">
      <c r="A24" s="67"/>
      <c r="B24" s="75" t="s">
        <v>9</v>
      </c>
      <c r="C24" s="31">
        <v>16759854</v>
      </c>
      <c r="D24" s="135">
        <v>35723576</v>
      </c>
      <c r="E24" s="135">
        <v>35723576</v>
      </c>
      <c r="F24" s="70">
        <v>0</v>
      </c>
      <c r="G24" s="71"/>
      <c r="H24" s="71"/>
      <c r="I24" s="2">
        <v>0</v>
      </c>
      <c r="J24" s="192"/>
      <c r="K24" s="227"/>
      <c r="L24" s="208">
        <f t="shared" si="1"/>
        <v>16759854</v>
      </c>
      <c r="M24" s="72">
        <f t="shared" si="2"/>
        <v>35723576</v>
      </c>
      <c r="N24" s="221">
        <f t="shared" si="3"/>
        <v>35723576</v>
      </c>
    </row>
    <row r="25" spans="1:14" x14ac:dyDescent="0.25">
      <c r="A25" s="67"/>
      <c r="B25" s="76" t="s">
        <v>197</v>
      </c>
      <c r="C25" s="31"/>
      <c r="D25" s="135"/>
      <c r="E25" s="135"/>
      <c r="F25" s="70"/>
      <c r="G25" s="71"/>
      <c r="H25" s="71"/>
      <c r="I25" s="2">
        <v>0</v>
      </c>
      <c r="J25" s="192"/>
      <c r="K25" s="227"/>
      <c r="L25" s="208">
        <f t="shared" si="1"/>
        <v>0</v>
      </c>
      <c r="M25" s="72">
        <f t="shared" si="2"/>
        <v>0</v>
      </c>
      <c r="N25" s="221">
        <f t="shared" si="3"/>
        <v>0</v>
      </c>
    </row>
    <row r="26" spans="1:14" x14ac:dyDescent="0.25">
      <c r="A26" s="150"/>
      <c r="B26" s="151" t="s">
        <v>204</v>
      </c>
      <c r="C26" s="152">
        <v>0</v>
      </c>
      <c r="D26" s="153">
        <v>55259313</v>
      </c>
      <c r="E26" s="153">
        <v>55259313</v>
      </c>
      <c r="F26" s="153"/>
      <c r="G26" s="154"/>
      <c r="H26" s="154"/>
      <c r="I26" s="155"/>
      <c r="J26" s="193"/>
      <c r="K26" s="193"/>
      <c r="L26" s="206">
        <f t="shared" si="1"/>
        <v>0</v>
      </c>
      <c r="M26" s="153">
        <f t="shared" si="2"/>
        <v>55259313</v>
      </c>
      <c r="N26" s="207">
        <f t="shared" si="3"/>
        <v>55259313</v>
      </c>
    </row>
    <row r="27" spans="1:14" x14ac:dyDescent="0.25">
      <c r="A27" s="67"/>
      <c r="B27" s="76" t="s">
        <v>205</v>
      </c>
      <c r="C27" s="31"/>
      <c r="D27" s="135"/>
      <c r="E27" s="135"/>
      <c r="F27" s="70"/>
      <c r="G27" s="71"/>
      <c r="H27" s="71"/>
      <c r="I27" s="2"/>
      <c r="J27" s="192"/>
      <c r="K27" s="227"/>
      <c r="L27" s="208">
        <f t="shared" si="1"/>
        <v>0</v>
      </c>
      <c r="M27" s="72">
        <f t="shared" si="2"/>
        <v>0</v>
      </c>
      <c r="N27" s="221">
        <f t="shared" si="3"/>
        <v>0</v>
      </c>
    </row>
    <row r="28" spans="1:14" x14ac:dyDescent="0.25">
      <c r="A28" s="156"/>
      <c r="B28" s="157" t="s">
        <v>11</v>
      </c>
      <c r="C28" s="158">
        <f>SUM(C29:C45)</f>
        <v>12150000</v>
      </c>
      <c r="D28" s="158">
        <f t="shared" ref="D28:K28" si="4">SUM(D29:D45)</f>
        <v>12192905</v>
      </c>
      <c r="E28" s="158">
        <f t="shared" si="4"/>
        <v>14088034</v>
      </c>
      <c r="F28" s="158">
        <f t="shared" si="4"/>
        <v>0</v>
      </c>
      <c r="G28" s="158">
        <f t="shared" si="4"/>
        <v>0</v>
      </c>
      <c r="H28" s="158">
        <f t="shared" si="4"/>
        <v>0</v>
      </c>
      <c r="I28" s="158">
        <f t="shared" si="4"/>
        <v>0</v>
      </c>
      <c r="J28" s="158">
        <f t="shared" si="4"/>
        <v>0</v>
      </c>
      <c r="K28" s="158">
        <f t="shared" si="4"/>
        <v>0</v>
      </c>
      <c r="L28" s="206">
        <f t="shared" si="1"/>
        <v>12150000</v>
      </c>
      <c r="M28" s="153">
        <f t="shared" si="2"/>
        <v>12192905</v>
      </c>
      <c r="N28" s="207">
        <f t="shared" si="3"/>
        <v>14088034</v>
      </c>
    </row>
    <row r="29" spans="1:14" x14ac:dyDescent="0.25">
      <c r="A29" s="77"/>
      <c r="B29" s="76" t="s">
        <v>12</v>
      </c>
      <c r="C29" s="33"/>
      <c r="D29" s="135"/>
      <c r="E29" s="135"/>
      <c r="F29" s="70"/>
      <c r="G29" s="71"/>
      <c r="H29" s="71"/>
      <c r="I29" s="2">
        <v>0</v>
      </c>
      <c r="J29" s="192"/>
      <c r="K29" s="227"/>
      <c r="L29" s="208">
        <f t="shared" si="1"/>
        <v>0</v>
      </c>
      <c r="M29" s="72">
        <f t="shared" si="2"/>
        <v>0</v>
      </c>
      <c r="N29" s="221">
        <f t="shared" si="3"/>
        <v>0</v>
      </c>
    </row>
    <row r="30" spans="1:14" x14ac:dyDescent="0.25">
      <c r="A30" s="77"/>
      <c r="B30" s="76" t="s">
        <v>13</v>
      </c>
      <c r="C30" s="33"/>
      <c r="D30" s="135"/>
      <c r="E30" s="135"/>
      <c r="F30" s="70"/>
      <c r="G30" s="71"/>
      <c r="H30" s="71"/>
      <c r="I30" s="2">
        <v>0</v>
      </c>
      <c r="J30" s="192"/>
      <c r="K30" s="227"/>
      <c r="L30" s="208">
        <f t="shared" si="1"/>
        <v>0</v>
      </c>
      <c r="M30" s="72">
        <f t="shared" si="2"/>
        <v>0</v>
      </c>
      <c r="N30" s="221">
        <f t="shared" si="3"/>
        <v>0</v>
      </c>
    </row>
    <row r="31" spans="1:14" x14ac:dyDescent="0.25">
      <c r="A31" s="77"/>
      <c r="B31" s="76" t="s">
        <v>14</v>
      </c>
      <c r="C31" s="33"/>
      <c r="D31" s="135"/>
      <c r="E31" s="135"/>
      <c r="F31" s="70"/>
      <c r="G31" s="71"/>
      <c r="H31" s="71"/>
      <c r="I31" s="2">
        <v>0</v>
      </c>
      <c r="J31" s="192"/>
      <c r="K31" s="227"/>
      <c r="L31" s="208">
        <f t="shared" si="1"/>
        <v>0</v>
      </c>
      <c r="M31" s="72">
        <f t="shared" si="2"/>
        <v>0</v>
      </c>
      <c r="N31" s="221">
        <f t="shared" si="3"/>
        <v>0</v>
      </c>
    </row>
    <row r="32" spans="1:14" x14ac:dyDescent="0.25">
      <c r="A32" s="77"/>
      <c r="B32" s="76" t="s">
        <v>15</v>
      </c>
      <c r="C32" s="33">
        <v>2150000</v>
      </c>
      <c r="D32" s="135">
        <v>2150000</v>
      </c>
      <c r="E32" s="135">
        <v>2537263</v>
      </c>
      <c r="F32" s="70"/>
      <c r="G32" s="71"/>
      <c r="H32" s="71"/>
      <c r="I32" s="2">
        <v>0</v>
      </c>
      <c r="J32" s="192"/>
      <c r="K32" s="227"/>
      <c r="L32" s="208">
        <f t="shared" si="1"/>
        <v>2150000</v>
      </c>
      <c r="M32" s="72">
        <f t="shared" si="2"/>
        <v>2150000</v>
      </c>
      <c r="N32" s="221">
        <f t="shared" si="3"/>
        <v>2537263</v>
      </c>
    </row>
    <row r="33" spans="1:14" x14ac:dyDescent="0.25">
      <c r="A33" s="77"/>
      <c r="B33" s="79" t="s">
        <v>16</v>
      </c>
      <c r="C33" s="33"/>
      <c r="D33" s="135"/>
      <c r="E33" s="135"/>
      <c r="F33" s="70"/>
      <c r="G33" s="71"/>
      <c r="H33" s="71"/>
      <c r="I33" s="2">
        <v>0</v>
      </c>
      <c r="J33" s="192"/>
      <c r="K33" s="227"/>
      <c r="L33" s="208">
        <f t="shared" si="1"/>
        <v>0</v>
      </c>
      <c r="M33" s="72">
        <f t="shared" si="2"/>
        <v>0</v>
      </c>
      <c r="N33" s="221">
        <f t="shared" si="3"/>
        <v>0</v>
      </c>
    </row>
    <row r="34" spans="1:14" x14ac:dyDescent="0.25">
      <c r="A34" s="77"/>
      <c r="B34" s="79" t="s">
        <v>17</v>
      </c>
      <c r="C34" s="33"/>
      <c r="D34" s="135"/>
      <c r="E34" s="135"/>
      <c r="F34" s="70"/>
      <c r="G34" s="71"/>
      <c r="H34" s="71"/>
      <c r="I34" s="2">
        <v>0</v>
      </c>
      <c r="J34" s="192"/>
      <c r="K34" s="227"/>
      <c r="L34" s="208">
        <f t="shared" si="1"/>
        <v>0</v>
      </c>
      <c r="M34" s="72">
        <f t="shared" si="2"/>
        <v>0</v>
      </c>
      <c r="N34" s="221">
        <f t="shared" si="3"/>
        <v>0</v>
      </c>
    </row>
    <row r="35" spans="1:14" x14ac:dyDescent="0.25">
      <c r="A35" s="77"/>
      <c r="B35" s="76" t="s">
        <v>18</v>
      </c>
      <c r="C35" s="33"/>
      <c r="D35" s="135"/>
      <c r="E35" s="135"/>
      <c r="F35" s="70"/>
      <c r="G35" s="71"/>
      <c r="H35" s="71"/>
      <c r="I35" s="2">
        <v>0</v>
      </c>
      <c r="J35" s="192"/>
      <c r="K35" s="227"/>
      <c r="L35" s="208">
        <f t="shared" si="1"/>
        <v>0</v>
      </c>
      <c r="M35" s="72">
        <f t="shared" si="2"/>
        <v>0</v>
      </c>
      <c r="N35" s="221">
        <f t="shared" si="3"/>
        <v>0</v>
      </c>
    </row>
    <row r="36" spans="1:14" x14ac:dyDescent="0.25">
      <c r="A36" s="77"/>
      <c r="B36" s="79" t="s">
        <v>19</v>
      </c>
      <c r="C36" s="33">
        <v>8000000</v>
      </c>
      <c r="D36" s="135">
        <v>8042905</v>
      </c>
      <c r="E36" s="135">
        <v>11337224</v>
      </c>
      <c r="F36" s="70"/>
      <c r="G36" s="71"/>
      <c r="H36" s="71"/>
      <c r="I36" s="2">
        <v>0</v>
      </c>
      <c r="J36" s="192"/>
      <c r="K36" s="227"/>
      <c r="L36" s="208">
        <f t="shared" si="1"/>
        <v>8000000</v>
      </c>
      <c r="M36" s="72">
        <f t="shared" si="2"/>
        <v>8042905</v>
      </c>
      <c r="N36" s="221">
        <f t="shared" si="3"/>
        <v>11337224</v>
      </c>
    </row>
    <row r="37" spans="1:14" x14ac:dyDescent="0.25">
      <c r="A37" s="77"/>
      <c r="B37" s="79" t="s">
        <v>21</v>
      </c>
      <c r="C37" s="33"/>
      <c r="D37" s="135"/>
      <c r="E37" s="135"/>
      <c r="F37" s="70"/>
      <c r="G37" s="71"/>
      <c r="H37" s="71"/>
      <c r="I37" s="2">
        <v>0</v>
      </c>
      <c r="J37" s="192"/>
      <c r="K37" s="227"/>
      <c r="L37" s="208">
        <f t="shared" si="1"/>
        <v>0</v>
      </c>
      <c r="M37" s="72">
        <f t="shared" si="2"/>
        <v>0</v>
      </c>
      <c r="N37" s="221">
        <f t="shared" si="3"/>
        <v>0</v>
      </c>
    </row>
    <row r="38" spans="1:14" x14ac:dyDescent="0.25">
      <c r="A38" s="77"/>
      <c r="B38" s="79" t="s">
        <v>20</v>
      </c>
      <c r="C38" s="33"/>
      <c r="D38" s="135"/>
      <c r="E38" s="135"/>
      <c r="F38" s="70"/>
      <c r="G38" s="71"/>
      <c r="H38" s="71"/>
      <c r="I38" s="2">
        <v>0</v>
      </c>
      <c r="J38" s="192"/>
      <c r="K38" s="227"/>
      <c r="L38" s="208">
        <f t="shared" si="1"/>
        <v>0</v>
      </c>
      <c r="M38" s="72">
        <f t="shared" si="2"/>
        <v>0</v>
      </c>
      <c r="N38" s="221">
        <f t="shared" si="3"/>
        <v>0</v>
      </c>
    </row>
    <row r="39" spans="1:14" x14ac:dyDescent="0.25">
      <c r="A39" s="77"/>
      <c r="B39" s="79" t="s">
        <v>22</v>
      </c>
      <c r="C39" s="33"/>
      <c r="D39" s="135"/>
      <c r="E39" s="135"/>
      <c r="F39" s="70"/>
      <c r="G39" s="71"/>
      <c r="H39" s="71"/>
      <c r="I39" s="2">
        <v>0</v>
      </c>
      <c r="J39" s="192"/>
      <c r="K39" s="227"/>
      <c r="L39" s="208">
        <f t="shared" si="1"/>
        <v>0</v>
      </c>
      <c r="M39" s="72">
        <f t="shared" si="2"/>
        <v>0</v>
      </c>
      <c r="N39" s="221">
        <f t="shared" si="3"/>
        <v>0</v>
      </c>
    </row>
    <row r="40" spans="1:14" x14ac:dyDescent="0.25">
      <c r="A40" s="77"/>
      <c r="B40" s="79" t="s">
        <v>23</v>
      </c>
      <c r="C40" s="33">
        <v>2000000</v>
      </c>
      <c r="D40" s="135">
        <v>2000000</v>
      </c>
      <c r="E40" s="135"/>
      <c r="F40" s="70"/>
      <c r="G40" s="71"/>
      <c r="H40" s="71"/>
      <c r="I40" s="2">
        <v>0</v>
      </c>
      <c r="J40" s="192"/>
      <c r="K40" s="227"/>
      <c r="L40" s="208">
        <f t="shared" si="1"/>
        <v>2000000</v>
      </c>
      <c r="M40" s="72">
        <f t="shared" si="2"/>
        <v>2000000</v>
      </c>
      <c r="N40" s="221">
        <f t="shared" si="3"/>
        <v>0</v>
      </c>
    </row>
    <row r="41" spans="1:14" x14ac:dyDescent="0.25">
      <c r="A41" s="77"/>
      <c r="B41" s="79" t="s">
        <v>24</v>
      </c>
      <c r="C41" s="33"/>
      <c r="D41" s="135"/>
      <c r="E41" s="135"/>
      <c r="F41" s="70"/>
      <c r="G41" s="71"/>
      <c r="H41" s="71"/>
      <c r="I41" s="2">
        <v>0</v>
      </c>
      <c r="J41" s="192"/>
      <c r="K41" s="227"/>
      <c r="L41" s="208">
        <f t="shared" si="1"/>
        <v>0</v>
      </c>
      <c r="M41" s="72">
        <f t="shared" si="2"/>
        <v>0</v>
      </c>
      <c r="N41" s="221">
        <f t="shared" si="3"/>
        <v>0</v>
      </c>
    </row>
    <row r="42" spans="1:14" x14ac:dyDescent="0.25">
      <c r="A42" s="77"/>
      <c r="B42" s="79" t="s">
        <v>25</v>
      </c>
      <c r="C42" s="33"/>
      <c r="D42" s="135"/>
      <c r="E42" s="135"/>
      <c r="F42" s="70"/>
      <c r="G42" s="71"/>
      <c r="H42" s="71"/>
      <c r="I42" s="2">
        <v>0</v>
      </c>
      <c r="J42" s="192"/>
      <c r="K42" s="227"/>
      <c r="L42" s="208">
        <f t="shared" si="1"/>
        <v>0</v>
      </c>
      <c r="M42" s="72">
        <f t="shared" si="2"/>
        <v>0</v>
      </c>
      <c r="N42" s="221">
        <f t="shared" si="3"/>
        <v>0</v>
      </c>
    </row>
    <row r="43" spans="1:14" x14ac:dyDescent="0.25">
      <c r="A43" s="77"/>
      <c r="B43" s="79" t="s">
        <v>26</v>
      </c>
      <c r="C43" s="33"/>
      <c r="D43" s="135"/>
      <c r="E43" s="135"/>
      <c r="F43" s="70"/>
      <c r="G43" s="71"/>
      <c r="H43" s="71"/>
      <c r="I43" s="2">
        <v>0</v>
      </c>
      <c r="J43" s="192"/>
      <c r="K43" s="227"/>
      <c r="L43" s="208">
        <f t="shared" si="1"/>
        <v>0</v>
      </c>
      <c r="M43" s="72">
        <f t="shared" si="2"/>
        <v>0</v>
      </c>
      <c r="N43" s="221">
        <f t="shared" si="3"/>
        <v>0</v>
      </c>
    </row>
    <row r="44" spans="1:14" x14ac:dyDescent="0.25">
      <c r="A44" s="77"/>
      <c r="B44" s="79" t="s">
        <v>27</v>
      </c>
      <c r="C44" s="33"/>
      <c r="D44" s="135"/>
      <c r="E44" s="135"/>
      <c r="F44" s="70">
        <v>0</v>
      </c>
      <c r="G44" s="71"/>
      <c r="H44" s="71"/>
      <c r="I44" s="2">
        <v>0</v>
      </c>
      <c r="J44" s="192"/>
      <c r="K44" s="227"/>
      <c r="L44" s="208">
        <f t="shared" si="1"/>
        <v>0</v>
      </c>
      <c r="M44" s="72">
        <f t="shared" si="2"/>
        <v>0</v>
      </c>
      <c r="N44" s="221">
        <f t="shared" si="3"/>
        <v>0</v>
      </c>
    </row>
    <row r="45" spans="1:14" x14ac:dyDescent="0.25">
      <c r="A45" s="77"/>
      <c r="B45" s="76" t="s">
        <v>28</v>
      </c>
      <c r="C45" s="33"/>
      <c r="D45" s="135"/>
      <c r="E45" s="135">
        <v>213547</v>
      </c>
      <c r="F45" s="70">
        <v>0</v>
      </c>
      <c r="G45" s="71"/>
      <c r="H45" s="71"/>
      <c r="I45" s="2">
        <v>0</v>
      </c>
      <c r="J45" s="192"/>
      <c r="K45" s="227"/>
      <c r="L45" s="208">
        <f t="shared" ref="L45:L76" si="5">C45+F45+I45</f>
        <v>0</v>
      </c>
      <c r="M45" s="72">
        <f t="shared" ref="M45:M76" si="6">D45+G45+J45</f>
        <v>0</v>
      </c>
      <c r="N45" s="221">
        <f t="shared" si="3"/>
        <v>213547</v>
      </c>
    </row>
    <row r="46" spans="1:14" x14ac:dyDescent="0.25">
      <c r="A46" s="156"/>
      <c r="B46" s="157" t="s">
        <v>38</v>
      </c>
      <c r="C46" s="158">
        <f>SUM(C47:C60)</f>
        <v>9720000</v>
      </c>
      <c r="D46" s="158">
        <f t="shared" ref="D46:K46" si="7">SUM(D47:D60)</f>
        <v>15603865</v>
      </c>
      <c r="E46" s="158">
        <f>SUM(E47:E56)</f>
        <v>7944208</v>
      </c>
      <c r="F46" s="158">
        <f t="shared" si="7"/>
        <v>0</v>
      </c>
      <c r="G46" s="158">
        <f t="shared" si="7"/>
        <v>0</v>
      </c>
      <c r="H46" s="158">
        <f t="shared" si="7"/>
        <v>23</v>
      </c>
      <c r="I46" s="158">
        <f t="shared" si="7"/>
        <v>3683000</v>
      </c>
      <c r="J46" s="158">
        <f t="shared" si="7"/>
        <v>6677283</v>
      </c>
      <c r="K46" s="158">
        <f t="shared" si="7"/>
        <v>4923373</v>
      </c>
      <c r="L46" s="206">
        <f t="shared" si="5"/>
        <v>13403000</v>
      </c>
      <c r="M46" s="153">
        <f t="shared" si="6"/>
        <v>22281148</v>
      </c>
      <c r="N46" s="207">
        <f t="shared" si="3"/>
        <v>12867604</v>
      </c>
    </row>
    <row r="47" spans="1:14" x14ac:dyDescent="0.25">
      <c r="A47" s="77"/>
      <c r="B47" s="75" t="s">
        <v>29</v>
      </c>
      <c r="C47" s="33"/>
      <c r="D47" s="135"/>
      <c r="E47" s="135"/>
      <c r="F47" s="70">
        <v>0</v>
      </c>
      <c r="G47" s="71"/>
      <c r="H47" s="71"/>
      <c r="I47" s="2">
        <v>0</v>
      </c>
      <c r="J47" s="192"/>
      <c r="K47" s="227"/>
      <c r="L47" s="208">
        <f t="shared" si="5"/>
        <v>0</v>
      </c>
      <c r="M47" s="72">
        <f t="shared" si="6"/>
        <v>0</v>
      </c>
      <c r="N47" s="221">
        <f t="shared" si="3"/>
        <v>0</v>
      </c>
    </row>
    <row r="48" spans="1:14" x14ac:dyDescent="0.25">
      <c r="A48" s="77"/>
      <c r="B48" s="75" t="s">
        <v>30</v>
      </c>
      <c r="C48" s="33">
        <v>5000000</v>
      </c>
      <c r="D48" s="135">
        <v>8435433</v>
      </c>
      <c r="E48" s="135">
        <v>2509453</v>
      </c>
      <c r="F48" s="70">
        <v>0</v>
      </c>
      <c r="G48" s="71"/>
      <c r="H48" s="71"/>
      <c r="I48" s="70">
        <v>2300000</v>
      </c>
      <c r="J48" s="192">
        <v>2500000</v>
      </c>
      <c r="K48" s="227">
        <v>3266915</v>
      </c>
      <c r="L48" s="208">
        <f t="shared" si="5"/>
        <v>7300000</v>
      </c>
      <c r="M48" s="72">
        <f t="shared" si="6"/>
        <v>10935433</v>
      </c>
      <c r="N48" s="221">
        <f t="shared" si="3"/>
        <v>5776368</v>
      </c>
    </row>
    <row r="49" spans="1:15" x14ac:dyDescent="0.25">
      <c r="A49" s="80"/>
      <c r="B49" s="75" t="s">
        <v>31</v>
      </c>
      <c r="C49" s="31">
        <v>2000000</v>
      </c>
      <c r="D49" s="81">
        <v>2500000</v>
      </c>
      <c r="E49" s="81">
        <v>1028631</v>
      </c>
      <c r="F49" s="82">
        <v>0</v>
      </c>
      <c r="G49" s="83"/>
      <c r="H49" s="83"/>
      <c r="I49" s="82">
        <v>0</v>
      </c>
      <c r="J49" s="194">
        <v>0</v>
      </c>
      <c r="K49" s="81">
        <v>29685</v>
      </c>
      <c r="L49" s="208">
        <f t="shared" si="5"/>
        <v>2000000</v>
      </c>
      <c r="M49" s="72">
        <f t="shared" si="6"/>
        <v>2500000</v>
      </c>
      <c r="N49" s="221">
        <f t="shared" si="3"/>
        <v>1058316</v>
      </c>
    </row>
    <row r="50" spans="1:15" x14ac:dyDescent="0.25">
      <c r="A50" s="80"/>
      <c r="B50" s="75" t="s">
        <v>32</v>
      </c>
      <c r="C50" s="31"/>
      <c r="D50" s="81"/>
      <c r="E50" s="81"/>
      <c r="F50" s="82"/>
      <c r="G50" s="83"/>
      <c r="H50" s="83"/>
      <c r="I50" s="82"/>
      <c r="J50" s="194"/>
      <c r="K50" s="81"/>
      <c r="L50" s="208">
        <f t="shared" si="5"/>
        <v>0</v>
      </c>
      <c r="M50" s="72">
        <f t="shared" si="6"/>
        <v>0</v>
      </c>
      <c r="N50" s="221">
        <f t="shared" si="3"/>
        <v>0</v>
      </c>
    </row>
    <row r="51" spans="1:15" x14ac:dyDescent="0.25">
      <c r="A51" s="80"/>
      <c r="B51" s="75" t="s">
        <v>33</v>
      </c>
      <c r="C51" s="31">
        <v>1000000</v>
      </c>
      <c r="D51" s="81">
        <v>2236865</v>
      </c>
      <c r="E51" s="81">
        <v>1607148</v>
      </c>
      <c r="F51" s="82">
        <v>0</v>
      </c>
      <c r="G51" s="83"/>
      <c r="H51" s="83"/>
      <c r="I51" s="82">
        <v>600000</v>
      </c>
      <c r="J51" s="194">
        <v>2794283</v>
      </c>
      <c r="K51" s="81">
        <v>580013</v>
      </c>
      <c r="L51" s="208">
        <f t="shared" si="5"/>
        <v>1600000</v>
      </c>
      <c r="M51" s="72">
        <f t="shared" si="6"/>
        <v>5031148</v>
      </c>
      <c r="N51" s="221">
        <f t="shared" si="3"/>
        <v>2187161</v>
      </c>
    </row>
    <row r="52" spans="1:15" x14ac:dyDescent="0.25">
      <c r="A52" s="80"/>
      <c r="B52" s="75" t="s">
        <v>34</v>
      </c>
      <c r="C52" s="31">
        <v>1700000</v>
      </c>
      <c r="D52" s="81">
        <v>2411567</v>
      </c>
      <c r="E52" s="81">
        <v>2307197</v>
      </c>
      <c r="F52" s="82">
        <v>0</v>
      </c>
      <c r="G52" s="83"/>
      <c r="H52" s="83"/>
      <c r="I52" s="82">
        <v>783000</v>
      </c>
      <c r="J52" s="194">
        <v>1383000</v>
      </c>
      <c r="K52" s="81">
        <v>1046712</v>
      </c>
      <c r="L52" s="208">
        <f t="shared" si="5"/>
        <v>2483000</v>
      </c>
      <c r="M52" s="72">
        <f t="shared" si="6"/>
        <v>3794567</v>
      </c>
      <c r="N52" s="221">
        <f t="shared" si="3"/>
        <v>3353909</v>
      </c>
    </row>
    <row r="53" spans="1:15" x14ac:dyDescent="0.25">
      <c r="A53" s="77"/>
      <c r="B53" s="75" t="s">
        <v>35</v>
      </c>
      <c r="C53" s="33"/>
      <c r="D53" s="84"/>
      <c r="E53" s="84"/>
      <c r="F53" s="70">
        <v>0</v>
      </c>
      <c r="G53" s="71"/>
      <c r="H53" s="71"/>
      <c r="I53" s="70"/>
      <c r="J53" s="192"/>
      <c r="K53" s="84"/>
      <c r="L53" s="208">
        <f t="shared" si="5"/>
        <v>0</v>
      </c>
      <c r="M53" s="72">
        <f t="shared" si="6"/>
        <v>0</v>
      </c>
      <c r="N53" s="221">
        <f t="shared" si="3"/>
        <v>0</v>
      </c>
    </row>
    <row r="54" spans="1:15" x14ac:dyDescent="0.25">
      <c r="A54" s="77"/>
      <c r="B54" s="75" t="s">
        <v>36</v>
      </c>
      <c r="C54" s="33">
        <v>20000</v>
      </c>
      <c r="D54" s="84">
        <v>20000</v>
      </c>
      <c r="E54" s="84">
        <v>5255</v>
      </c>
      <c r="F54" s="70">
        <v>0</v>
      </c>
      <c r="G54" s="71"/>
      <c r="H54" s="71">
        <v>23</v>
      </c>
      <c r="I54" s="2"/>
      <c r="J54" s="192"/>
      <c r="K54" s="84">
        <v>45</v>
      </c>
      <c r="L54" s="208">
        <f t="shared" si="5"/>
        <v>20000</v>
      </c>
      <c r="M54" s="72">
        <f t="shared" si="6"/>
        <v>20000</v>
      </c>
      <c r="N54" s="221">
        <f t="shared" si="3"/>
        <v>5323</v>
      </c>
    </row>
    <row r="55" spans="1:15" x14ac:dyDescent="0.25">
      <c r="A55" s="77"/>
      <c r="B55" s="75" t="s">
        <v>37</v>
      </c>
      <c r="C55" s="33"/>
      <c r="D55" s="84"/>
      <c r="E55" s="84"/>
      <c r="F55" s="70">
        <v>0</v>
      </c>
      <c r="G55" s="71"/>
      <c r="H55" s="71"/>
      <c r="I55" s="2"/>
      <c r="J55" s="192"/>
      <c r="K55" s="84"/>
      <c r="L55" s="208">
        <f t="shared" si="5"/>
        <v>0</v>
      </c>
      <c r="M55" s="72">
        <f t="shared" si="6"/>
        <v>0</v>
      </c>
      <c r="N55" s="221">
        <f t="shared" si="3"/>
        <v>0</v>
      </c>
    </row>
    <row r="56" spans="1:15" x14ac:dyDescent="0.25">
      <c r="A56" s="77"/>
      <c r="B56" s="76" t="s">
        <v>190</v>
      </c>
      <c r="C56" s="33">
        <v>0</v>
      </c>
      <c r="D56" s="84">
        <v>0</v>
      </c>
      <c r="E56" s="84">
        <v>486524</v>
      </c>
      <c r="F56" s="70">
        <v>0</v>
      </c>
      <c r="G56" s="71"/>
      <c r="H56" s="71"/>
      <c r="I56" s="2"/>
      <c r="J56" s="192"/>
      <c r="K56" s="84">
        <v>3</v>
      </c>
      <c r="L56" s="208">
        <f t="shared" si="5"/>
        <v>0</v>
      </c>
      <c r="M56" s="72">
        <f t="shared" si="6"/>
        <v>0</v>
      </c>
      <c r="N56" s="221">
        <f t="shared" si="3"/>
        <v>486527</v>
      </c>
    </row>
    <row r="57" spans="1:15" x14ac:dyDescent="0.25">
      <c r="A57" s="156"/>
      <c r="B57" s="157" t="s">
        <v>39</v>
      </c>
      <c r="C57" s="158"/>
      <c r="D57" s="158"/>
      <c r="E57" s="158"/>
      <c r="F57" s="153"/>
      <c r="G57" s="154"/>
      <c r="H57" s="154"/>
      <c r="I57" s="155"/>
      <c r="J57" s="193"/>
      <c r="K57" s="193"/>
      <c r="L57" s="206">
        <f t="shared" si="5"/>
        <v>0</v>
      </c>
      <c r="M57" s="153">
        <f t="shared" si="6"/>
        <v>0</v>
      </c>
      <c r="N57" s="207">
        <f t="shared" si="3"/>
        <v>0</v>
      </c>
    </row>
    <row r="58" spans="1:15" x14ac:dyDescent="0.25">
      <c r="A58" s="77"/>
      <c r="B58" s="75" t="s">
        <v>40</v>
      </c>
      <c r="C58" s="33">
        <v>0</v>
      </c>
      <c r="D58" s="84"/>
      <c r="E58" s="84"/>
      <c r="F58" s="70">
        <v>0</v>
      </c>
      <c r="G58" s="71"/>
      <c r="H58" s="71"/>
      <c r="I58" s="2">
        <v>0</v>
      </c>
      <c r="J58" s="192"/>
      <c r="K58" s="84"/>
      <c r="L58" s="208">
        <f t="shared" si="5"/>
        <v>0</v>
      </c>
      <c r="M58" s="72">
        <f t="shared" si="6"/>
        <v>0</v>
      </c>
      <c r="N58" s="221">
        <f t="shared" si="3"/>
        <v>0</v>
      </c>
    </row>
    <row r="59" spans="1:15" x14ac:dyDescent="0.25">
      <c r="A59" s="77"/>
      <c r="B59" s="75" t="s">
        <v>41</v>
      </c>
      <c r="C59" s="33">
        <v>0</v>
      </c>
      <c r="D59" s="84">
        <v>0</v>
      </c>
      <c r="E59" s="84"/>
      <c r="F59" s="70">
        <v>0</v>
      </c>
      <c r="G59" s="71"/>
      <c r="H59" s="71"/>
      <c r="I59" s="2">
        <v>0</v>
      </c>
      <c r="J59" s="192"/>
      <c r="K59" s="84"/>
      <c r="L59" s="208">
        <f t="shared" si="5"/>
        <v>0</v>
      </c>
      <c r="M59" s="72">
        <f t="shared" si="6"/>
        <v>0</v>
      </c>
      <c r="N59" s="221">
        <f t="shared" si="3"/>
        <v>0</v>
      </c>
    </row>
    <row r="60" spans="1:15" x14ac:dyDescent="0.25">
      <c r="A60" s="85"/>
      <c r="B60" s="86" t="s">
        <v>198</v>
      </c>
      <c r="C60" s="34">
        <v>0</v>
      </c>
      <c r="D60" s="87">
        <v>0</v>
      </c>
      <c r="E60" s="87"/>
      <c r="F60" s="70">
        <v>0</v>
      </c>
      <c r="G60" s="71"/>
      <c r="H60" s="71"/>
      <c r="I60" s="2">
        <v>0</v>
      </c>
      <c r="J60" s="192"/>
      <c r="K60" s="87"/>
      <c r="L60" s="208">
        <f t="shared" si="5"/>
        <v>0</v>
      </c>
      <c r="M60" s="72">
        <f t="shared" si="6"/>
        <v>0</v>
      </c>
      <c r="N60" s="221">
        <f t="shared" si="3"/>
        <v>0</v>
      </c>
    </row>
    <row r="61" spans="1:15" ht="13.8" x14ac:dyDescent="0.25">
      <c r="A61" s="159"/>
      <c r="B61" s="160" t="s">
        <v>58</v>
      </c>
      <c r="C61" s="161">
        <f>C46+C28+C26+C12+C57</f>
        <v>167733314</v>
      </c>
      <c r="D61" s="161">
        <f t="shared" ref="D61:E61" si="8">D46+D28+D26+D12+D57</f>
        <v>245746122</v>
      </c>
      <c r="E61" s="161">
        <f t="shared" si="8"/>
        <v>239981594</v>
      </c>
      <c r="F61" s="161">
        <f t="shared" ref="F61:K61" si="9">F46+F28+F26+F12</f>
        <v>0</v>
      </c>
      <c r="G61" s="161">
        <f t="shared" si="9"/>
        <v>0</v>
      </c>
      <c r="H61" s="161">
        <f t="shared" si="9"/>
        <v>23</v>
      </c>
      <c r="I61" s="161">
        <f t="shared" si="9"/>
        <v>3683000</v>
      </c>
      <c r="J61" s="161">
        <f t="shared" si="9"/>
        <v>6677283</v>
      </c>
      <c r="K61" s="161">
        <f t="shared" si="9"/>
        <v>4923373</v>
      </c>
      <c r="L61" s="209">
        <f t="shared" si="5"/>
        <v>171416314</v>
      </c>
      <c r="M61" s="202">
        <f t="shared" si="6"/>
        <v>252423405</v>
      </c>
      <c r="N61" s="210">
        <f t="shared" si="3"/>
        <v>244904990</v>
      </c>
      <c r="O61" s="237"/>
    </row>
    <row r="62" spans="1:15" ht="15" x14ac:dyDescent="0.25">
      <c r="A62" s="253" t="s">
        <v>42</v>
      </c>
      <c r="B62" s="255"/>
      <c r="C62" s="36"/>
      <c r="D62" s="89"/>
      <c r="E62" s="89"/>
      <c r="F62" s="35"/>
      <c r="G62" s="58"/>
      <c r="H62" s="58"/>
      <c r="I62" s="59"/>
      <c r="J62" s="195"/>
      <c r="K62" s="89"/>
      <c r="L62" s="208">
        <f t="shared" si="5"/>
        <v>0</v>
      </c>
      <c r="M62" s="72">
        <f t="shared" si="6"/>
        <v>0</v>
      </c>
      <c r="N62" s="221">
        <f t="shared" si="3"/>
        <v>0</v>
      </c>
    </row>
    <row r="63" spans="1:15" ht="15" x14ac:dyDescent="0.25">
      <c r="A63" s="48"/>
      <c r="B63" s="90" t="s">
        <v>199</v>
      </c>
      <c r="C63" s="30"/>
      <c r="D63" s="57"/>
      <c r="E63" s="57"/>
      <c r="F63" s="59"/>
      <c r="G63" s="58"/>
      <c r="H63" s="58"/>
      <c r="I63" s="59"/>
      <c r="J63" s="195"/>
      <c r="K63" s="57"/>
      <c r="L63" s="208">
        <f t="shared" si="5"/>
        <v>0</v>
      </c>
      <c r="M63" s="72">
        <f t="shared" si="6"/>
        <v>0</v>
      </c>
      <c r="N63" s="221">
        <f t="shared" si="3"/>
        <v>0</v>
      </c>
    </row>
    <row r="64" spans="1:15" x14ac:dyDescent="0.25">
      <c r="A64" s="77"/>
      <c r="B64" s="75" t="s">
        <v>43</v>
      </c>
      <c r="C64" s="35">
        <v>0</v>
      </c>
      <c r="D64" s="88"/>
      <c r="E64" s="88"/>
      <c r="F64" s="2">
        <v>0</v>
      </c>
      <c r="G64" s="71"/>
      <c r="H64" s="71"/>
      <c r="I64" s="2">
        <v>0</v>
      </c>
      <c r="J64" s="192"/>
      <c r="K64" s="88"/>
      <c r="L64" s="208">
        <f t="shared" si="5"/>
        <v>0</v>
      </c>
      <c r="M64" s="72">
        <f t="shared" si="6"/>
        <v>0</v>
      </c>
      <c r="N64" s="221">
        <f t="shared" si="3"/>
        <v>0</v>
      </c>
    </row>
    <row r="65" spans="1:14" x14ac:dyDescent="0.25">
      <c r="A65" s="77"/>
      <c r="B65" s="75" t="s">
        <v>44</v>
      </c>
      <c r="C65" s="35">
        <v>0</v>
      </c>
      <c r="D65" s="88"/>
      <c r="E65" s="88"/>
      <c r="F65" s="2">
        <v>0</v>
      </c>
      <c r="G65" s="71"/>
      <c r="H65" s="71"/>
      <c r="I65" s="2">
        <v>0</v>
      </c>
      <c r="J65" s="192"/>
      <c r="K65" s="88"/>
      <c r="L65" s="208">
        <f t="shared" si="5"/>
        <v>0</v>
      </c>
      <c r="M65" s="72">
        <f t="shared" si="6"/>
        <v>0</v>
      </c>
      <c r="N65" s="221">
        <f t="shared" si="3"/>
        <v>0</v>
      </c>
    </row>
    <row r="66" spans="1:14" x14ac:dyDescent="0.25">
      <c r="A66" s="77"/>
      <c r="B66" s="75" t="s">
        <v>45</v>
      </c>
      <c r="C66" s="35">
        <v>0</v>
      </c>
      <c r="D66" s="88"/>
      <c r="E66" s="88"/>
      <c r="F66" s="2">
        <v>0</v>
      </c>
      <c r="G66" s="71"/>
      <c r="H66" s="71"/>
      <c r="I66" s="2">
        <v>0</v>
      </c>
      <c r="J66" s="192"/>
      <c r="K66" s="88"/>
      <c r="L66" s="208">
        <f t="shared" si="5"/>
        <v>0</v>
      </c>
      <c r="M66" s="72">
        <f t="shared" si="6"/>
        <v>0</v>
      </c>
      <c r="N66" s="221">
        <f t="shared" si="3"/>
        <v>0</v>
      </c>
    </row>
    <row r="67" spans="1:14" ht="26.4" x14ac:dyDescent="0.25">
      <c r="A67" s="77"/>
      <c r="B67" s="75" t="s">
        <v>46</v>
      </c>
      <c r="C67" s="35">
        <v>0</v>
      </c>
      <c r="D67" s="88"/>
      <c r="E67" s="88"/>
      <c r="F67" s="2">
        <v>0</v>
      </c>
      <c r="G67" s="71"/>
      <c r="H67" s="71"/>
      <c r="I67" s="2">
        <v>0</v>
      </c>
      <c r="J67" s="192"/>
      <c r="K67" s="88"/>
      <c r="L67" s="208">
        <f t="shared" si="5"/>
        <v>0</v>
      </c>
      <c r="M67" s="72">
        <f t="shared" si="6"/>
        <v>0</v>
      </c>
      <c r="N67" s="221">
        <f t="shared" si="3"/>
        <v>0</v>
      </c>
    </row>
    <row r="68" spans="1:14" x14ac:dyDescent="0.25">
      <c r="A68" s="77"/>
      <c r="B68" s="75" t="s">
        <v>47</v>
      </c>
      <c r="C68" s="37">
        <v>0</v>
      </c>
      <c r="D68" s="91"/>
      <c r="E68" s="91"/>
      <c r="F68" s="2">
        <v>0</v>
      </c>
      <c r="G68" s="71"/>
      <c r="H68" s="71"/>
      <c r="I68" s="2">
        <v>0</v>
      </c>
      <c r="J68" s="192"/>
      <c r="K68" s="91"/>
      <c r="L68" s="208">
        <f t="shared" si="5"/>
        <v>0</v>
      </c>
      <c r="M68" s="72">
        <f t="shared" si="6"/>
        <v>0</v>
      </c>
      <c r="N68" s="221">
        <f t="shared" si="3"/>
        <v>0</v>
      </c>
    </row>
    <row r="69" spans="1:14" x14ac:dyDescent="0.25">
      <c r="A69" s="77"/>
      <c r="B69" s="78" t="s">
        <v>51</v>
      </c>
      <c r="C69" s="33"/>
      <c r="D69" s="84"/>
      <c r="E69" s="84"/>
      <c r="F69" s="2"/>
      <c r="G69" s="71"/>
      <c r="H69" s="71"/>
      <c r="I69" s="2"/>
      <c r="J69" s="192"/>
      <c r="K69" s="84"/>
      <c r="L69" s="208">
        <f t="shared" si="5"/>
        <v>0</v>
      </c>
      <c r="M69" s="72">
        <f t="shared" si="6"/>
        <v>0</v>
      </c>
      <c r="N69" s="221">
        <f t="shared" si="3"/>
        <v>0</v>
      </c>
    </row>
    <row r="70" spans="1:14" x14ac:dyDescent="0.25">
      <c r="A70" s="77"/>
      <c r="B70" s="75" t="s">
        <v>52</v>
      </c>
      <c r="C70" s="33">
        <v>0</v>
      </c>
      <c r="D70" s="84"/>
      <c r="E70" s="84"/>
      <c r="F70" s="2">
        <v>0</v>
      </c>
      <c r="G70" s="71"/>
      <c r="H70" s="71"/>
      <c r="I70" s="2">
        <v>0</v>
      </c>
      <c r="J70" s="192"/>
      <c r="K70" s="84"/>
      <c r="L70" s="208">
        <f t="shared" si="5"/>
        <v>0</v>
      </c>
      <c r="M70" s="72">
        <f t="shared" si="6"/>
        <v>0</v>
      </c>
      <c r="N70" s="221">
        <f t="shared" si="3"/>
        <v>0</v>
      </c>
    </row>
    <row r="71" spans="1:14" x14ac:dyDescent="0.25">
      <c r="A71" s="77"/>
      <c r="B71" s="75" t="s">
        <v>53</v>
      </c>
      <c r="C71" s="33">
        <v>0</v>
      </c>
      <c r="D71" s="84">
        <v>5340879</v>
      </c>
      <c r="E71" s="84">
        <v>3400000</v>
      </c>
      <c r="F71" s="2">
        <v>0</v>
      </c>
      <c r="G71" s="71"/>
      <c r="H71" s="71"/>
      <c r="I71" s="2">
        <v>0</v>
      </c>
      <c r="J71" s="192"/>
      <c r="K71" s="84"/>
      <c r="L71" s="208">
        <f t="shared" si="5"/>
        <v>0</v>
      </c>
      <c r="M71" s="72">
        <f t="shared" si="6"/>
        <v>5340879</v>
      </c>
      <c r="N71" s="221">
        <f t="shared" si="3"/>
        <v>3400000</v>
      </c>
    </row>
    <row r="72" spans="1:14" x14ac:dyDescent="0.25">
      <c r="A72" s="77"/>
      <c r="B72" s="75" t="s">
        <v>54</v>
      </c>
      <c r="C72" s="33"/>
      <c r="D72" s="84">
        <v>0</v>
      </c>
      <c r="E72" s="84"/>
      <c r="F72" s="2">
        <v>0</v>
      </c>
      <c r="G72" s="71"/>
      <c r="H72" s="71"/>
      <c r="I72" s="2">
        <v>0</v>
      </c>
      <c r="J72" s="192"/>
      <c r="K72" s="84"/>
      <c r="L72" s="208">
        <f t="shared" si="5"/>
        <v>0</v>
      </c>
      <c r="M72" s="72">
        <f t="shared" si="6"/>
        <v>0</v>
      </c>
      <c r="N72" s="221">
        <f t="shared" si="3"/>
        <v>0</v>
      </c>
    </row>
    <row r="73" spans="1:14" x14ac:dyDescent="0.25">
      <c r="A73" s="77"/>
      <c r="B73" s="75" t="s">
        <v>55</v>
      </c>
      <c r="C73" s="33"/>
      <c r="D73" s="84"/>
      <c r="E73" s="84"/>
      <c r="F73" s="2">
        <v>0</v>
      </c>
      <c r="G73" s="71"/>
      <c r="H73" s="71"/>
      <c r="I73" s="2">
        <v>0</v>
      </c>
      <c r="J73" s="192"/>
      <c r="K73" s="84"/>
      <c r="L73" s="208">
        <f t="shared" si="5"/>
        <v>0</v>
      </c>
      <c r="M73" s="72">
        <f t="shared" si="6"/>
        <v>0</v>
      </c>
      <c r="N73" s="221">
        <f t="shared" si="3"/>
        <v>0</v>
      </c>
    </row>
    <row r="74" spans="1:14" x14ac:dyDescent="0.25">
      <c r="A74" s="77"/>
      <c r="B74" s="75" t="s">
        <v>56</v>
      </c>
      <c r="C74" s="33"/>
      <c r="D74" s="84"/>
      <c r="E74" s="84"/>
      <c r="F74" s="2">
        <v>0</v>
      </c>
      <c r="G74" s="71"/>
      <c r="H74" s="71"/>
      <c r="I74" s="2">
        <v>0</v>
      </c>
      <c r="J74" s="192"/>
      <c r="K74" s="84"/>
      <c r="L74" s="208">
        <f t="shared" si="5"/>
        <v>0</v>
      </c>
      <c r="M74" s="72">
        <f t="shared" si="6"/>
        <v>0</v>
      </c>
      <c r="N74" s="221">
        <f t="shared" si="3"/>
        <v>0</v>
      </c>
    </row>
    <row r="75" spans="1:14" ht="26.4" x14ac:dyDescent="0.25">
      <c r="A75" s="77"/>
      <c r="B75" s="76" t="s">
        <v>200</v>
      </c>
      <c r="C75" s="33"/>
      <c r="D75" s="84"/>
      <c r="E75" s="84"/>
      <c r="F75" s="2"/>
      <c r="G75" s="71"/>
      <c r="H75" s="71"/>
      <c r="I75" s="2"/>
      <c r="J75" s="192"/>
      <c r="K75" s="84"/>
      <c r="L75" s="208">
        <f t="shared" si="5"/>
        <v>0</v>
      </c>
      <c r="M75" s="72">
        <f t="shared" si="6"/>
        <v>0</v>
      </c>
      <c r="N75" s="221">
        <f t="shared" si="3"/>
        <v>0</v>
      </c>
    </row>
    <row r="76" spans="1:14" x14ac:dyDescent="0.25">
      <c r="A76" s="77"/>
      <c r="B76" s="76" t="s">
        <v>201</v>
      </c>
      <c r="C76" s="33"/>
      <c r="D76" s="84">
        <v>0</v>
      </c>
      <c r="E76" s="84">
        <v>0</v>
      </c>
      <c r="F76" s="2"/>
      <c r="G76" s="71"/>
      <c r="H76" s="71"/>
      <c r="I76" s="2"/>
      <c r="J76" s="192"/>
      <c r="K76" s="84"/>
      <c r="L76" s="208">
        <f t="shared" si="5"/>
        <v>0</v>
      </c>
      <c r="M76" s="72">
        <f t="shared" si="6"/>
        <v>0</v>
      </c>
      <c r="N76" s="221">
        <f t="shared" si="3"/>
        <v>0</v>
      </c>
    </row>
    <row r="77" spans="1:14" x14ac:dyDescent="0.25">
      <c r="A77" s="77"/>
      <c r="B77" s="78" t="s">
        <v>48</v>
      </c>
      <c r="C77" s="33"/>
      <c r="D77" s="84"/>
      <c r="E77" s="84"/>
      <c r="F77" s="2"/>
      <c r="G77" s="71"/>
      <c r="H77" s="71"/>
      <c r="I77" s="2"/>
      <c r="J77" s="192"/>
      <c r="K77" s="84"/>
      <c r="L77" s="208">
        <f t="shared" ref="L77:L95" si="10">C77+F77+I77</f>
        <v>0</v>
      </c>
      <c r="M77" s="72">
        <f t="shared" ref="M77:M95" si="11">D77+G77+J77</f>
        <v>0</v>
      </c>
      <c r="N77" s="221">
        <f t="shared" ref="N77:N141" si="12">E77+H77+K77</f>
        <v>0</v>
      </c>
    </row>
    <row r="78" spans="1:14" x14ac:dyDescent="0.25">
      <c r="A78" s="77"/>
      <c r="B78" s="75" t="s">
        <v>49</v>
      </c>
      <c r="C78" s="33">
        <v>0</v>
      </c>
      <c r="D78" s="84"/>
      <c r="E78" s="84"/>
      <c r="F78" s="2">
        <v>0</v>
      </c>
      <c r="G78" s="71"/>
      <c r="H78" s="71"/>
      <c r="I78" s="2">
        <v>0</v>
      </c>
      <c r="J78" s="192"/>
      <c r="K78" s="84"/>
      <c r="L78" s="208">
        <f t="shared" si="10"/>
        <v>0</v>
      </c>
      <c r="M78" s="72">
        <f t="shared" si="11"/>
        <v>0</v>
      </c>
      <c r="N78" s="221">
        <f t="shared" si="12"/>
        <v>0</v>
      </c>
    </row>
    <row r="79" spans="1:14" x14ac:dyDescent="0.25">
      <c r="A79" s="77"/>
      <c r="B79" s="75" t="s">
        <v>50</v>
      </c>
      <c r="C79" s="33">
        <v>0</v>
      </c>
      <c r="D79" s="84"/>
      <c r="E79" s="84"/>
      <c r="F79" s="2">
        <v>0</v>
      </c>
      <c r="G79" s="71"/>
      <c r="H79" s="71"/>
      <c r="I79" s="2">
        <v>0</v>
      </c>
      <c r="J79" s="192"/>
      <c r="K79" s="84"/>
      <c r="L79" s="208">
        <f t="shared" si="10"/>
        <v>0</v>
      </c>
      <c r="M79" s="72">
        <f t="shared" si="11"/>
        <v>0</v>
      </c>
      <c r="N79" s="221">
        <f t="shared" si="12"/>
        <v>0</v>
      </c>
    </row>
    <row r="80" spans="1:14" x14ac:dyDescent="0.25">
      <c r="A80" s="85"/>
      <c r="B80" s="92" t="s">
        <v>202</v>
      </c>
      <c r="C80" s="34">
        <v>0</v>
      </c>
      <c r="D80" s="87">
        <v>0</v>
      </c>
      <c r="E80" s="87"/>
      <c r="F80" s="2">
        <v>0</v>
      </c>
      <c r="G80" s="71"/>
      <c r="H80" s="71"/>
      <c r="I80" s="2">
        <v>0</v>
      </c>
      <c r="J80" s="192"/>
      <c r="K80" s="87"/>
      <c r="L80" s="208">
        <f t="shared" si="10"/>
        <v>0</v>
      </c>
      <c r="M80" s="72">
        <f t="shared" si="11"/>
        <v>0</v>
      </c>
      <c r="N80" s="221">
        <f t="shared" si="12"/>
        <v>0</v>
      </c>
    </row>
    <row r="81" spans="1:14" ht="21.75" customHeight="1" thickBot="1" x14ac:dyDescent="0.3">
      <c r="A81" s="93"/>
      <c r="B81" s="94" t="s">
        <v>59</v>
      </c>
      <c r="C81" s="95">
        <f>SUM(C63:C80)</f>
        <v>0</v>
      </c>
      <c r="D81" s="96">
        <f>SUM(D63:D80)</f>
        <v>5340879</v>
      </c>
      <c r="E81" s="96">
        <f>SUM(E63:E80)</f>
        <v>3400000</v>
      </c>
      <c r="F81" s="95">
        <f>SUM(F63:F80)</f>
        <v>0</v>
      </c>
      <c r="G81" s="96"/>
      <c r="H81" s="96"/>
      <c r="I81" s="97">
        <f>SUM(I63:I80)</f>
        <v>0</v>
      </c>
      <c r="J81" s="196"/>
      <c r="K81" s="96"/>
      <c r="L81" s="208">
        <f t="shared" si="10"/>
        <v>0</v>
      </c>
      <c r="M81" s="72">
        <f t="shared" si="11"/>
        <v>5340879</v>
      </c>
      <c r="N81" s="221">
        <f t="shared" si="12"/>
        <v>3400000</v>
      </c>
    </row>
    <row r="82" spans="1:14" ht="15" thickTop="1" thickBot="1" x14ac:dyDescent="0.3">
      <c r="A82" s="256" t="s">
        <v>61</v>
      </c>
      <c r="B82" s="257"/>
      <c r="C82" s="162">
        <f t="shared" ref="C82" si="13">C61+C81</f>
        <v>167733314</v>
      </c>
      <c r="D82" s="162">
        <f>D61+D81</f>
        <v>251087001</v>
      </c>
      <c r="E82" s="162">
        <f>E61+E81</f>
        <v>243381594</v>
      </c>
      <c r="F82" s="162">
        <f t="shared" ref="F82:K82" si="14">F61+F81</f>
        <v>0</v>
      </c>
      <c r="G82" s="162">
        <f t="shared" si="14"/>
        <v>0</v>
      </c>
      <c r="H82" s="162">
        <f t="shared" si="14"/>
        <v>23</v>
      </c>
      <c r="I82" s="162">
        <f t="shared" si="14"/>
        <v>3683000</v>
      </c>
      <c r="J82" s="162">
        <f t="shared" si="14"/>
        <v>6677283</v>
      </c>
      <c r="K82" s="162">
        <f t="shared" si="14"/>
        <v>4923373</v>
      </c>
      <c r="L82" s="211">
        <f t="shared" si="10"/>
        <v>171416314</v>
      </c>
      <c r="M82" s="203">
        <f t="shared" si="11"/>
        <v>257764284</v>
      </c>
      <c r="N82" s="212">
        <f t="shared" si="12"/>
        <v>248304990</v>
      </c>
    </row>
    <row r="83" spans="1:14" ht="15.6" thickTop="1" x14ac:dyDescent="0.25">
      <c r="A83" s="253" t="s">
        <v>57</v>
      </c>
      <c r="B83" s="254"/>
      <c r="C83" s="36"/>
      <c r="D83" s="89"/>
      <c r="E83" s="89"/>
      <c r="F83" s="100"/>
      <c r="G83" s="101"/>
      <c r="H83" s="101"/>
      <c r="I83" s="100"/>
      <c r="J83" s="101"/>
      <c r="K83" s="89"/>
      <c r="L83" s="208">
        <f t="shared" si="10"/>
        <v>0</v>
      </c>
      <c r="M83" s="72">
        <f t="shared" si="11"/>
        <v>0</v>
      </c>
      <c r="N83" s="221">
        <f t="shared" si="12"/>
        <v>0</v>
      </c>
    </row>
    <row r="84" spans="1:14" x14ac:dyDescent="0.25">
      <c r="A84" s="1"/>
      <c r="B84" s="3" t="s">
        <v>64</v>
      </c>
      <c r="C84" s="35"/>
      <c r="D84" s="88"/>
      <c r="E84" s="88"/>
      <c r="F84" s="2"/>
      <c r="G84" s="71"/>
      <c r="H84" s="71"/>
      <c r="I84" s="2"/>
      <c r="J84" s="71"/>
      <c r="K84" s="88"/>
      <c r="L84" s="208">
        <f t="shared" si="10"/>
        <v>0</v>
      </c>
      <c r="M84" s="72">
        <f t="shared" si="11"/>
        <v>0</v>
      </c>
      <c r="N84" s="221">
        <f t="shared" si="12"/>
        <v>0</v>
      </c>
    </row>
    <row r="85" spans="1:14" x14ac:dyDescent="0.25">
      <c r="A85" s="1"/>
      <c r="B85" s="10" t="s">
        <v>65</v>
      </c>
      <c r="C85" s="35"/>
      <c r="D85" s="88"/>
      <c r="E85" s="88"/>
      <c r="F85" s="2"/>
      <c r="G85" s="71"/>
      <c r="H85" s="71"/>
      <c r="I85" s="2"/>
      <c r="J85" s="71"/>
      <c r="K85" s="88"/>
      <c r="L85" s="208">
        <f t="shared" si="10"/>
        <v>0</v>
      </c>
      <c r="M85" s="72">
        <f t="shared" si="11"/>
        <v>0</v>
      </c>
      <c r="N85" s="221">
        <f t="shared" si="12"/>
        <v>0</v>
      </c>
    </row>
    <row r="86" spans="1:14" x14ac:dyDescent="0.25">
      <c r="A86" s="1"/>
      <c r="B86" s="15" t="s">
        <v>66</v>
      </c>
      <c r="C86" s="37">
        <v>0</v>
      </c>
      <c r="D86" s="91"/>
      <c r="E86" s="91"/>
      <c r="F86" s="2">
        <v>0</v>
      </c>
      <c r="G86" s="71"/>
      <c r="H86" s="71"/>
      <c r="I86" s="2">
        <v>0</v>
      </c>
      <c r="J86" s="71"/>
      <c r="K86" s="91"/>
      <c r="L86" s="208">
        <f t="shared" si="10"/>
        <v>0</v>
      </c>
      <c r="M86" s="72">
        <f t="shared" si="11"/>
        <v>0</v>
      </c>
      <c r="N86" s="221">
        <f t="shared" si="12"/>
        <v>0</v>
      </c>
    </row>
    <row r="87" spans="1:14" x14ac:dyDescent="0.25">
      <c r="A87" s="1"/>
      <c r="B87" s="16" t="s">
        <v>67</v>
      </c>
      <c r="C87" s="35">
        <v>0</v>
      </c>
      <c r="D87" s="88"/>
      <c r="E87" s="88"/>
      <c r="F87" s="2">
        <v>0</v>
      </c>
      <c r="G87" s="71"/>
      <c r="H87" s="71"/>
      <c r="I87" s="2">
        <v>0</v>
      </c>
      <c r="J87" s="71"/>
      <c r="K87" s="88"/>
      <c r="L87" s="208">
        <f t="shared" si="10"/>
        <v>0</v>
      </c>
      <c r="M87" s="72">
        <f t="shared" si="11"/>
        <v>0</v>
      </c>
      <c r="N87" s="221">
        <f t="shared" si="12"/>
        <v>0</v>
      </c>
    </row>
    <row r="88" spans="1:14" x14ac:dyDescent="0.25">
      <c r="A88" s="5"/>
      <c r="B88" s="15" t="s">
        <v>68</v>
      </c>
      <c r="C88" s="37">
        <v>140653538</v>
      </c>
      <c r="D88" s="91">
        <v>140860364</v>
      </c>
      <c r="E88" s="91">
        <v>140360902</v>
      </c>
      <c r="F88" s="2">
        <v>75060</v>
      </c>
      <c r="G88" s="71">
        <v>75060</v>
      </c>
      <c r="H88" s="71">
        <v>75060</v>
      </c>
      <c r="I88" s="2">
        <v>0</v>
      </c>
      <c r="J88" s="71">
        <v>831356</v>
      </c>
      <c r="K88" s="91">
        <v>831356</v>
      </c>
      <c r="L88" s="208">
        <f t="shared" si="10"/>
        <v>140728598</v>
      </c>
      <c r="M88" s="72">
        <f t="shared" si="11"/>
        <v>141766780</v>
      </c>
      <c r="N88" s="221">
        <f t="shared" si="12"/>
        <v>141267318</v>
      </c>
    </row>
    <row r="89" spans="1:14" x14ac:dyDescent="0.25">
      <c r="A89" s="5"/>
      <c r="B89" s="15" t="s">
        <v>69</v>
      </c>
      <c r="C89" s="38"/>
      <c r="D89" s="91">
        <v>765906</v>
      </c>
      <c r="E89" s="91">
        <v>5517803</v>
      </c>
      <c r="F89" s="2"/>
      <c r="G89" s="71"/>
      <c r="H89" s="71"/>
      <c r="I89" s="2"/>
      <c r="J89" s="71"/>
      <c r="K89" s="91"/>
      <c r="L89" s="208">
        <f t="shared" si="10"/>
        <v>0</v>
      </c>
      <c r="M89" s="72">
        <f t="shared" si="11"/>
        <v>765906</v>
      </c>
      <c r="N89" s="221">
        <f t="shared" si="12"/>
        <v>5517803</v>
      </c>
    </row>
    <row r="90" spans="1:14" x14ac:dyDescent="0.25">
      <c r="A90" s="5"/>
      <c r="B90" s="15" t="s">
        <v>70</v>
      </c>
      <c r="C90" s="38"/>
      <c r="D90" s="102"/>
      <c r="E90" s="102"/>
      <c r="F90" s="2"/>
      <c r="G90" s="71"/>
      <c r="H90" s="71"/>
      <c r="I90" s="2"/>
      <c r="J90" s="71"/>
      <c r="K90" s="102"/>
      <c r="L90" s="208">
        <f t="shared" si="10"/>
        <v>0</v>
      </c>
      <c r="M90" s="72">
        <f t="shared" si="11"/>
        <v>0</v>
      </c>
      <c r="N90" s="221">
        <f t="shared" si="12"/>
        <v>0</v>
      </c>
    </row>
    <row r="91" spans="1:14" x14ac:dyDescent="0.25">
      <c r="A91" s="5"/>
      <c r="B91" s="15" t="s">
        <v>71</v>
      </c>
      <c r="C91" s="38"/>
      <c r="D91" s="102"/>
      <c r="E91" s="102"/>
      <c r="F91" s="70">
        <v>38736000</v>
      </c>
      <c r="G91" s="71">
        <v>40335600</v>
      </c>
      <c r="H91" s="71">
        <v>40280233</v>
      </c>
      <c r="I91" s="70">
        <v>39743287</v>
      </c>
      <c r="J91" s="71">
        <v>39747443</v>
      </c>
      <c r="K91" s="102">
        <v>39747443</v>
      </c>
      <c r="L91" s="208">
        <f t="shared" si="10"/>
        <v>78479287</v>
      </c>
      <c r="M91" s="72">
        <f t="shared" si="11"/>
        <v>80083043</v>
      </c>
      <c r="N91" s="221">
        <f t="shared" si="12"/>
        <v>80027676</v>
      </c>
    </row>
    <row r="92" spans="1:14" x14ac:dyDescent="0.25">
      <c r="A92" s="1"/>
      <c r="B92" s="10" t="s">
        <v>72</v>
      </c>
      <c r="C92" s="33"/>
      <c r="D92" s="84"/>
      <c r="E92" s="84"/>
      <c r="F92" s="2"/>
      <c r="G92" s="71"/>
      <c r="H92" s="71"/>
      <c r="I92" s="2"/>
      <c r="J92" s="71"/>
      <c r="K92" s="84"/>
      <c r="L92" s="208">
        <f t="shared" si="10"/>
        <v>0</v>
      </c>
      <c r="M92" s="72">
        <f t="shared" si="11"/>
        <v>0</v>
      </c>
      <c r="N92" s="221">
        <f t="shared" si="12"/>
        <v>0</v>
      </c>
    </row>
    <row r="93" spans="1:14" ht="13.8" thickBot="1" x14ac:dyDescent="0.3">
      <c r="A93" s="12"/>
      <c r="B93" s="103" t="s">
        <v>73</v>
      </c>
      <c r="C93" s="104">
        <v>0</v>
      </c>
      <c r="D93" s="105"/>
      <c r="E93" s="105"/>
      <c r="F93" s="106">
        <v>0</v>
      </c>
      <c r="G93" s="107"/>
      <c r="H93" s="107"/>
      <c r="I93" s="106">
        <v>0</v>
      </c>
      <c r="J93" s="107"/>
      <c r="K93" s="105"/>
      <c r="L93" s="208">
        <f t="shared" si="10"/>
        <v>0</v>
      </c>
      <c r="M93" s="72">
        <f t="shared" si="11"/>
        <v>0</v>
      </c>
      <c r="N93" s="221">
        <f t="shared" si="12"/>
        <v>0</v>
      </c>
    </row>
    <row r="94" spans="1:14" ht="15" thickTop="1" thickBot="1" x14ac:dyDescent="0.3">
      <c r="A94" s="258" t="s">
        <v>60</v>
      </c>
      <c r="B94" s="259"/>
      <c r="C94" s="163">
        <f>SUM(C84:C93)</f>
        <v>140653538</v>
      </c>
      <c r="D94" s="163">
        <f>SUM(D84:D93)</f>
        <v>141626270</v>
      </c>
      <c r="E94" s="163">
        <f>SUM(E84:E93)</f>
        <v>145878705</v>
      </c>
      <c r="F94" s="163">
        <f>SUM(F84:F93)</f>
        <v>38811060</v>
      </c>
      <c r="G94" s="163">
        <f t="shared" ref="G94:K94" si="15">SUM(G84:G93)</f>
        <v>40410660</v>
      </c>
      <c r="H94" s="163">
        <f t="shared" si="15"/>
        <v>40355293</v>
      </c>
      <c r="I94" s="163">
        <f t="shared" si="15"/>
        <v>39743287</v>
      </c>
      <c r="J94" s="163">
        <f t="shared" si="15"/>
        <v>40578799</v>
      </c>
      <c r="K94" s="163">
        <f t="shared" si="15"/>
        <v>40578799</v>
      </c>
      <c r="L94" s="209">
        <f t="shared" si="10"/>
        <v>219207885</v>
      </c>
      <c r="M94" s="202">
        <f t="shared" si="11"/>
        <v>222615729</v>
      </c>
      <c r="N94" s="210">
        <f t="shared" si="12"/>
        <v>226812797</v>
      </c>
    </row>
    <row r="95" spans="1:14" ht="16.2" thickBot="1" x14ac:dyDescent="0.3">
      <c r="A95" s="260" t="s">
        <v>62</v>
      </c>
      <c r="B95" s="261"/>
      <c r="C95" s="138">
        <f>C82+C94</f>
        <v>308386852</v>
      </c>
      <c r="D95" s="139">
        <f>D82+D94</f>
        <v>392713271</v>
      </c>
      <c r="E95" s="139">
        <f>E82+E94</f>
        <v>389260299</v>
      </c>
      <c r="F95" s="138">
        <f>F82+F94</f>
        <v>38811060</v>
      </c>
      <c r="G95" s="139">
        <f t="shared" ref="G95:K95" si="16">G82+G94</f>
        <v>40410660</v>
      </c>
      <c r="H95" s="139">
        <f t="shared" si="16"/>
        <v>40355316</v>
      </c>
      <c r="I95" s="138">
        <f t="shared" si="16"/>
        <v>43426287</v>
      </c>
      <c r="J95" s="139">
        <f t="shared" si="16"/>
        <v>47256082</v>
      </c>
      <c r="K95" s="139">
        <f t="shared" si="16"/>
        <v>45502172</v>
      </c>
      <c r="L95" s="218">
        <f t="shared" si="10"/>
        <v>390624199</v>
      </c>
      <c r="M95" s="223">
        <f t="shared" si="11"/>
        <v>480380013</v>
      </c>
      <c r="N95" s="224">
        <f t="shared" si="12"/>
        <v>475117787</v>
      </c>
    </row>
    <row r="96" spans="1:14" ht="16.2" thickBot="1" x14ac:dyDescent="0.3">
      <c r="A96" s="230"/>
      <c r="B96" s="231"/>
      <c r="C96" s="232"/>
      <c r="D96" s="146"/>
      <c r="E96" s="146"/>
      <c r="F96" s="232"/>
      <c r="G96" s="146"/>
      <c r="H96" s="146"/>
      <c r="I96" s="232"/>
      <c r="J96" s="146"/>
      <c r="K96" s="146"/>
      <c r="L96" s="145"/>
      <c r="M96" s="233"/>
      <c r="N96" s="145"/>
    </row>
    <row r="97" spans="1:14" ht="21" customHeight="1" thickBot="1" x14ac:dyDescent="0.3">
      <c r="A97" s="276" t="s">
        <v>2</v>
      </c>
      <c r="B97" s="277"/>
      <c r="C97" s="277"/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8"/>
    </row>
    <row r="98" spans="1:14" x14ac:dyDescent="0.25">
      <c r="A98" s="245" t="s">
        <v>1</v>
      </c>
      <c r="B98" s="246"/>
      <c r="C98" s="241" t="s">
        <v>194</v>
      </c>
      <c r="D98" s="249"/>
      <c r="E98" s="249"/>
      <c r="F98" s="249"/>
      <c r="G98" s="249"/>
      <c r="H98" s="249"/>
      <c r="I98" s="249"/>
      <c r="J98" s="249"/>
      <c r="K98" s="143"/>
      <c r="L98" s="279" t="s">
        <v>211</v>
      </c>
      <c r="M98" s="280"/>
      <c r="N98" s="281"/>
    </row>
    <row r="99" spans="1:14" ht="12.75" customHeight="1" x14ac:dyDescent="0.25">
      <c r="A99" s="245"/>
      <c r="B99" s="246"/>
      <c r="C99" s="250" t="s">
        <v>195</v>
      </c>
      <c r="D99" s="251"/>
      <c r="E99" s="142"/>
      <c r="F99" s="303" t="s">
        <v>196</v>
      </c>
      <c r="G99" s="304"/>
      <c r="H99" s="305"/>
      <c r="I99" s="303" t="s">
        <v>191</v>
      </c>
      <c r="J99" s="304"/>
      <c r="K99" s="309"/>
      <c r="L99" s="282"/>
      <c r="M99" s="283"/>
      <c r="N99" s="284"/>
    </row>
    <row r="100" spans="1:14" ht="24.9" customHeight="1" thickBot="1" x14ac:dyDescent="0.3">
      <c r="A100" s="245"/>
      <c r="B100" s="246"/>
      <c r="C100" s="241"/>
      <c r="D100" s="252"/>
      <c r="E100" s="143"/>
      <c r="F100" s="306"/>
      <c r="G100" s="307"/>
      <c r="H100" s="308"/>
      <c r="I100" s="306"/>
      <c r="J100" s="307"/>
      <c r="K100" s="307"/>
      <c r="L100" s="285"/>
      <c r="M100" s="286"/>
      <c r="N100" s="287"/>
    </row>
    <row r="101" spans="1:14" ht="24.9" customHeight="1" thickBot="1" x14ac:dyDescent="0.3">
      <c r="A101" s="247"/>
      <c r="B101" s="248"/>
      <c r="C101" s="108" t="s">
        <v>188</v>
      </c>
      <c r="D101" s="109" t="s">
        <v>189</v>
      </c>
      <c r="E101" s="109" t="s">
        <v>208</v>
      </c>
      <c r="F101" s="110" t="s">
        <v>188</v>
      </c>
      <c r="G101" s="111" t="s">
        <v>189</v>
      </c>
      <c r="H101" s="111" t="s">
        <v>208</v>
      </c>
      <c r="I101" s="110" t="s">
        <v>188</v>
      </c>
      <c r="J101" s="197" t="s">
        <v>189</v>
      </c>
      <c r="K101" s="220"/>
      <c r="L101" s="234" t="s">
        <v>188</v>
      </c>
      <c r="M101" s="235" t="s">
        <v>189</v>
      </c>
      <c r="N101" s="236" t="s">
        <v>210</v>
      </c>
    </row>
    <row r="102" spans="1:14" ht="24.9" customHeight="1" x14ac:dyDescent="0.25">
      <c r="A102" s="262" t="s">
        <v>63</v>
      </c>
      <c r="B102" s="263"/>
      <c r="C102" s="39"/>
      <c r="D102" s="112"/>
      <c r="E102" s="112"/>
      <c r="F102" s="100"/>
      <c r="G102" s="101"/>
      <c r="H102" s="101"/>
      <c r="I102" s="100"/>
      <c r="J102" s="198"/>
      <c r="K102" s="112"/>
      <c r="L102" s="208">
        <f t="shared" ref="L102:L133" si="17">C102+F102+I102</f>
        <v>0</v>
      </c>
      <c r="M102" s="72">
        <f t="shared" ref="M102:M133" si="18">D102+G102+J102</f>
        <v>0</v>
      </c>
      <c r="N102" s="225">
        <f t="shared" si="12"/>
        <v>0</v>
      </c>
    </row>
    <row r="103" spans="1:14" ht="24.9" customHeight="1" x14ac:dyDescent="0.25">
      <c r="A103" s="167"/>
      <c r="B103" s="168" t="s">
        <v>74</v>
      </c>
      <c r="C103" s="169">
        <f>C104+C118</f>
        <v>28989124</v>
      </c>
      <c r="D103" s="169">
        <f t="shared" ref="D103:K103" si="19">D104+D118</f>
        <v>46385986</v>
      </c>
      <c r="E103" s="169">
        <f t="shared" si="19"/>
        <v>45751493</v>
      </c>
      <c r="F103" s="169">
        <f t="shared" si="19"/>
        <v>30454400</v>
      </c>
      <c r="G103" s="169">
        <f t="shared" si="19"/>
        <v>28198828</v>
      </c>
      <c r="H103" s="169">
        <f t="shared" si="19"/>
        <v>28150743</v>
      </c>
      <c r="I103" s="169">
        <f t="shared" si="19"/>
        <v>25956372</v>
      </c>
      <c r="J103" s="169">
        <f t="shared" si="19"/>
        <v>28448284</v>
      </c>
      <c r="K103" s="169">
        <f t="shared" si="19"/>
        <v>26443756</v>
      </c>
      <c r="L103" s="206">
        <f t="shared" si="17"/>
        <v>85399896</v>
      </c>
      <c r="M103" s="153">
        <f t="shared" si="18"/>
        <v>103033098</v>
      </c>
      <c r="N103" s="207">
        <f t="shared" si="12"/>
        <v>100345992</v>
      </c>
    </row>
    <row r="104" spans="1:14" ht="24.9" customHeight="1" x14ac:dyDescent="0.25">
      <c r="A104" s="164"/>
      <c r="B104" s="165" t="s">
        <v>75</v>
      </c>
      <c r="C104" s="166">
        <f>SUM(C105:C117)</f>
        <v>20360724</v>
      </c>
      <c r="D104" s="166">
        <f t="shared" ref="D104:K104" si="20">SUM(D105:D117)</f>
        <v>33505686</v>
      </c>
      <c r="E104" s="166">
        <f t="shared" si="20"/>
        <v>33289174</v>
      </c>
      <c r="F104" s="166">
        <f t="shared" si="20"/>
        <v>30454400</v>
      </c>
      <c r="G104" s="166">
        <f t="shared" si="20"/>
        <v>28103828</v>
      </c>
      <c r="H104" s="166">
        <f t="shared" si="20"/>
        <v>28055858</v>
      </c>
      <c r="I104" s="166">
        <f t="shared" si="20"/>
        <v>25956372</v>
      </c>
      <c r="J104" s="166">
        <f t="shared" si="20"/>
        <v>28238510</v>
      </c>
      <c r="K104" s="166">
        <f t="shared" si="20"/>
        <v>26233982</v>
      </c>
      <c r="L104" s="215">
        <f t="shared" si="17"/>
        <v>76771496</v>
      </c>
      <c r="M104" s="204">
        <f t="shared" si="18"/>
        <v>89848024</v>
      </c>
      <c r="N104" s="216">
        <f t="shared" si="12"/>
        <v>87579014</v>
      </c>
    </row>
    <row r="105" spans="1:14" ht="24.9" customHeight="1" x14ac:dyDescent="0.25">
      <c r="A105" s="1"/>
      <c r="B105" s="22" t="s">
        <v>92</v>
      </c>
      <c r="C105" s="41">
        <v>20360724</v>
      </c>
      <c r="D105" s="115">
        <v>32569424</v>
      </c>
      <c r="E105" s="115">
        <v>32370762</v>
      </c>
      <c r="F105" s="114">
        <v>25454400</v>
      </c>
      <c r="G105" s="113">
        <v>24935581</v>
      </c>
      <c r="H105" s="113">
        <v>24932664</v>
      </c>
      <c r="I105" s="114">
        <v>25902372</v>
      </c>
      <c r="J105" s="199">
        <v>27591149</v>
      </c>
      <c r="K105" s="115">
        <v>25601866</v>
      </c>
      <c r="L105" s="208">
        <f t="shared" si="17"/>
        <v>71717496</v>
      </c>
      <c r="M105" s="72">
        <f t="shared" si="18"/>
        <v>85096154</v>
      </c>
      <c r="N105" s="221">
        <f t="shared" si="12"/>
        <v>82905292</v>
      </c>
    </row>
    <row r="106" spans="1:14" ht="24.9" customHeight="1" x14ac:dyDescent="0.25">
      <c r="A106" s="1"/>
      <c r="B106" s="22" t="s">
        <v>93</v>
      </c>
      <c r="C106" s="41">
        <v>0</v>
      </c>
      <c r="D106" s="115"/>
      <c r="E106" s="115"/>
      <c r="F106" s="114">
        <v>2500000</v>
      </c>
      <c r="G106" s="113">
        <v>605188</v>
      </c>
      <c r="H106" s="113">
        <v>604800</v>
      </c>
      <c r="I106" s="114"/>
      <c r="J106" s="199"/>
      <c r="K106" s="115"/>
      <c r="L106" s="208">
        <f t="shared" si="17"/>
        <v>2500000</v>
      </c>
      <c r="M106" s="72">
        <f t="shared" si="18"/>
        <v>605188</v>
      </c>
      <c r="N106" s="221">
        <f t="shared" si="12"/>
        <v>604800</v>
      </c>
    </row>
    <row r="107" spans="1:14" ht="24.9" customHeight="1" x14ac:dyDescent="0.25">
      <c r="A107" s="1"/>
      <c r="B107" s="22" t="s">
        <v>94</v>
      </c>
      <c r="C107" s="41"/>
      <c r="D107" s="115"/>
      <c r="E107" s="115"/>
      <c r="F107" s="114"/>
      <c r="G107" s="113"/>
      <c r="H107" s="113">
        <v>0</v>
      </c>
      <c r="I107" s="114">
        <v>0</v>
      </c>
      <c r="J107" s="199">
        <v>201565</v>
      </c>
      <c r="K107" s="115">
        <v>201565</v>
      </c>
      <c r="L107" s="208">
        <f t="shared" si="17"/>
        <v>0</v>
      </c>
      <c r="M107" s="72">
        <f t="shared" si="18"/>
        <v>201565</v>
      </c>
      <c r="N107" s="221">
        <f t="shared" si="12"/>
        <v>201565</v>
      </c>
    </row>
    <row r="108" spans="1:14" ht="24.9" customHeight="1" x14ac:dyDescent="0.25">
      <c r="A108" s="1"/>
      <c r="B108" s="13" t="s">
        <v>95</v>
      </c>
      <c r="C108" s="44"/>
      <c r="D108" s="116"/>
      <c r="E108" s="116"/>
      <c r="F108" s="114">
        <v>0</v>
      </c>
      <c r="G108" s="113">
        <v>0</v>
      </c>
      <c r="H108" s="113">
        <v>0</v>
      </c>
      <c r="I108" s="114">
        <v>54000</v>
      </c>
      <c r="J108" s="199">
        <v>0</v>
      </c>
      <c r="K108" s="116">
        <v>0</v>
      </c>
      <c r="L108" s="208">
        <f t="shared" si="17"/>
        <v>54000</v>
      </c>
      <c r="M108" s="72">
        <f t="shared" si="18"/>
        <v>0</v>
      </c>
      <c r="N108" s="221">
        <f t="shared" si="12"/>
        <v>0</v>
      </c>
    </row>
    <row r="109" spans="1:14" ht="24.9" customHeight="1" x14ac:dyDescent="0.25">
      <c r="A109" s="1"/>
      <c r="B109" s="13" t="s">
        <v>96</v>
      </c>
      <c r="C109" s="44"/>
      <c r="D109" s="116"/>
      <c r="E109" s="116"/>
      <c r="F109" s="114">
        <v>0</v>
      </c>
      <c r="G109" s="113">
        <v>0</v>
      </c>
      <c r="H109" s="113">
        <v>0</v>
      </c>
      <c r="I109" s="114"/>
      <c r="J109" s="199"/>
      <c r="K109" s="116"/>
      <c r="L109" s="208">
        <f t="shared" si="17"/>
        <v>0</v>
      </c>
      <c r="M109" s="72">
        <f t="shared" si="18"/>
        <v>0</v>
      </c>
      <c r="N109" s="221">
        <f t="shared" si="12"/>
        <v>0</v>
      </c>
    </row>
    <row r="110" spans="1:14" ht="24.9" customHeight="1" x14ac:dyDescent="0.25">
      <c r="A110" s="1"/>
      <c r="B110" s="13" t="s">
        <v>97</v>
      </c>
      <c r="C110" s="44"/>
      <c r="D110" s="116"/>
      <c r="E110" s="116"/>
      <c r="F110" s="114">
        <v>0</v>
      </c>
      <c r="G110" s="113">
        <v>0</v>
      </c>
      <c r="H110" s="113">
        <v>0</v>
      </c>
      <c r="I110" s="114"/>
      <c r="J110" s="199"/>
      <c r="K110" s="116"/>
      <c r="L110" s="208">
        <f t="shared" si="17"/>
        <v>0</v>
      </c>
      <c r="M110" s="72">
        <f t="shared" si="18"/>
        <v>0</v>
      </c>
      <c r="N110" s="221">
        <f t="shared" si="12"/>
        <v>0</v>
      </c>
    </row>
    <row r="111" spans="1:14" ht="24.9" customHeight="1" x14ac:dyDescent="0.25">
      <c r="A111" s="1"/>
      <c r="B111" s="13" t="s">
        <v>98</v>
      </c>
      <c r="C111" s="44"/>
      <c r="D111" s="116"/>
      <c r="E111" s="116"/>
      <c r="F111" s="114">
        <v>1400000</v>
      </c>
      <c r="G111" s="113">
        <v>1473819</v>
      </c>
      <c r="H111" s="113">
        <v>1473819</v>
      </c>
      <c r="I111" s="114"/>
      <c r="J111" s="199"/>
      <c r="K111" s="116"/>
      <c r="L111" s="208">
        <f t="shared" si="17"/>
        <v>1400000</v>
      </c>
      <c r="M111" s="72">
        <f t="shared" si="18"/>
        <v>1473819</v>
      </c>
      <c r="N111" s="221">
        <f t="shared" si="12"/>
        <v>1473819</v>
      </c>
    </row>
    <row r="112" spans="1:14" ht="24.9" customHeight="1" x14ac:dyDescent="0.25">
      <c r="A112" s="1"/>
      <c r="B112" s="13" t="s">
        <v>99</v>
      </c>
      <c r="C112" s="44"/>
      <c r="D112" s="116"/>
      <c r="E112" s="116"/>
      <c r="F112" s="114">
        <v>0</v>
      </c>
      <c r="G112" s="113">
        <v>0</v>
      </c>
      <c r="H112" s="113">
        <v>0</v>
      </c>
      <c r="I112" s="114"/>
      <c r="J112" s="199"/>
      <c r="K112" s="116"/>
      <c r="L112" s="208">
        <f t="shared" si="17"/>
        <v>0</v>
      </c>
      <c r="M112" s="72">
        <f t="shared" si="18"/>
        <v>0</v>
      </c>
      <c r="N112" s="221">
        <f t="shared" si="12"/>
        <v>0</v>
      </c>
    </row>
    <row r="113" spans="1:14" ht="24.9" customHeight="1" x14ac:dyDescent="0.25">
      <c r="A113" s="1"/>
      <c r="B113" s="13" t="s">
        <v>100</v>
      </c>
      <c r="C113" s="44">
        <v>0</v>
      </c>
      <c r="D113" s="116">
        <v>66600</v>
      </c>
      <c r="E113" s="116">
        <v>65700</v>
      </c>
      <c r="F113" s="114">
        <v>600000</v>
      </c>
      <c r="G113" s="113">
        <v>489240</v>
      </c>
      <c r="H113" s="113">
        <v>488758</v>
      </c>
      <c r="I113" s="114"/>
      <c r="J113" s="199">
        <v>10000</v>
      </c>
      <c r="K113" s="116">
        <v>3900</v>
      </c>
      <c r="L113" s="208">
        <f t="shared" si="17"/>
        <v>600000</v>
      </c>
      <c r="M113" s="72">
        <f t="shared" si="18"/>
        <v>565840</v>
      </c>
      <c r="N113" s="221">
        <f t="shared" si="12"/>
        <v>558358</v>
      </c>
    </row>
    <row r="114" spans="1:14" ht="24.9" customHeight="1" x14ac:dyDescent="0.25">
      <c r="A114" s="1"/>
      <c r="B114" s="13" t="s">
        <v>101</v>
      </c>
      <c r="C114" s="44"/>
      <c r="D114" s="116"/>
      <c r="E114" s="116"/>
      <c r="F114" s="114"/>
      <c r="G114" s="113"/>
      <c r="H114" s="113"/>
      <c r="I114" s="114"/>
      <c r="J114" s="199"/>
      <c r="K114" s="116"/>
      <c r="L114" s="208">
        <f t="shared" si="17"/>
        <v>0</v>
      </c>
      <c r="M114" s="72">
        <f t="shared" si="18"/>
        <v>0</v>
      </c>
      <c r="N114" s="221">
        <f t="shared" si="12"/>
        <v>0</v>
      </c>
    </row>
    <row r="115" spans="1:14" ht="24.9" customHeight="1" x14ac:dyDescent="0.25">
      <c r="A115" s="1"/>
      <c r="B115" s="13" t="s">
        <v>102</v>
      </c>
      <c r="C115" s="44"/>
      <c r="D115" s="116"/>
      <c r="E115" s="116"/>
      <c r="F115" s="114"/>
      <c r="G115" s="113"/>
      <c r="H115" s="113"/>
      <c r="I115" s="114"/>
      <c r="J115" s="199"/>
      <c r="K115" s="116"/>
      <c r="L115" s="208">
        <f t="shared" si="17"/>
        <v>0</v>
      </c>
      <c r="M115" s="72">
        <f t="shared" si="18"/>
        <v>0</v>
      </c>
      <c r="N115" s="221">
        <f t="shared" si="12"/>
        <v>0</v>
      </c>
    </row>
    <row r="116" spans="1:14" ht="24.9" customHeight="1" x14ac:dyDescent="0.25">
      <c r="A116" s="1"/>
      <c r="B116" s="13" t="s">
        <v>103</v>
      </c>
      <c r="C116" s="44"/>
      <c r="D116" s="116"/>
      <c r="E116" s="116"/>
      <c r="F116" s="114"/>
      <c r="G116" s="113"/>
      <c r="H116" s="113"/>
      <c r="I116" s="114"/>
      <c r="J116" s="199"/>
      <c r="K116" s="116"/>
      <c r="L116" s="208">
        <f t="shared" si="17"/>
        <v>0</v>
      </c>
      <c r="M116" s="72">
        <f t="shared" si="18"/>
        <v>0</v>
      </c>
      <c r="N116" s="221">
        <f t="shared" si="12"/>
        <v>0</v>
      </c>
    </row>
    <row r="117" spans="1:14" ht="24.9" customHeight="1" x14ac:dyDescent="0.25">
      <c r="A117" s="1"/>
      <c r="B117" s="13" t="s">
        <v>104</v>
      </c>
      <c r="C117" s="44">
        <v>0</v>
      </c>
      <c r="D117" s="116">
        <v>869662</v>
      </c>
      <c r="E117" s="116">
        <v>852712</v>
      </c>
      <c r="F117" s="114">
        <v>500000</v>
      </c>
      <c r="G117" s="113">
        <v>600000</v>
      </c>
      <c r="H117" s="113">
        <v>555817</v>
      </c>
      <c r="I117" s="114">
        <v>0</v>
      </c>
      <c r="J117" s="199">
        <v>435796</v>
      </c>
      <c r="K117" s="116">
        <v>426651</v>
      </c>
      <c r="L117" s="208">
        <f t="shared" si="17"/>
        <v>500000</v>
      </c>
      <c r="M117" s="72">
        <f t="shared" si="18"/>
        <v>1905458</v>
      </c>
      <c r="N117" s="221">
        <f t="shared" si="12"/>
        <v>1835180</v>
      </c>
    </row>
    <row r="118" spans="1:14" ht="24.9" customHeight="1" x14ac:dyDescent="0.25">
      <c r="A118" s="164"/>
      <c r="B118" s="165" t="s">
        <v>76</v>
      </c>
      <c r="C118" s="166">
        <f>SUM(C119:C121)</f>
        <v>8628400</v>
      </c>
      <c r="D118" s="166">
        <f t="shared" ref="D118:K118" si="21">SUM(D119:D121)</f>
        <v>12880300</v>
      </c>
      <c r="E118" s="166">
        <f t="shared" si="21"/>
        <v>12462319</v>
      </c>
      <c r="F118" s="166"/>
      <c r="G118" s="166">
        <v>95000</v>
      </c>
      <c r="H118" s="166">
        <v>94885</v>
      </c>
      <c r="I118" s="166">
        <f t="shared" si="21"/>
        <v>0</v>
      </c>
      <c r="J118" s="166">
        <f t="shared" si="21"/>
        <v>209774</v>
      </c>
      <c r="K118" s="166">
        <f t="shared" si="21"/>
        <v>209774</v>
      </c>
      <c r="L118" s="215">
        <f t="shared" si="17"/>
        <v>8628400</v>
      </c>
      <c r="M118" s="204">
        <f t="shared" si="18"/>
        <v>13185074</v>
      </c>
      <c r="N118" s="216">
        <f t="shared" si="12"/>
        <v>12766978</v>
      </c>
    </row>
    <row r="119" spans="1:14" ht="24.9" customHeight="1" x14ac:dyDescent="0.25">
      <c r="A119" s="1"/>
      <c r="B119" s="13" t="s">
        <v>105</v>
      </c>
      <c r="C119" s="44">
        <v>5504400</v>
      </c>
      <c r="D119" s="116">
        <v>5587000</v>
      </c>
      <c r="E119" s="116">
        <v>5587000</v>
      </c>
      <c r="F119" s="114"/>
      <c r="G119" s="113"/>
      <c r="H119" s="113"/>
      <c r="I119" s="114"/>
      <c r="J119" s="199"/>
      <c r="K119" s="116"/>
      <c r="L119" s="208">
        <f t="shared" si="17"/>
        <v>5504400</v>
      </c>
      <c r="M119" s="72">
        <f t="shared" si="18"/>
        <v>5587000</v>
      </c>
      <c r="N119" s="221">
        <f t="shared" si="12"/>
        <v>5587000</v>
      </c>
    </row>
    <row r="120" spans="1:14" ht="24.9" customHeight="1" x14ac:dyDescent="0.25">
      <c r="A120" s="1"/>
      <c r="B120" s="13" t="s">
        <v>107</v>
      </c>
      <c r="C120" s="44">
        <v>924000</v>
      </c>
      <c r="D120" s="116">
        <v>5093300</v>
      </c>
      <c r="E120" s="116">
        <v>5093300</v>
      </c>
      <c r="F120" s="114"/>
      <c r="G120" s="113"/>
      <c r="H120" s="113"/>
      <c r="I120" s="114"/>
      <c r="J120" s="199">
        <v>209774</v>
      </c>
      <c r="K120" s="116">
        <v>209774</v>
      </c>
      <c r="L120" s="208">
        <f t="shared" si="17"/>
        <v>924000</v>
      </c>
      <c r="M120" s="72">
        <f t="shared" si="18"/>
        <v>5303074</v>
      </c>
      <c r="N120" s="221">
        <f t="shared" si="12"/>
        <v>5303074</v>
      </c>
    </row>
    <row r="121" spans="1:14" ht="24.9" customHeight="1" x14ac:dyDescent="0.25">
      <c r="A121" s="1"/>
      <c r="B121" s="22" t="s">
        <v>106</v>
      </c>
      <c r="C121" s="41">
        <v>2200000</v>
      </c>
      <c r="D121" s="115">
        <v>2200000</v>
      </c>
      <c r="E121" s="115">
        <v>1782019</v>
      </c>
      <c r="F121" s="114">
        <v>0</v>
      </c>
      <c r="G121" s="113"/>
      <c r="H121" s="113"/>
      <c r="I121" s="114"/>
      <c r="J121" s="199"/>
      <c r="K121" s="115"/>
      <c r="L121" s="208">
        <f t="shared" si="17"/>
        <v>2200000</v>
      </c>
      <c r="M121" s="72">
        <f t="shared" si="18"/>
        <v>2200000</v>
      </c>
      <c r="N121" s="221">
        <f t="shared" si="12"/>
        <v>1782019</v>
      </c>
    </row>
    <row r="122" spans="1:14" ht="24.9" customHeight="1" x14ac:dyDescent="0.25">
      <c r="A122" s="167"/>
      <c r="B122" s="168" t="s">
        <v>77</v>
      </c>
      <c r="C122" s="169">
        <v>3759603</v>
      </c>
      <c r="D122" s="169">
        <v>5814317</v>
      </c>
      <c r="E122" s="169">
        <v>5814317</v>
      </c>
      <c r="F122" s="170">
        <v>5526660</v>
      </c>
      <c r="G122" s="169">
        <v>4656660</v>
      </c>
      <c r="H122" s="169">
        <v>4652339</v>
      </c>
      <c r="I122" s="170">
        <v>4532915</v>
      </c>
      <c r="J122" s="200">
        <v>4341798</v>
      </c>
      <c r="K122" s="169">
        <v>4339624</v>
      </c>
      <c r="L122" s="206">
        <f t="shared" si="17"/>
        <v>13819178</v>
      </c>
      <c r="M122" s="153">
        <f t="shared" si="18"/>
        <v>14812775</v>
      </c>
      <c r="N122" s="207">
        <f t="shared" si="12"/>
        <v>14806280</v>
      </c>
    </row>
    <row r="123" spans="1:14" ht="24.9" customHeight="1" x14ac:dyDescent="0.25">
      <c r="A123" s="167"/>
      <c r="B123" s="168" t="s">
        <v>78</v>
      </c>
      <c r="C123" s="169">
        <f>C124+C128+C131+C139+C142</f>
        <v>38235000</v>
      </c>
      <c r="D123" s="169">
        <f t="shared" ref="D123:K123" si="22">D124+D128+D131+D139+D142</f>
        <v>58379546</v>
      </c>
      <c r="E123" s="169">
        <f t="shared" si="22"/>
        <v>50743731</v>
      </c>
      <c r="F123" s="169">
        <f t="shared" si="22"/>
        <v>2830000</v>
      </c>
      <c r="G123" s="169">
        <f t="shared" si="22"/>
        <v>7555172</v>
      </c>
      <c r="H123" s="169">
        <f t="shared" si="22"/>
        <v>7421599</v>
      </c>
      <c r="I123" s="169">
        <f t="shared" si="22"/>
        <v>12810000</v>
      </c>
      <c r="J123" s="169">
        <f t="shared" si="22"/>
        <v>14414000</v>
      </c>
      <c r="K123" s="169">
        <f t="shared" si="22"/>
        <v>13927622</v>
      </c>
      <c r="L123" s="206">
        <f t="shared" si="17"/>
        <v>53875000</v>
      </c>
      <c r="M123" s="153">
        <f t="shared" si="18"/>
        <v>80348718</v>
      </c>
      <c r="N123" s="207">
        <f t="shared" si="12"/>
        <v>72092952</v>
      </c>
    </row>
    <row r="124" spans="1:14" ht="24.9" customHeight="1" x14ac:dyDescent="0.25">
      <c r="A124" s="164"/>
      <c r="B124" s="165" t="s">
        <v>79</v>
      </c>
      <c r="C124" s="166">
        <f>SUM(C125:C127)</f>
        <v>11400000</v>
      </c>
      <c r="D124" s="166">
        <f t="shared" ref="D124:K124" si="23">SUM(D125:D127)</f>
        <v>13155000</v>
      </c>
      <c r="E124" s="166">
        <f t="shared" si="23"/>
        <v>13072497</v>
      </c>
      <c r="F124" s="166">
        <f t="shared" si="23"/>
        <v>580000</v>
      </c>
      <c r="G124" s="166">
        <f t="shared" si="23"/>
        <v>517440</v>
      </c>
      <c r="H124" s="166">
        <f t="shared" si="23"/>
        <v>400597</v>
      </c>
      <c r="I124" s="166">
        <f t="shared" si="23"/>
        <v>9000000</v>
      </c>
      <c r="J124" s="166">
        <f t="shared" si="23"/>
        <v>10156000</v>
      </c>
      <c r="K124" s="166">
        <f t="shared" si="23"/>
        <v>9930004</v>
      </c>
      <c r="L124" s="215">
        <f t="shared" si="17"/>
        <v>20980000</v>
      </c>
      <c r="M124" s="204">
        <f t="shared" si="18"/>
        <v>23828440</v>
      </c>
      <c r="N124" s="216">
        <f t="shared" si="12"/>
        <v>23403098</v>
      </c>
    </row>
    <row r="125" spans="1:14" ht="24.9" customHeight="1" x14ac:dyDescent="0.25">
      <c r="A125" s="1"/>
      <c r="B125" s="13" t="s">
        <v>160</v>
      </c>
      <c r="C125" s="44">
        <v>1900000</v>
      </c>
      <c r="D125" s="116">
        <v>700000</v>
      </c>
      <c r="E125" s="116">
        <v>649889</v>
      </c>
      <c r="F125" s="114">
        <v>30000</v>
      </c>
      <c r="G125" s="113">
        <v>30000</v>
      </c>
      <c r="H125" s="113"/>
      <c r="I125" s="114">
        <v>500000</v>
      </c>
      <c r="J125" s="199">
        <v>270000</v>
      </c>
      <c r="K125" s="116">
        <v>220833</v>
      </c>
      <c r="L125" s="208">
        <f t="shared" si="17"/>
        <v>2430000</v>
      </c>
      <c r="M125" s="72">
        <f t="shared" si="18"/>
        <v>1000000</v>
      </c>
      <c r="N125" s="221">
        <f t="shared" si="12"/>
        <v>870722</v>
      </c>
    </row>
    <row r="126" spans="1:14" ht="24.9" customHeight="1" x14ac:dyDescent="0.25">
      <c r="A126" s="1"/>
      <c r="B126" s="13" t="s">
        <v>161</v>
      </c>
      <c r="C126" s="44">
        <v>9500000</v>
      </c>
      <c r="D126" s="116">
        <v>12455000</v>
      </c>
      <c r="E126" s="116">
        <v>12422608</v>
      </c>
      <c r="F126" s="114">
        <v>550000</v>
      </c>
      <c r="G126" s="113">
        <v>487440</v>
      </c>
      <c r="H126" s="113">
        <v>400597</v>
      </c>
      <c r="I126" s="114">
        <v>8500000</v>
      </c>
      <c r="J126" s="199">
        <v>9886000</v>
      </c>
      <c r="K126" s="116">
        <v>9709171</v>
      </c>
      <c r="L126" s="208">
        <f t="shared" si="17"/>
        <v>18550000</v>
      </c>
      <c r="M126" s="72">
        <f t="shared" si="18"/>
        <v>22828440</v>
      </c>
      <c r="N126" s="221">
        <f t="shared" si="12"/>
        <v>22532376</v>
      </c>
    </row>
    <row r="127" spans="1:14" ht="24.9" customHeight="1" x14ac:dyDescent="0.25">
      <c r="A127" s="1"/>
      <c r="B127" s="13" t="s">
        <v>162</v>
      </c>
      <c r="C127" s="44"/>
      <c r="D127" s="116"/>
      <c r="E127" s="116"/>
      <c r="F127" s="114"/>
      <c r="G127" s="113"/>
      <c r="H127" s="113"/>
      <c r="I127" s="114"/>
      <c r="J127" s="199"/>
      <c r="K127" s="116"/>
      <c r="L127" s="208">
        <f t="shared" si="17"/>
        <v>0</v>
      </c>
      <c r="M127" s="72">
        <f t="shared" si="18"/>
        <v>0</v>
      </c>
      <c r="N127" s="221">
        <f t="shared" si="12"/>
        <v>0</v>
      </c>
    </row>
    <row r="128" spans="1:14" ht="24.9" customHeight="1" x14ac:dyDescent="0.25">
      <c r="A128" s="171"/>
      <c r="B128" s="172" t="s">
        <v>80</v>
      </c>
      <c r="C128" s="166">
        <f>SUM(C129:C130)</f>
        <v>540000</v>
      </c>
      <c r="D128" s="166">
        <f t="shared" ref="D128:K128" si="24">SUM(D129:D130)</f>
        <v>670000</v>
      </c>
      <c r="E128" s="166">
        <f t="shared" si="24"/>
        <v>591103</v>
      </c>
      <c r="F128" s="166">
        <f t="shared" si="24"/>
        <v>450000</v>
      </c>
      <c r="G128" s="166">
        <f t="shared" si="24"/>
        <v>668000</v>
      </c>
      <c r="H128" s="166">
        <f t="shared" si="24"/>
        <v>667128</v>
      </c>
      <c r="I128" s="166">
        <f t="shared" si="24"/>
        <v>150000</v>
      </c>
      <c r="J128" s="166">
        <f t="shared" si="24"/>
        <v>170000</v>
      </c>
      <c r="K128" s="166">
        <f t="shared" si="24"/>
        <v>138938</v>
      </c>
      <c r="L128" s="215">
        <f t="shared" si="17"/>
        <v>1140000</v>
      </c>
      <c r="M128" s="204">
        <f t="shared" si="18"/>
        <v>1508000</v>
      </c>
      <c r="N128" s="216">
        <f t="shared" si="12"/>
        <v>1397169</v>
      </c>
    </row>
    <row r="129" spans="1:14" ht="24.9" customHeight="1" x14ac:dyDescent="0.25">
      <c r="A129" s="7"/>
      <c r="B129" s="13" t="s">
        <v>163</v>
      </c>
      <c r="C129" s="44">
        <v>320000</v>
      </c>
      <c r="D129" s="116">
        <v>320000</v>
      </c>
      <c r="E129" s="116">
        <v>305272</v>
      </c>
      <c r="F129" s="114">
        <v>450000</v>
      </c>
      <c r="G129" s="113">
        <v>668000</v>
      </c>
      <c r="H129" s="113">
        <v>667128</v>
      </c>
      <c r="I129" s="114">
        <v>100000</v>
      </c>
      <c r="J129" s="199">
        <v>100000</v>
      </c>
      <c r="K129" s="116">
        <v>81380</v>
      </c>
      <c r="L129" s="208">
        <f t="shared" si="17"/>
        <v>870000</v>
      </c>
      <c r="M129" s="72">
        <f t="shared" si="18"/>
        <v>1088000</v>
      </c>
      <c r="N129" s="221">
        <f t="shared" si="12"/>
        <v>1053780</v>
      </c>
    </row>
    <row r="130" spans="1:14" ht="24.9" customHeight="1" x14ac:dyDescent="0.25">
      <c r="A130" s="7"/>
      <c r="B130" s="13" t="s">
        <v>164</v>
      </c>
      <c r="C130" s="44">
        <v>220000</v>
      </c>
      <c r="D130" s="116">
        <v>350000</v>
      </c>
      <c r="E130" s="116">
        <v>285831</v>
      </c>
      <c r="F130" s="114"/>
      <c r="G130" s="113"/>
      <c r="H130" s="113"/>
      <c r="I130" s="114">
        <v>50000</v>
      </c>
      <c r="J130" s="199">
        <v>70000</v>
      </c>
      <c r="K130" s="116">
        <v>57558</v>
      </c>
      <c r="L130" s="208">
        <f t="shared" si="17"/>
        <v>270000</v>
      </c>
      <c r="M130" s="72">
        <f t="shared" si="18"/>
        <v>420000</v>
      </c>
      <c r="N130" s="221">
        <f t="shared" si="12"/>
        <v>343389</v>
      </c>
    </row>
    <row r="131" spans="1:14" ht="24.9" customHeight="1" x14ac:dyDescent="0.25">
      <c r="A131" s="164"/>
      <c r="B131" s="172" t="s">
        <v>81</v>
      </c>
      <c r="C131" s="166">
        <f>SUM(C132:C138)</f>
        <v>16650000</v>
      </c>
      <c r="D131" s="166">
        <f t="shared" ref="D131:K131" si="25">SUM(D132:D138)</f>
        <v>25762873</v>
      </c>
      <c r="E131" s="166">
        <f t="shared" si="25"/>
        <v>24484041</v>
      </c>
      <c r="F131" s="166">
        <f t="shared" si="25"/>
        <v>800000</v>
      </c>
      <c r="G131" s="166">
        <f t="shared" si="25"/>
        <v>4764998</v>
      </c>
      <c r="H131" s="166">
        <f t="shared" si="25"/>
        <v>4750537</v>
      </c>
      <c r="I131" s="166">
        <f t="shared" si="25"/>
        <v>1550000</v>
      </c>
      <c r="J131" s="166">
        <f t="shared" si="25"/>
        <v>1425000</v>
      </c>
      <c r="K131" s="166">
        <f t="shared" si="25"/>
        <v>1285684</v>
      </c>
      <c r="L131" s="215">
        <f t="shared" si="17"/>
        <v>19000000</v>
      </c>
      <c r="M131" s="204">
        <f t="shared" si="18"/>
        <v>31952871</v>
      </c>
      <c r="N131" s="216">
        <f t="shared" si="12"/>
        <v>30520262</v>
      </c>
    </row>
    <row r="132" spans="1:14" ht="24.9" customHeight="1" x14ac:dyDescent="0.25">
      <c r="A132" s="1"/>
      <c r="B132" s="13" t="s">
        <v>165</v>
      </c>
      <c r="C132" s="44">
        <v>7250000</v>
      </c>
      <c r="D132" s="116">
        <v>8926000</v>
      </c>
      <c r="E132" s="116">
        <v>8493309</v>
      </c>
      <c r="F132" s="114"/>
      <c r="G132" s="113"/>
      <c r="H132" s="113"/>
      <c r="I132" s="114">
        <v>1200000</v>
      </c>
      <c r="J132" s="199">
        <v>900000</v>
      </c>
      <c r="K132" s="116">
        <v>831008</v>
      </c>
      <c r="L132" s="208">
        <f t="shared" si="17"/>
        <v>8450000</v>
      </c>
      <c r="M132" s="72">
        <f t="shared" si="18"/>
        <v>9826000</v>
      </c>
      <c r="N132" s="221">
        <f t="shared" si="12"/>
        <v>9324317</v>
      </c>
    </row>
    <row r="133" spans="1:14" ht="24.9" customHeight="1" x14ac:dyDescent="0.25">
      <c r="A133" s="1"/>
      <c r="B133" s="13" t="s">
        <v>166</v>
      </c>
      <c r="C133" s="44">
        <v>1400000</v>
      </c>
      <c r="D133" s="116">
        <v>2136865</v>
      </c>
      <c r="E133" s="116">
        <v>1809102</v>
      </c>
      <c r="F133" s="114"/>
      <c r="G133" s="113"/>
      <c r="H133" s="113"/>
      <c r="I133" s="114"/>
      <c r="J133" s="199"/>
      <c r="K133" s="116"/>
      <c r="L133" s="208">
        <f t="shared" si="17"/>
        <v>1400000</v>
      </c>
      <c r="M133" s="72">
        <f t="shared" si="18"/>
        <v>2136865</v>
      </c>
      <c r="N133" s="221">
        <f t="shared" si="12"/>
        <v>1809102</v>
      </c>
    </row>
    <row r="134" spans="1:14" ht="24.9" customHeight="1" x14ac:dyDescent="0.25">
      <c r="A134" s="1"/>
      <c r="B134" s="13" t="s">
        <v>167</v>
      </c>
      <c r="C134" s="44"/>
      <c r="D134" s="116"/>
      <c r="E134" s="116"/>
      <c r="F134" s="114"/>
      <c r="G134" s="113"/>
      <c r="H134" s="113"/>
      <c r="I134" s="114"/>
      <c r="J134" s="199"/>
      <c r="K134" s="116"/>
      <c r="L134" s="208">
        <f t="shared" ref="L134:L165" si="26">C134+F134+I134</f>
        <v>0</v>
      </c>
      <c r="M134" s="72">
        <f t="shared" ref="M134:M165" si="27">D134+G134+J134</f>
        <v>0</v>
      </c>
      <c r="N134" s="221">
        <f t="shared" si="12"/>
        <v>0</v>
      </c>
    </row>
    <row r="135" spans="1:14" ht="24.9" customHeight="1" x14ac:dyDescent="0.25">
      <c r="A135" s="1"/>
      <c r="B135" s="13" t="s">
        <v>168</v>
      </c>
      <c r="C135" s="44">
        <v>1300000</v>
      </c>
      <c r="D135" s="116">
        <v>5019682</v>
      </c>
      <c r="E135" s="116">
        <v>5018807</v>
      </c>
      <c r="F135" s="114"/>
      <c r="G135" s="113">
        <v>500000</v>
      </c>
      <c r="H135" s="113">
        <v>500000</v>
      </c>
      <c r="I135" s="114"/>
      <c r="J135" s="199">
        <v>0</v>
      </c>
      <c r="K135" s="116">
        <v>0</v>
      </c>
      <c r="L135" s="208">
        <f t="shared" si="26"/>
        <v>1300000</v>
      </c>
      <c r="M135" s="72">
        <f t="shared" si="27"/>
        <v>5519682</v>
      </c>
      <c r="N135" s="221">
        <f t="shared" si="12"/>
        <v>5518807</v>
      </c>
    </row>
    <row r="136" spans="1:14" ht="24.9" customHeight="1" x14ac:dyDescent="0.25">
      <c r="A136" s="1"/>
      <c r="B136" s="27" t="s">
        <v>169</v>
      </c>
      <c r="C136" s="117">
        <v>600000</v>
      </c>
      <c r="D136" s="116">
        <v>1500000</v>
      </c>
      <c r="E136" s="116">
        <v>1437115</v>
      </c>
      <c r="F136" s="114"/>
      <c r="G136" s="113"/>
      <c r="H136" s="113"/>
      <c r="I136" s="114"/>
      <c r="J136" s="199"/>
      <c r="K136" s="116"/>
      <c r="L136" s="208">
        <f t="shared" si="26"/>
        <v>600000</v>
      </c>
      <c r="M136" s="72">
        <f t="shared" si="27"/>
        <v>1500000</v>
      </c>
      <c r="N136" s="221">
        <f t="shared" si="12"/>
        <v>1437115</v>
      </c>
    </row>
    <row r="137" spans="1:14" ht="24.9" customHeight="1" x14ac:dyDescent="0.25">
      <c r="A137" s="1"/>
      <c r="B137" s="22" t="s">
        <v>170</v>
      </c>
      <c r="C137" s="41">
        <v>600000</v>
      </c>
      <c r="D137" s="115">
        <v>2680326</v>
      </c>
      <c r="E137" s="115">
        <v>2558387</v>
      </c>
      <c r="F137" s="114">
        <v>550000</v>
      </c>
      <c r="G137" s="113">
        <v>790998</v>
      </c>
      <c r="H137" s="113">
        <v>776674</v>
      </c>
      <c r="I137" s="114">
        <v>50000</v>
      </c>
      <c r="J137" s="199">
        <v>125000</v>
      </c>
      <c r="K137" s="115">
        <v>74857</v>
      </c>
      <c r="L137" s="208">
        <f t="shared" si="26"/>
        <v>1200000</v>
      </c>
      <c r="M137" s="72">
        <f t="shared" si="27"/>
        <v>3596324</v>
      </c>
      <c r="N137" s="221">
        <f t="shared" si="12"/>
        <v>3409918</v>
      </c>
    </row>
    <row r="138" spans="1:14" ht="24.9" customHeight="1" x14ac:dyDescent="0.25">
      <c r="A138" s="1"/>
      <c r="B138" s="13" t="s">
        <v>171</v>
      </c>
      <c r="C138" s="44">
        <v>5500000</v>
      </c>
      <c r="D138" s="116">
        <v>5500000</v>
      </c>
      <c r="E138" s="116">
        <v>5167321</v>
      </c>
      <c r="F138" s="114">
        <v>250000</v>
      </c>
      <c r="G138" s="113">
        <v>3474000</v>
      </c>
      <c r="H138" s="113">
        <v>3473863</v>
      </c>
      <c r="I138" s="114">
        <v>300000</v>
      </c>
      <c r="J138" s="199">
        <v>400000</v>
      </c>
      <c r="K138" s="116">
        <v>379819</v>
      </c>
      <c r="L138" s="208">
        <f t="shared" si="26"/>
        <v>6050000</v>
      </c>
      <c r="M138" s="72">
        <f t="shared" si="27"/>
        <v>9374000</v>
      </c>
      <c r="N138" s="221">
        <f t="shared" si="12"/>
        <v>9021003</v>
      </c>
    </row>
    <row r="139" spans="1:14" ht="24.9" customHeight="1" x14ac:dyDescent="0.25">
      <c r="A139" s="164"/>
      <c r="B139" s="172" t="s">
        <v>82</v>
      </c>
      <c r="C139" s="166">
        <f>SUM(C140:C141)</f>
        <v>250000</v>
      </c>
      <c r="D139" s="166">
        <f t="shared" ref="D139:K139" si="28">SUM(D140:D141)</f>
        <v>50000</v>
      </c>
      <c r="E139" s="166">
        <f t="shared" si="28"/>
        <v>26910</v>
      </c>
      <c r="F139" s="166">
        <f t="shared" si="28"/>
        <v>500000</v>
      </c>
      <c r="G139" s="166">
        <f t="shared" si="28"/>
        <v>591132</v>
      </c>
      <c r="H139" s="166">
        <f t="shared" si="28"/>
        <v>591132</v>
      </c>
      <c r="I139" s="166">
        <f t="shared" si="28"/>
        <v>0</v>
      </c>
      <c r="J139" s="166">
        <f t="shared" si="28"/>
        <v>0</v>
      </c>
      <c r="K139" s="166">
        <f t="shared" si="28"/>
        <v>0</v>
      </c>
      <c r="L139" s="215">
        <f t="shared" si="26"/>
        <v>750000</v>
      </c>
      <c r="M139" s="204">
        <f t="shared" si="27"/>
        <v>641132</v>
      </c>
      <c r="N139" s="216">
        <f t="shared" si="12"/>
        <v>618042</v>
      </c>
    </row>
    <row r="140" spans="1:14" ht="24.9" customHeight="1" x14ac:dyDescent="0.25">
      <c r="A140" s="1"/>
      <c r="B140" s="13" t="s">
        <v>172</v>
      </c>
      <c r="C140" s="44">
        <v>250000</v>
      </c>
      <c r="D140" s="116">
        <v>50000</v>
      </c>
      <c r="E140" s="116">
        <v>26910</v>
      </c>
      <c r="F140" s="114">
        <v>500000</v>
      </c>
      <c r="G140" s="113">
        <v>591132</v>
      </c>
      <c r="H140" s="113">
        <v>591132</v>
      </c>
      <c r="I140" s="114"/>
      <c r="J140" s="199"/>
      <c r="K140" s="116"/>
      <c r="L140" s="208">
        <f t="shared" si="26"/>
        <v>750000</v>
      </c>
      <c r="M140" s="72">
        <f t="shared" si="27"/>
        <v>641132</v>
      </c>
      <c r="N140" s="221">
        <f t="shared" si="12"/>
        <v>618042</v>
      </c>
    </row>
    <row r="141" spans="1:14" ht="24.9" customHeight="1" x14ac:dyDescent="0.25">
      <c r="A141" s="1"/>
      <c r="B141" s="13" t="s">
        <v>173</v>
      </c>
      <c r="C141" s="44"/>
      <c r="D141" s="116"/>
      <c r="E141" s="116"/>
      <c r="F141" s="114"/>
      <c r="G141" s="113"/>
      <c r="H141" s="113"/>
      <c r="I141" s="114"/>
      <c r="J141" s="199"/>
      <c r="K141" s="116"/>
      <c r="L141" s="208">
        <f t="shared" si="26"/>
        <v>0</v>
      </c>
      <c r="M141" s="72">
        <f t="shared" si="27"/>
        <v>0</v>
      </c>
      <c r="N141" s="221">
        <f t="shared" si="12"/>
        <v>0</v>
      </c>
    </row>
    <row r="142" spans="1:14" ht="24.9" customHeight="1" x14ac:dyDescent="0.25">
      <c r="A142" s="164"/>
      <c r="B142" s="172" t="s">
        <v>83</v>
      </c>
      <c r="C142" s="166">
        <f>SUM(C143:C147)</f>
        <v>9395000</v>
      </c>
      <c r="D142" s="166">
        <f t="shared" ref="D142:K142" si="29">SUM(D143:D147)</f>
        <v>18741673</v>
      </c>
      <c r="E142" s="166">
        <f t="shared" si="29"/>
        <v>12569180</v>
      </c>
      <c r="F142" s="166">
        <f t="shared" si="29"/>
        <v>500000</v>
      </c>
      <c r="G142" s="166">
        <f t="shared" si="29"/>
        <v>1013602</v>
      </c>
      <c r="H142" s="166">
        <f t="shared" si="29"/>
        <v>1012205</v>
      </c>
      <c r="I142" s="166">
        <f t="shared" si="29"/>
        <v>2110000</v>
      </c>
      <c r="J142" s="166">
        <f t="shared" si="29"/>
        <v>2663000</v>
      </c>
      <c r="K142" s="166">
        <f t="shared" si="29"/>
        <v>2572996</v>
      </c>
      <c r="L142" s="215">
        <f t="shared" si="26"/>
        <v>12005000</v>
      </c>
      <c r="M142" s="204">
        <f t="shared" si="27"/>
        <v>22418275</v>
      </c>
      <c r="N142" s="216">
        <f t="shared" ref="N142:N205" si="30">E142+H142+K142</f>
        <v>16154381</v>
      </c>
    </row>
    <row r="143" spans="1:14" ht="24.9" customHeight="1" x14ac:dyDescent="0.25">
      <c r="A143" s="1"/>
      <c r="B143" s="13" t="s">
        <v>174</v>
      </c>
      <c r="C143" s="44">
        <v>7395000</v>
      </c>
      <c r="D143" s="116">
        <v>9911354</v>
      </c>
      <c r="E143" s="116">
        <v>9911354</v>
      </c>
      <c r="F143" s="114">
        <v>500000</v>
      </c>
      <c r="G143" s="113">
        <v>886000</v>
      </c>
      <c r="H143" s="113">
        <v>884603</v>
      </c>
      <c r="I143" s="114">
        <v>2010000</v>
      </c>
      <c r="J143" s="199">
        <v>2053000</v>
      </c>
      <c r="K143" s="116">
        <v>2012984</v>
      </c>
      <c r="L143" s="208">
        <f t="shared" si="26"/>
        <v>9905000</v>
      </c>
      <c r="M143" s="72">
        <f t="shared" si="27"/>
        <v>12850354</v>
      </c>
      <c r="N143" s="221">
        <f t="shared" si="30"/>
        <v>12808941</v>
      </c>
    </row>
    <row r="144" spans="1:14" ht="24.9" customHeight="1" x14ac:dyDescent="0.25">
      <c r="A144" s="1"/>
      <c r="B144" s="13" t="s">
        <v>175</v>
      </c>
      <c r="C144" s="44">
        <v>1000000</v>
      </c>
      <c r="D144" s="116">
        <v>1082000</v>
      </c>
      <c r="E144" s="116">
        <v>932000</v>
      </c>
      <c r="F144" s="114"/>
      <c r="G144" s="113"/>
      <c r="H144" s="113"/>
      <c r="I144" s="114">
        <v>50000</v>
      </c>
      <c r="J144" s="199">
        <v>560000</v>
      </c>
      <c r="K144" s="116">
        <v>560000</v>
      </c>
      <c r="L144" s="208">
        <f t="shared" si="26"/>
        <v>1050000</v>
      </c>
      <c r="M144" s="72">
        <f t="shared" si="27"/>
        <v>1642000</v>
      </c>
      <c r="N144" s="221">
        <f t="shared" si="30"/>
        <v>1492000</v>
      </c>
    </row>
    <row r="145" spans="1:14" ht="24.9" customHeight="1" x14ac:dyDescent="0.25">
      <c r="A145" s="1"/>
      <c r="B145" s="13" t="s">
        <v>176</v>
      </c>
      <c r="C145" s="44">
        <v>0</v>
      </c>
      <c r="D145" s="116"/>
      <c r="E145" s="116"/>
      <c r="F145" s="114"/>
      <c r="G145" s="113"/>
      <c r="H145" s="113"/>
      <c r="I145" s="114"/>
      <c r="J145" s="199"/>
      <c r="K145" s="116"/>
      <c r="L145" s="208">
        <f t="shared" si="26"/>
        <v>0</v>
      </c>
      <c r="M145" s="72">
        <f t="shared" si="27"/>
        <v>0</v>
      </c>
      <c r="N145" s="221">
        <f t="shared" si="30"/>
        <v>0</v>
      </c>
    </row>
    <row r="146" spans="1:14" ht="24.9" customHeight="1" x14ac:dyDescent="0.25">
      <c r="A146" s="1"/>
      <c r="B146" s="13" t="s">
        <v>177</v>
      </c>
      <c r="C146" s="44">
        <v>0</v>
      </c>
      <c r="D146" s="116">
        <v>0</v>
      </c>
      <c r="E146" s="116">
        <v>0</v>
      </c>
      <c r="F146" s="114"/>
      <c r="G146" s="113"/>
      <c r="H146" s="113"/>
      <c r="I146" s="114"/>
      <c r="J146" s="199"/>
      <c r="K146" s="116"/>
      <c r="L146" s="208">
        <f t="shared" si="26"/>
        <v>0</v>
      </c>
      <c r="M146" s="72">
        <f t="shared" si="27"/>
        <v>0</v>
      </c>
      <c r="N146" s="221">
        <f t="shared" si="30"/>
        <v>0</v>
      </c>
    </row>
    <row r="147" spans="1:14" ht="24.9" customHeight="1" x14ac:dyDescent="0.25">
      <c r="A147" s="1"/>
      <c r="B147" s="13" t="s">
        <v>178</v>
      </c>
      <c r="C147" s="44">
        <v>1000000</v>
      </c>
      <c r="D147" s="116">
        <v>7748319</v>
      </c>
      <c r="E147" s="116">
        <v>1725826</v>
      </c>
      <c r="F147" s="114"/>
      <c r="G147" s="113">
        <v>127602</v>
      </c>
      <c r="H147" s="113">
        <v>127602</v>
      </c>
      <c r="I147" s="114">
        <v>50000</v>
      </c>
      <c r="J147" s="199">
        <v>50000</v>
      </c>
      <c r="K147" s="116">
        <v>12</v>
      </c>
      <c r="L147" s="208">
        <f t="shared" si="26"/>
        <v>1050000</v>
      </c>
      <c r="M147" s="72">
        <f t="shared" si="27"/>
        <v>7925921</v>
      </c>
      <c r="N147" s="221">
        <f t="shared" si="30"/>
        <v>1853440</v>
      </c>
    </row>
    <row r="148" spans="1:14" ht="24.9" customHeight="1" x14ac:dyDescent="0.25">
      <c r="A148" s="167"/>
      <c r="B148" s="168" t="s">
        <v>84</v>
      </c>
      <c r="C148" s="169">
        <v>8214000</v>
      </c>
      <c r="D148" s="169">
        <f t="shared" ref="D148:K148" si="31">SUM(D149:D158)</f>
        <v>11200000</v>
      </c>
      <c r="E148" s="169">
        <f t="shared" si="31"/>
        <v>10662464</v>
      </c>
      <c r="F148" s="169">
        <f t="shared" si="31"/>
        <v>0</v>
      </c>
      <c r="G148" s="169">
        <f t="shared" si="31"/>
        <v>0</v>
      </c>
      <c r="H148" s="169">
        <f t="shared" si="31"/>
        <v>0</v>
      </c>
      <c r="I148" s="169">
        <f t="shared" si="31"/>
        <v>0</v>
      </c>
      <c r="J148" s="169">
        <f t="shared" si="31"/>
        <v>0</v>
      </c>
      <c r="K148" s="169">
        <f t="shared" si="31"/>
        <v>0</v>
      </c>
      <c r="L148" s="206">
        <f t="shared" si="26"/>
        <v>8214000</v>
      </c>
      <c r="M148" s="153">
        <f t="shared" si="27"/>
        <v>11200000</v>
      </c>
      <c r="N148" s="207">
        <f t="shared" si="30"/>
        <v>10662464</v>
      </c>
    </row>
    <row r="149" spans="1:14" ht="24.9" customHeight="1" x14ac:dyDescent="0.25">
      <c r="A149" s="1"/>
      <c r="B149" s="29" t="s">
        <v>85</v>
      </c>
      <c r="C149" s="45">
        <v>0</v>
      </c>
      <c r="D149" s="118"/>
      <c r="E149" s="118"/>
      <c r="F149" s="114">
        <v>0</v>
      </c>
      <c r="G149" s="113"/>
      <c r="H149" s="113"/>
      <c r="I149" s="114">
        <v>0</v>
      </c>
      <c r="J149" s="199"/>
      <c r="K149" s="118"/>
      <c r="L149" s="208">
        <f t="shared" si="26"/>
        <v>0</v>
      </c>
      <c r="M149" s="72">
        <f t="shared" si="27"/>
        <v>0</v>
      </c>
      <c r="N149" s="221">
        <f t="shared" si="30"/>
        <v>0</v>
      </c>
    </row>
    <row r="150" spans="1:14" ht="24.9" customHeight="1" x14ac:dyDescent="0.25">
      <c r="A150" s="1"/>
      <c r="B150" s="29" t="s">
        <v>203</v>
      </c>
      <c r="C150" s="45">
        <v>0</v>
      </c>
      <c r="D150" s="118"/>
      <c r="E150" s="118">
        <v>0</v>
      </c>
      <c r="F150" s="114"/>
      <c r="G150" s="113"/>
      <c r="H150" s="113"/>
      <c r="I150" s="114"/>
      <c r="J150" s="199"/>
      <c r="K150" s="118"/>
      <c r="L150" s="208">
        <f t="shared" si="26"/>
        <v>0</v>
      </c>
      <c r="M150" s="72">
        <f t="shared" si="27"/>
        <v>0</v>
      </c>
      <c r="N150" s="221">
        <f t="shared" si="30"/>
        <v>0</v>
      </c>
    </row>
    <row r="151" spans="1:14" ht="24.9" customHeight="1" x14ac:dyDescent="0.25">
      <c r="A151" s="1"/>
      <c r="B151" s="119" t="s">
        <v>86</v>
      </c>
      <c r="C151" s="46"/>
      <c r="D151" s="118"/>
      <c r="E151" s="118"/>
      <c r="F151" s="114"/>
      <c r="G151" s="113"/>
      <c r="H151" s="113"/>
      <c r="I151" s="114"/>
      <c r="J151" s="199"/>
      <c r="K151" s="118"/>
      <c r="L151" s="208">
        <f t="shared" si="26"/>
        <v>0</v>
      </c>
      <c r="M151" s="72">
        <f t="shared" si="27"/>
        <v>0</v>
      </c>
      <c r="N151" s="221">
        <f t="shared" si="30"/>
        <v>0</v>
      </c>
    </row>
    <row r="152" spans="1:14" ht="24.9" customHeight="1" x14ac:dyDescent="0.25">
      <c r="A152" s="1"/>
      <c r="B152" s="119" t="s">
        <v>87</v>
      </c>
      <c r="C152" s="46"/>
      <c r="D152" s="118"/>
      <c r="E152" s="118"/>
      <c r="F152" s="114"/>
      <c r="G152" s="113"/>
      <c r="H152" s="113"/>
      <c r="I152" s="114"/>
      <c r="J152" s="199"/>
      <c r="K152" s="118"/>
      <c r="L152" s="208">
        <f t="shared" si="26"/>
        <v>0</v>
      </c>
      <c r="M152" s="72">
        <f t="shared" si="27"/>
        <v>0</v>
      </c>
      <c r="N152" s="221">
        <f t="shared" si="30"/>
        <v>0</v>
      </c>
    </row>
    <row r="153" spans="1:14" ht="24.9" customHeight="1" x14ac:dyDescent="0.25">
      <c r="A153" s="1"/>
      <c r="B153" s="119" t="s">
        <v>88</v>
      </c>
      <c r="C153" s="46"/>
      <c r="D153" s="118"/>
      <c r="E153" s="118"/>
      <c r="F153" s="114"/>
      <c r="G153" s="113"/>
      <c r="H153" s="113"/>
      <c r="I153" s="114"/>
      <c r="J153" s="199"/>
      <c r="K153" s="118"/>
      <c r="L153" s="208">
        <f t="shared" si="26"/>
        <v>0</v>
      </c>
      <c r="M153" s="72">
        <f t="shared" si="27"/>
        <v>0</v>
      </c>
      <c r="N153" s="221">
        <f t="shared" si="30"/>
        <v>0</v>
      </c>
    </row>
    <row r="154" spans="1:14" ht="24.9" customHeight="1" x14ac:dyDescent="0.25">
      <c r="A154" s="1"/>
      <c r="B154" s="29" t="s">
        <v>89</v>
      </c>
      <c r="C154" s="45"/>
      <c r="D154" s="118"/>
      <c r="E154" s="118"/>
      <c r="F154" s="114"/>
      <c r="G154" s="113"/>
      <c r="H154" s="113"/>
      <c r="I154" s="114"/>
      <c r="J154" s="199"/>
      <c r="K154" s="118"/>
      <c r="L154" s="208">
        <f t="shared" si="26"/>
        <v>0</v>
      </c>
      <c r="M154" s="72">
        <f t="shared" si="27"/>
        <v>0</v>
      </c>
      <c r="N154" s="221">
        <f t="shared" si="30"/>
        <v>0</v>
      </c>
    </row>
    <row r="155" spans="1:14" ht="24.9" customHeight="1" x14ac:dyDescent="0.25">
      <c r="A155" s="1"/>
      <c r="B155" s="29" t="s">
        <v>90</v>
      </c>
      <c r="C155" s="45"/>
      <c r="D155" s="118"/>
      <c r="E155" s="118"/>
      <c r="F155" s="114"/>
      <c r="G155" s="113"/>
      <c r="H155" s="113"/>
      <c r="I155" s="114"/>
      <c r="J155" s="199"/>
      <c r="K155" s="118"/>
      <c r="L155" s="208">
        <f t="shared" si="26"/>
        <v>0</v>
      </c>
      <c r="M155" s="72">
        <f t="shared" si="27"/>
        <v>0</v>
      </c>
      <c r="N155" s="221">
        <f t="shared" si="30"/>
        <v>0</v>
      </c>
    </row>
    <row r="156" spans="1:14" ht="24.9" customHeight="1" x14ac:dyDescent="0.25">
      <c r="A156" s="1"/>
      <c r="B156" s="29" t="s">
        <v>91</v>
      </c>
      <c r="C156" s="45">
        <v>8214000</v>
      </c>
      <c r="D156" s="118">
        <v>11200000</v>
      </c>
      <c r="E156" s="118">
        <v>10662464</v>
      </c>
      <c r="F156" s="114"/>
      <c r="G156" s="113"/>
      <c r="H156" s="113"/>
      <c r="I156" s="114"/>
      <c r="J156" s="199"/>
      <c r="K156" s="118"/>
      <c r="L156" s="208">
        <f t="shared" si="26"/>
        <v>8214000</v>
      </c>
      <c r="M156" s="72">
        <f t="shared" si="27"/>
        <v>11200000</v>
      </c>
      <c r="N156" s="221">
        <f t="shared" si="30"/>
        <v>10662464</v>
      </c>
    </row>
    <row r="157" spans="1:14" ht="24.9" customHeight="1" x14ac:dyDescent="0.25">
      <c r="A157" s="1"/>
      <c r="B157" s="47" t="s">
        <v>183</v>
      </c>
      <c r="C157" s="45"/>
      <c r="D157" s="118"/>
      <c r="E157" s="118"/>
      <c r="F157" s="114"/>
      <c r="G157" s="113"/>
      <c r="H157" s="113"/>
      <c r="I157" s="114"/>
      <c r="J157" s="199"/>
      <c r="K157" s="118"/>
      <c r="L157" s="208">
        <f t="shared" si="26"/>
        <v>0</v>
      </c>
      <c r="M157" s="72">
        <f t="shared" si="27"/>
        <v>0</v>
      </c>
      <c r="N157" s="221">
        <f t="shared" si="30"/>
        <v>0</v>
      </c>
    </row>
    <row r="158" spans="1:14" ht="24.9" customHeight="1" x14ac:dyDescent="0.25">
      <c r="A158" s="1"/>
      <c r="B158" s="47" t="s">
        <v>184</v>
      </c>
      <c r="C158" s="45">
        <f ca="1">+C158:C160</f>
        <v>0</v>
      </c>
      <c r="D158" s="118"/>
      <c r="E158" s="118"/>
      <c r="F158" s="114"/>
      <c r="G158" s="113"/>
      <c r="H158" s="113"/>
      <c r="I158" s="114"/>
      <c r="J158" s="199"/>
      <c r="K158" s="118"/>
      <c r="L158" s="208">
        <f t="shared" ca="1" si="26"/>
        <v>0</v>
      </c>
      <c r="M158" s="72">
        <f t="shared" si="27"/>
        <v>0</v>
      </c>
      <c r="N158" s="221">
        <f t="shared" si="30"/>
        <v>0</v>
      </c>
    </row>
    <row r="159" spans="1:14" ht="24.9" customHeight="1" x14ac:dyDescent="0.25">
      <c r="A159" s="167"/>
      <c r="B159" s="173" t="s">
        <v>108</v>
      </c>
      <c r="C159" s="169">
        <f>SUM(C160:C171)</f>
        <v>4487562</v>
      </c>
      <c r="D159" s="169">
        <f t="shared" ref="D159:K159" si="32">SUM(D160:D171)</f>
        <v>9844045</v>
      </c>
      <c r="E159" s="169">
        <f t="shared" si="32"/>
        <v>7090577</v>
      </c>
      <c r="F159" s="169">
        <f t="shared" si="32"/>
        <v>0</v>
      </c>
      <c r="G159" s="169">
        <f t="shared" si="32"/>
        <v>0</v>
      </c>
      <c r="H159" s="169">
        <f t="shared" si="32"/>
        <v>0</v>
      </c>
      <c r="I159" s="169">
        <f t="shared" si="32"/>
        <v>0</v>
      </c>
      <c r="J159" s="169">
        <f t="shared" si="32"/>
        <v>0</v>
      </c>
      <c r="K159" s="169">
        <f t="shared" si="32"/>
        <v>0</v>
      </c>
      <c r="L159" s="206">
        <f t="shared" si="26"/>
        <v>4487562</v>
      </c>
      <c r="M159" s="153">
        <f t="shared" si="27"/>
        <v>9844045</v>
      </c>
      <c r="N159" s="207">
        <f t="shared" si="30"/>
        <v>7090577</v>
      </c>
    </row>
    <row r="160" spans="1:14" ht="24.9" customHeight="1" x14ac:dyDescent="0.25">
      <c r="A160" s="1"/>
      <c r="B160" s="17" t="s">
        <v>109</v>
      </c>
      <c r="C160" s="43"/>
      <c r="D160" s="113"/>
      <c r="E160" s="113"/>
      <c r="F160" s="114"/>
      <c r="G160" s="113"/>
      <c r="H160" s="113"/>
      <c r="I160" s="114"/>
      <c r="J160" s="199"/>
      <c r="K160" s="113"/>
      <c r="L160" s="208">
        <f t="shared" si="26"/>
        <v>0</v>
      </c>
      <c r="M160" s="72">
        <f t="shared" si="27"/>
        <v>0</v>
      </c>
      <c r="N160" s="221">
        <f t="shared" si="30"/>
        <v>0</v>
      </c>
    </row>
    <row r="161" spans="1:14" ht="24.9" customHeight="1" x14ac:dyDescent="0.25">
      <c r="A161" s="1"/>
      <c r="B161" s="17" t="s">
        <v>110</v>
      </c>
      <c r="C161" s="43">
        <v>0</v>
      </c>
      <c r="D161" s="113">
        <v>597208</v>
      </c>
      <c r="E161" s="113">
        <v>597208</v>
      </c>
      <c r="F161" s="114"/>
      <c r="G161" s="113"/>
      <c r="H161" s="113"/>
      <c r="I161" s="114"/>
      <c r="J161" s="199"/>
      <c r="K161" s="113"/>
      <c r="L161" s="208">
        <f t="shared" si="26"/>
        <v>0</v>
      </c>
      <c r="M161" s="72">
        <f t="shared" si="27"/>
        <v>597208</v>
      </c>
      <c r="N161" s="221">
        <f t="shared" si="30"/>
        <v>597208</v>
      </c>
    </row>
    <row r="162" spans="1:14" ht="24.9" customHeight="1" x14ac:dyDescent="0.25">
      <c r="A162" s="7"/>
      <c r="B162" s="8" t="s">
        <v>111</v>
      </c>
      <c r="C162" s="43"/>
      <c r="D162" s="113"/>
      <c r="E162" s="113"/>
      <c r="F162" s="114"/>
      <c r="G162" s="113"/>
      <c r="H162" s="113"/>
      <c r="I162" s="114"/>
      <c r="J162" s="199"/>
      <c r="K162" s="113"/>
      <c r="L162" s="208">
        <f t="shared" si="26"/>
        <v>0</v>
      </c>
      <c r="M162" s="72">
        <f t="shared" si="27"/>
        <v>0</v>
      </c>
      <c r="N162" s="221">
        <f t="shared" si="30"/>
        <v>0</v>
      </c>
    </row>
    <row r="163" spans="1:14" ht="24.9" customHeight="1" x14ac:dyDescent="0.25">
      <c r="A163" s="1"/>
      <c r="B163" s="8" t="s">
        <v>112</v>
      </c>
      <c r="C163" s="43"/>
      <c r="D163" s="113"/>
      <c r="E163" s="113"/>
      <c r="F163" s="114"/>
      <c r="G163" s="113"/>
      <c r="H163" s="113"/>
      <c r="I163" s="114"/>
      <c r="J163" s="199"/>
      <c r="K163" s="113"/>
      <c r="L163" s="208">
        <f t="shared" si="26"/>
        <v>0</v>
      </c>
      <c r="M163" s="72">
        <f t="shared" si="27"/>
        <v>0</v>
      </c>
      <c r="N163" s="221">
        <f t="shared" si="30"/>
        <v>0</v>
      </c>
    </row>
    <row r="164" spans="1:14" ht="24.9" customHeight="1" x14ac:dyDescent="0.25">
      <c r="A164" s="1"/>
      <c r="B164" s="8" t="s">
        <v>113</v>
      </c>
      <c r="C164" s="43"/>
      <c r="D164" s="113"/>
      <c r="E164" s="113"/>
      <c r="F164" s="114"/>
      <c r="G164" s="113"/>
      <c r="H164" s="113"/>
      <c r="I164" s="114"/>
      <c r="J164" s="199"/>
      <c r="K164" s="113"/>
      <c r="L164" s="208">
        <f t="shared" si="26"/>
        <v>0</v>
      </c>
      <c r="M164" s="72">
        <f t="shared" si="27"/>
        <v>0</v>
      </c>
      <c r="N164" s="221">
        <f t="shared" si="30"/>
        <v>0</v>
      </c>
    </row>
    <row r="165" spans="1:14" ht="24.9" customHeight="1" x14ac:dyDescent="0.25">
      <c r="A165" s="1"/>
      <c r="B165" s="8" t="s">
        <v>114</v>
      </c>
      <c r="C165" s="43"/>
      <c r="D165" s="113">
        <v>2670469</v>
      </c>
      <c r="E165" s="113">
        <v>2670469</v>
      </c>
      <c r="F165" s="114"/>
      <c r="G165" s="113"/>
      <c r="H165" s="113"/>
      <c r="I165" s="114"/>
      <c r="J165" s="199"/>
      <c r="K165" s="113"/>
      <c r="L165" s="208">
        <f t="shared" si="26"/>
        <v>0</v>
      </c>
      <c r="M165" s="72">
        <f t="shared" si="27"/>
        <v>2670469</v>
      </c>
      <c r="N165" s="221">
        <f t="shared" si="30"/>
        <v>2670469</v>
      </c>
    </row>
    <row r="166" spans="1:14" ht="24.9" customHeight="1" x14ac:dyDescent="0.25">
      <c r="A166" s="1"/>
      <c r="B166" s="8" t="s">
        <v>115</v>
      </c>
      <c r="C166" s="43"/>
      <c r="D166" s="113"/>
      <c r="E166" s="113"/>
      <c r="F166" s="114"/>
      <c r="G166" s="113"/>
      <c r="H166" s="113"/>
      <c r="I166" s="114"/>
      <c r="J166" s="199"/>
      <c r="K166" s="113"/>
      <c r="L166" s="208">
        <f t="shared" ref="L166:L200" si="33">C166+F166+I166</f>
        <v>0</v>
      </c>
      <c r="M166" s="72">
        <f t="shared" ref="M166:M200" si="34">D166+G166+J166</f>
        <v>0</v>
      </c>
      <c r="N166" s="221">
        <f t="shared" si="30"/>
        <v>0</v>
      </c>
    </row>
    <row r="167" spans="1:14" ht="24.9" customHeight="1" x14ac:dyDescent="0.25">
      <c r="A167" s="1"/>
      <c r="B167" s="8" t="s">
        <v>116</v>
      </c>
      <c r="C167" s="43"/>
      <c r="D167" s="113"/>
      <c r="E167" s="113"/>
      <c r="F167" s="114"/>
      <c r="G167" s="113"/>
      <c r="H167" s="113"/>
      <c r="I167" s="114"/>
      <c r="J167" s="199"/>
      <c r="K167" s="113"/>
      <c r="L167" s="208">
        <f t="shared" si="33"/>
        <v>0</v>
      </c>
      <c r="M167" s="72">
        <f t="shared" si="34"/>
        <v>0</v>
      </c>
      <c r="N167" s="221">
        <f t="shared" si="30"/>
        <v>0</v>
      </c>
    </row>
    <row r="168" spans="1:14" ht="24.9" customHeight="1" x14ac:dyDescent="0.25">
      <c r="A168" s="1"/>
      <c r="B168" s="8" t="s">
        <v>117</v>
      </c>
      <c r="C168" s="43"/>
      <c r="D168" s="113"/>
      <c r="E168" s="113"/>
      <c r="F168" s="114"/>
      <c r="G168" s="113"/>
      <c r="H168" s="113"/>
      <c r="I168" s="114"/>
      <c r="J168" s="199"/>
      <c r="K168" s="113"/>
      <c r="L168" s="208">
        <f t="shared" si="33"/>
        <v>0</v>
      </c>
      <c r="M168" s="72">
        <f t="shared" si="34"/>
        <v>0</v>
      </c>
      <c r="N168" s="221">
        <f t="shared" si="30"/>
        <v>0</v>
      </c>
    </row>
    <row r="169" spans="1:14" ht="24.9" customHeight="1" x14ac:dyDescent="0.25">
      <c r="A169" s="1"/>
      <c r="B169" s="8" t="s">
        <v>118</v>
      </c>
      <c r="C169" s="43"/>
      <c r="D169" s="113"/>
      <c r="E169" s="113"/>
      <c r="F169" s="114"/>
      <c r="G169" s="113"/>
      <c r="H169" s="113"/>
      <c r="I169" s="114"/>
      <c r="J169" s="199"/>
      <c r="K169" s="113"/>
      <c r="L169" s="208">
        <f t="shared" si="33"/>
        <v>0</v>
      </c>
      <c r="M169" s="72">
        <f t="shared" si="34"/>
        <v>0</v>
      </c>
      <c r="N169" s="221">
        <f t="shared" si="30"/>
        <v>0</v>
      </c>
    </row>
    <row r="170" spans="1:14" ht="24.9" customHeight="1" x14ac:dyDescent="0.25">
      <c r="A170" s="1"/>
      <c r="B170" s="17" t="s">
        <v>206</v>
      </c>
      <c r="C170" s="43">
        <v>2500000</v>
      </c>
      <c r="D170" s="113">
        <v>3822900</v>
      </c>
      <c r="E170" s="113">
        <v>3822900</v>
      </c>
      <c r="F170" s="114"/>
      <c r="G170" s="113"/>
      <c r="H170" s="113"/>
      <c r="I170" s="114"/>
      <c r="J170" s="199"/>
      <c r="K170" s="113"/>
      <c r="L170" s="208">
        <f t="shared" si="33"/>
        <v>2500000</v>
      </c>
      <c r="M170" s="72">
        <f t="shared" si="34"/>
        <v>3822900</v>
      </c>
      <c r="N170" s="221">
        <f t="shared" si="30"/>
        <v>3822900</v>
      </c>
    </row>
    <row r="171" spans="1:14" ht="24.9" customHeight="1" x14ac:dyDescent="0.25">
      <c r="A171" s="12"/>
      <c r="B171" s="28" t="s">
        <v>187</v>
      </c>
      <c r="C171" s="120">
        <v>1987562</v>
      </c>
      <c r="D171" s="121">
        <v>2753468</v>
      </c>
      <c r="E171" s="121">
        <v>0</v>
      </c>
      <c r="F171" s="114"/>
      <c r="G171" s="113"/>
      <c r="H171" s="113"/>
      <c r="I171" s="114"/>
      <c r="J171" s="199"/>
      <c r="K171" s="121"/>
      <c r="L171" s="208">
        <f t="shared" si="33"/>
        <v>1987562</v>
      </c>
      <c r="M171" s="72">
        <f t="shared" si="34"/>
        <v>2753468</v>
      </c>
      <c r="N171" s="221">
        <f t="shared" si="30"/>
        <v>0</v>
      </c>
    </row>
    <row r="172" spans="1:14" ht="24.9" customHeight="1" x14ac:dyDescent="0.25">
      <c r="A172" s="26"/>
      <c r="B172" s="24" t="s">
        <v>119</v>
      </c>
      <c r="C172" s="35">
        <f>C103+C122+C123+C148+C159</f>
        <v>83685289</v>
      </c>
      <c r="D172" s="35">
        <f t="shared" ref="D172:K172" si="35">D103+D122+D123+D148+D159</f>
        <v>131623894</v>
      </c>
      <c r="E172" s="35">
        <f t="shared" si="35"/>
        <v>120062582</v>
      </c>
      <c r="F172" s="35">
        <f t="shared" si="35"/>
        <v>38811060</v>
      </c>
      <c r="G172" s="35">
        <f t="shared" si="35"/>
        <v>40410660</v>
      </c>
      <c r="H172" s="35">
        <f t="shared" si="35"/>
        <v>40224681</v>
      </c>
      <c r="I172" s="35">
        <f t="shared" si="35"/>
        <v>43299287</v>
      </c>
      <c r="J172" s="35">
        <f t="shared" si="35"/>
        <v>47204082</v>
      </c>
      <c r="K172" s="35">
        <f t="shared" si="35"/>
        <v>44711002</v>
      </c>
      <c r="L172" s="208">
        <f t="shared" si="33"/>
        <v>165795636</v>
      </c>
      <c r="M172" s="72">
        <f t="shared" si="34"/>
        <v>219238636</v>
      </c>
      <c r="N172" s="221">
        <f t="shared" si="30"/>
        <v>204998265</v>
      </c>
    </row>
    <row r="173" spans="1:14" ht="24.9" customHeight="1" x14ac:dyDescent="0.25">
      <c r="A173" s="264" t="s">
        <v>120</v>
      </c>
      <c r="B173" s="265"/>
      <c r="C173" s="122"/>
      <c r="D173" s="123"/>
      <c r="E173" s="123"/>
      <c r="F173" s="59"/>
      <c r="G173" s="58"/>
      <c r="H173" s="58"/>
      <c r="I173" s="59"/>
      <c r="J173" s="195"/>
      <c r="K173" s="57"/>
      <c r="L173" s="208">
        <f t="shared" si="33"/>
        <v>0</v>
      </c>
      <c r="M173" s="72">
        <f t="shared" si="34"/>
        <v>0</v>
      </c>
      <c r="N173" s="221">
        <f t="shared" si="30"/>
        <v>0</v>
      </c>
    </row>
    <row r="174" spans="1:14" ht="24.9" customHeight="1" x14ac:dyDescent="0.25">
      <c r="A174" s="167"/>
      <c r="B174" s="168" t="s">
        <v>121</v>
      </c>
      <c r="C174" s="158">
        <f>SUM(C175:C181)</f>
        <v>635000</v>
      </c>
      <c r="D174" s="158">
        <f t="shared" ref="D174:K174" si="36">SUM(D175:D181)</f>
        <v>6068578</v>
      </c>
      <c r="E174" s="158">
        <f t="shared" si="36"/>
        <v>6067989</v>
      </c>
      <c r="F174" s="158">
        <f t="shared" si="36"/>
        <v>0</v>
      </c>
      <c r="G174" s="158">
        <f t="shared" si="36"/>
        <v>0</v>
      </c>
      <c r="H174" s="158">
        <f t="shared" si="36"/>
        <v>0</v>
      </c>
      <c r="I174" s="158">
        <f t="shared" si="36"/>
        <v>127000</v>
      </c>
      <c r="J174" s="158">
        <f t="shared" si="36"/>
        <v>52000</v>
      </c>
      <c r="K174" s="158">
        <f t="shared" si="36"/>
        <v>44988</v>
      </c>
      <c r="L174" s="206">
        <f t="shared" si="33"/>
        <v>762000</v>
      </c>
      <c r="M174" s="153">
        <f t="shared" si="34"/>
        <v>6120578</v>
      </c>
      <c r="N174" s="207">
        <f t="shared" si="30"/>
        <v>6112977</v>
      </c>
    </row>
    <row r="175" spans="1:14" ht="24.9" customHeight="1" x14ac:dyDescent="0.25">
      <c r="A175" s="1"/>
      <c r="B175" s="25" t="s">
        <v>122</v>
      </c>
      <c r="C175" s="40">
        <v>0</v>
      </c>
      <c r="D175" s="124"/>
      <c r="E175" s="124">
        <v>0</v>
      </c>
      <c r="F175" s="2"/>
      <c r="G175" s="71"/>
      <c r="H175" s="71"/>
      <c r="I175" s="2"/>
      <c r="J175" s="192"/>
      <c r="K175" s="124"/>
      <c r="L175" s="208">
        <f t="shared" si="33"/>
        <v>0</v>
      </c>
      <c r="M175" s="72">
        <f t="shared" si="34"/>
        <v>0</v>
      </c>
      <c r="N175" s="221">
        <f t="shared" si="30"/>
        <v>0</v>
      </c>
    </row>
    <row r="176" spans="1:14" ht="24.9" customHeight="1" x14ac:dyDescent="0.25">
      <c r="A176" s="1"/>
      <c r="B176" s="25" t="s">
        <v>123</v>
      </c>
      <c r="C176" s="40">
        <v>0</v>
      </c>
      <c r="D176" s="124"/>
      <c r="E176" s="124"/>
      <c r="F176" s="2"/>
      <c r="G176" s="71"/>
      <c r="H176" s="71"/>
      <c r="I176" s="2"/>
      <c r="J176" s="192"/>
      <c r="K176" s="124"/>
      <c r="L176" s="208">
        <f t="shared" si="33"/>
        <v>0</v>
      </c>
      <c r="M176" s="72">
        <f t="shared" si="34"/>
        <v>0</v>
      </c>
      <c r="N176" s="221">
        <f t="shared" si="30"/>
        <v>0</v>
      </c>
    </row>
    <row r="177" spans="1:14" ht="24.9" customHeight="1" x14ac:dyDescent="0.25">
      <c r="A177" s="1"/>
      <c r="B177" s="25" t="s">
        <v>124</v>
      </c>
      <c r="C177" s="40">
        <v>0</v>
      </c>
      <c r="D177" s="124">
        <v>0</v>
      </c>
      <c r="E177" s="124">
        <v>0</v>
      </c>
      <c r="F177" s="2"/>
      <c r="G177" s="71"/>
      <c r="H177" s="71"/>
      <c r="I177" s="70"/>
      <c r="J177" s="192"/>
      <c r="K177" s="124"/>
      <c r="L177" s="208">
        <f t="shared" si="33"/>
        <v>0</v>
      </c>
      <c r="M177" s="72">
        <f t="shared" si="34"/>
        <v>0</v>
      </c>
      <c r="N177" s="221">
        <f t="shared" si="30"/>
        <v>0</v>
      </c>
    </row>
    <row r="178" spans="1:14" ht="24.9" customHeight="1" x14ac:dyDescent="0.25">
      <c r="A178" s="1"/>
      <c r="B178" s="25" t="s">
        <v>125</v>
      </c>
      <c r="C178" s="40">
        <v>500000</v>
      </c>
      <c r="D178" s="124">
        <v>4821400</v>
      </c>
      <c r="E178" s="124">
        <v>4821373</v>
      </c>
      <c r="F178" s="2">
        <v>0</v>
      </c>
      <c r="G178" s="71"/>
      <c r="H178" s="71"/>
      <c r="I178" s="70">
        <v>100000</v>
      </c>
      <c r="J178" s="192">
        <v>37323</v>
      </c>
      <c r="K178" s="192">
        <v>35424</v>
      </c>
      <c r="L178" s="208">
        <f t="shared" si="33"/>
        <v>600000</v>
      </c>
      <c r="M178" s="72">
        <f t="shared" si="34"/>
        <v>4858723</v>
      </c>
      <c r="N178" s="221">
        <f t="shared" si="30"/>
        <v>4856797</v>
      </c>
    </row>
    <row r="179" spans="1:14" ht="24.9" customHeight="1" x14ac:dyDescent="0.25">
      <c r="A179" s="1"/>
      <c r="B179" s="23" t="s">
        <v>126</v>
      </c>
      <c r="C179" s="40"/>
      <c r="D179" s="124"/>
      <c r="E179" s="124"/>
      <c r="F179" s="2">
        <v>0</v>
      </c>
      <c r="G179" s="71"/>
      <c r="H179" s="71"/>
      <c r="I179" s="70">
        <v>27000</v>
      </c>
      <c r="J179" s="192">
        <v>14677</v>
      </c>
      <c r="K179" s="192">
        <v>9564</v>
      </c>
      <c r="L179" s="208">
        <f t="shared" si="33"/>
        <v>27000</v>
      </c>
      <c r="M179" s="72">
        <f t="shared" si="34"/>
        <v>14677</v>
      </c>
      <c r="N179" s="221">
        <f t="shared" si="30"/>
        <v>9564</v>
      </c>
    </row>
    <row r="180" spans="1:14" ht="24.9" customHeight="1" x14ac:dyDescent="0.25">
      <c r="A180" s="1"/>
      <c r="B180" s="23" t="s">
        <v>127</v>
      </c>
      <c r="C180" s="40"/>
      <c r="D180" s="124"/>
      <c r="E180" s="124"/>
      <c r="F180" s="2"/>
      <c r="G180" s="71"/>
      <c r="H180" s="71"/>
      <c r="I180" s="70"/>
      <c r="J180" s="192"/>
      <c r="K180" s="124"/>
      <c r="L180" s="208">
        <f t="shared" si="33"/>
        <v>0</v>
      </c>
      <c r="M180" s="72">
        <f t="shared" si="34"/>
        <v>0</v>
      </c>
      <c r="N180" s="221">
        <f t="shared" si="30"/>
        <v>0</v>
      </c>
    </row>
    <row r="181" spans="1:14" ht="24.9" customHeight="1" x14ac:dyDescent="0.25">
      <c r="A181" s="1"/>
      <c r="B181" s="23" t="s">
        <v>128</v>
      </c>
      <c r="C181" s="40">
        <v>135000</v>
      </c>
      <c r="D181" s="124">
        <v>1247178</v>
      </c>
      <c r="E181" s="124">
        <v>1246616</v>
      </c>
      <c r="F181" s="2"/>
      <c r="G181" s="71"/>
      <c r="H181" s="71"/>
      <c r="I181" s="70"/>
      <c r="J181" s="192"/>
      <c r="K181" s="124"/>
      <c r="L181" s="208">
        <f t="shared" si="33"/>
        <v>135000</v>
      </c>
      <c r="M181" s="72">
        <f t="shared" si="34"/>
        <v>1247178</v>
      </c>
      <c r="N181" s="221">
        <f t="shared" si="30"/>
        <v>1246616</v>
      </c>
    </row>
    <row r="182" spans="1:14" ht="24.9" customHeight="1" x14ac:dyDescent="0.25">
      <c r="A182" s="167"/>
      <c r="B182" s="174" t="s">
        <v>129</v>
      </c>
      <c r="C182" s="175">
        <f>SUM(C183:C186)</f>
        <v>140653538</v>
      </c>
      <c r="D182" s="175">
        <f t="shared" ref="D182:K182" si="37">SUM(D183:D186)</f>
        <v>169238112</v>
      </c>
      <c r="E182" s="175">
        <f t="shared" si="37"/>
        <v>20126455</v>
      </c>
      <c r="F182" s="175">
        <f t="shared" si="37"/>
        <v>0</v>
      </c>
      <c r="G182" s="175">
        <f t="shared" si="37"/>
        <v>0</v>
      </c>
      <c r="H182" s="175">
        <f t="shared" si="37"/>
        <v>0</v>
      </c>
      <c r="I182" s="175">
        <f t="shared" si="37"/>
        <v>0</v>
      </c>
      <c r="J182" s="175">
        <f t="shared" si="37"/>
        <v>0</v>
      </c>
      <c r="K182" s="175">
        <f t="shared" si="37"/>
        <v>0</v>
      </c>
      <c r="L182" s="206">
        <f t="shared" si="33"/>
        <v>140653538</v>
      </c>
      <c r="M182" s="153">
        <f t="shared" si="34"/>
        <v>169238112</v>
      </c>
      <c r="N182" s="207">
        <f t="shared" si="30"/>
        <v>20126455</v>
      </c>
    </row>
    <row r="183" spans="1:14" ht="24.9" customHeight="1" x14ac:dyDescent="0.25">
      <c r="A183" s="1"/>
      <c r="B183" s="29" t="s">
        <v>130</v>
      </c>
      <c r="C183" s="125">
        <v>110750817</v>
      </c>
      <c r="D183" s="126">
        <v>140075569</v>
      </c>
      <c r="E183" s="126">
        <v>15847604</v>
      </c>
      <c r="F183" s="2"/>
      <c r="G183" s="71"/>
      <c r="H183" s="71"/>
      <c r="I183" s="2"/>
      <c r="J183" s="192"/>
      <c r="K183" s="126"/>
      <c r="L183" s="208">
        <f t="shared" si="33"/>
        <v>110750817</v>
      </c>
      <c r="M183" s="72">
        <f t="shared" si="34"/>
        <v>140075569</v>
      </c>
      <c r="N183" s="221">
        <f t="shared" si="30"/>
        <v>15847604</v>
      </c>
    </row>
    <row r="184" spans="1:14" ht="24.9" customHeight="1" x14ac:dyDescent="0.25">
      <c r="A184" s="1"/>
      <c r="B184" s="29" t="s">
        <v>131</v>
      </c>
      <c r="C184" s="125"/>
      <c r="D184" s="126"/>
      <c r="E184" s="126"/>
      <c r="F184" s="2"/>
      <c r="G184" s="71"/>
      <c r="H184" s="71"/>
      <c r="I184" s="2"/>
      <c r="J184" s="192"/>
      <c r="K184" s="126"/>
      <c r="L184" s="208">
        <f t="shared" si="33"/>
        <v>0</v>
      </c>
      <c r="M184" s="72">
        <f t="shared" si="34"/>
        <v>0</v>
      </c>
      <c r="N184" s="221">
        <f t="shared" si="30"/>
        <v>0</v>
      </c>
    </row>
    <row r="185" spans="1:14" ht="24.9" customHeight="1" x14ac:dyDescent="0.25">
      <c r="A185" s="1"/>
      <c r="B185" s="29" t="s">
        <v>132</v>
      </c>
      <c r="C185" s="125"/>
      <c r="D185" s="126"/>
      <c r="E185" s="126"/>
      <c r="F185" s="2"/>
      <c r="G185" s="71"/>
      <c r="H185" s="71"/>
      <c r="I185" s="2"/>
      <c r="J185" s="192"/>
      <c r="K185" s="126"/>
      <c r="L185" s="208">
        <f t="shared" si="33"/>
        <v>0</v>
      </c>
      <c r="M185" s="72">
        <f t="shared" si="34"/>
        <v>0</v>
      </c>
      <c r="N185" s="221">
        <f t="shared" si="30"/>
        <v>0</v>
      </c>
    </row>
    <row r="186" spans="1:14" ht="24.9" customHeight="1" x14ac:dyDescent="0.25">
      <c r="A186" s="1"/>
      <c r="B186" s="29" t="s">
        <v>133</v>
      </c>
      <c r="C186" s="125">
        <v>29902721</v>
      </c>
      <c r="D186" s="126">
        <v>29162543</v>
      </c>
      <c r="E186" s="126">
        <v>4278851</v>
      </c>
      <c r="F186" s="2"/>
      <c r="G186" s="71"/>
      <c r="H186" s="71"/>
      <c r="I186" s="2"/>
      <c r="J186" s="192"/>
      <c r="K186" s="126"/>
      <c r="L186" s="208">
        <f t="shared" si="33"/>
        <v>29902721</v>
      </c>
      <c r="M186" s="72">
        <f t="shared" si="34"/>
        <v>29162543</v>
      </c>
      <c r="N186" s="221">
        <f t="shared" si="30"/>
        <v>4278851</v>
      </c>
    </row>
    <row r="187" spans="1:14" ht="24.9" customHeight="1" x14ac:dyDescent="0.25">
      <c r="A187" s="167"/>
      <c r="B187" s="168" t="s">
        <v>134</v>
      </c>
      <c r="C187" s="158">
        <f>SUM(C188:C196)</f>
        <v>0</v>
      </c>
      <c r="D187" s="158">
        <f t="shared" ref="D187:K187" si="38">SUM(D188:D196)</f>
        <v>0</v>
      </c>
      <c r="E187" s="158">
        <f t="shared" si="38"/>
        <v>0</v>
      </c>
      <c r="F187" s="158">
        <f t="shared" si="38"/>
        <v>0</v>
      </c>
      <c r="G187" s="158">
        <f t="shared" si="38"/>
        <v>0</v>
      </c>
      <c r="H187" s="158">
        <f t="shared" si="38"/>
        <v>0</v>
      </c>
      <c r="I187" s="158">
        <f t="shared" si="38"/>
        <v>0</v>
      </c>
      <c r="J187" s="158">
        <f t="shared" si="38"/>
        <v>0</v>
      </c>
      <c r="K187" s="158">
        <f t="shared" si="38"/>
        <v>0</v>
      </c>
      <c r="L187" s="206">
        <f t="shared" si="33"/>
        <v>0</v>
      </c>
      <c r="M187" s="153">
        <f t="shared" si="34"/>
        <v>0</v>
      </c>
      <c r="N187" s="207">
        <f t="shared" si="30"/>
        <v>0</v>
      </c>
    </row>
    <row r="188" spans="1:14" ht="24.9" customHeight="1" x14ac:dyDescent="0.25">
      <c r="A188" s="7"/>
      <c r="B188" s="10" t="s">
        <v>136</v>
      </c>
      <c r="C188" s="31"/>
      <c r="D188" s="81"/>
      <c r="E188" s="81"/>
      <c r="F188" s="10"/>
      <c r="G188" s="83"/>
      <c r="H188" s="83"/>
      <c r="I188" s="10"/>
      <c r="J188" s="194"/>
      <c r="K188" s="81"/>
      <c r="L188" s="208">
        <f t="shared" si="33"/>
        <v>0</v>
      </c>
      <c r="M188" s="72">
        <f t="shared" si="34"/>
        <v>0</v>
      </c>
      <c r="N188" s="221">
        <f t="shared" si="30"/>
        <v>0</v>
      </c>
    </row>
    <row r="189" spans="1:14" ht="24.9" customHeight="1" x14ac:dyDescent="0.25">
      <c r="A189" s="1"/>
      <c r="B189" s="2" t="s">
        <v>137</v>
      </c>
      <c r="C189" s="33"/>
      <c r="D189" s="84"/>
      <c r="E189" s="84"/>
      <c r="F189" s="2"/>
      <c r="G189" s="71"/>
      <c r="H189" s="71"/>
      <c r="I189" s="2"/>
      <c r="J189" s="192"/>
      <c r="K189" s="84"/>
      <c r="L189" s="208">
        <f t="shared" si="33"/>
        <v>0</v>
      </c>
      <c r="M189" s="72">
        <f t="shared" si="34"/>
        <v>0</v>
      </c>
      <c r="N189" s="221">
        <f t="shared" si="30"/>
        <v>0</v>
      </c>
    </row>
    <row r="190" spans="1:14" ht="24.9" customHeight="1" x14ac:dyDescent="0.25">
      <c r="A190" s="1"/>
      <c r="B190" s="10" t="s">
        <v>138</v>
      </c>
      <c r="C190" s="33"/>
      <c r="D190" s="84"/>
      <c r="E190" s="84"/>
      <c r="F190" s="2"/>
      <c r="G190" s="71"/>
      <c r="H190" s="71"/>
      <c r="I190" s="2"/>
      <c r="J190" s="192"/>
      <c r="K190" s="84"/>
      <c r="L190" s="208">
        <f t="shared" si="33"/>
        <v>0</v>
      </c>
      <c r="M190" s="72">
        <f t="shared" si="34"/>
        <v>0</v>
      </c>
      <c r="N190" s="221">
        <f t="shared" si="30"/>
        <v>0</v>
      </c>
    </row>
    <row r="191" spans="1:14" ht="24.9" customHeight="1" x14ac:dyDescent="0.25">
      <c r="A191" s="1"/>
      <c r="B191" s="10" t="s">
        <v>135</v>
      </c>
      <c r="C191" s="33"/>
      <c r="D191" s="84"/>
      <c r="E191" s="84"/>
      <c r="F191" s="2"/>
      <c r="G191" s="71"/>
      <c r="H191" s="71"/>
      <c r="I191" s="2"/>
      <c r="J191" s="192"/>
      <c r="K191" s="84"/>
      <c r="L191" s="208">
        <f t="shared" si="33"/>
        <v>0</v>
      </c>
      <c r="M191" s="72">
        <f t="shared" si="34"/>
        <v>0</v>
      </c>
      <c r="N191" s="221">
        <f t="shared" si="30"/>
        <v>0</v>
      </c>
    </row>
    <row r="192" spans="1:14" ht="24.9" customHeight="1" x14ac:dyDescent="0.25">
      <c r="A192" s="1"/>
      <c r="B192" s="10" t="s">
        <v>140</v>
      </c>
      <c r="C192" s="33"/>
      <c r="D192" s="84"/>
      <c r="E192" s="84"/>
      <c r="F192" s="2"/>
      <c r="G192" s="71"/>
      <c r="H192" s="71"/>
      <c r="I192" s="2"/>
      <c r="J192" s="192"/>
      <c r="K192" s="84"/>
      <c r="L192" s="208">
        <f t="shared" si="33"/>
        <v>0</v>
      </c>
      <c r="M192" s="72">
        <f t="shared" si="34"/>
        <v>0</v>
      </c>
      <c r="N192" s="221">
        <f t="shared" si="30"/>
        <v>0</v>
      </c>
    </row>
    <row r="193" spans="1:14" ht="24.9" customHeight="1" x14ac:dyDescent="0.25">
      <c r="A193" s="1"/>
      <c r="B193" s="10" t="s">
        <v>141</v>
      </c>
      <c r="C193" s="33"/>
      <c r="D193" s="84"/>
      <c r="E193" s="84"/>
      <c r="F193" s="2"/>
      <c r="G193" s="71"/>
      <c r="H193" s="71"/>
      <c r="I193" s="2"/>
      <c r="J193" s="192"/>
      <c r="K193" s="84"/>
      <c r="L193" s="208">
        <f t="shared" si="33"/>
        <v>0</v>
      </c>
      <c r="M193" s="72">
        <f t="shared" si="34"/>
        <v>0</v>
      </c>
      <c r="N193" s="221">
        <f t="shared" si="30"/>
        <v>0</v>
      </c>
    </row>
    <row r="194" spans="1:14" ht="24.9" customHeight="1" x14ac:dyDescent="0.25">
      <c r="A194" s="1"/>
      <c r="B194" s="10" t="s">
        <v>142</v>
      </c>
      <c r="C194" s="33"/>
      <c r="D194" s="84"/>
      <c r="E194" s="84"/>
      <c r="F194" s="2"/>
      <c r="G194" s="71"/>
      <c r="H194" s="71"/>
      <c r="I194" s="2"/>
      <c r="J194" s="192"/>
      <c r="K194" s="84"/>
      <c r="L194" s="208">
        <f t="shared" si="33"/>
        <v>0</v>
      </c>
      <c r="M194" s="72">
        <f t="shared" si="34"/>
        <v>0</v>
      </c>
      <c r="N194" s="221">
        <f t="shared" si="30"/>
        <v>0</v>
      </c>
    </row>
    <row r="195" spans="1:14" ht="24.9" customHeight="1" x14ac:dyDescent="0.25">
      <c r="A195" s="12"/>
      <c r="B195" s="14" t="s">
        <v>139</v>
      </c>
      <c r="C195" s="34"/>
      <c r="D195" s="87"/>
      <c r="E195" s="87"/>
      <c r="F195" s="2"/>
      <c r="G195" s="71"/>
      <c r="H195" s="71"/>
      <c r="I195" s="2"/>
      <c r="J195" s="192"/>
      <c r="K195" s="87"/>
      <c r="L195" s="208">
        <f t="shared" si="33"/>
        <v>0</v>
      </c>
      <c r="M195" s="72">
        <f t="shared" si="34"/>
        <v>0</v>
      </c>
      <c r="N195" s="221">
        <f t="shared" si="30"/>
        <v>0</v>
      </c>
    </row>
    <row r="196" spans="1:14" ht="24.9" customHeight="1" x14ac:dyDescent="0.25">
      <c r="A196" s="12"/>
      <c r="B196" s="14" t="s">
        <v>207</v>
      </c>
      <c r="C196" s="34"/>
      <c r="D196" s="87"/>
      <c r="E196" s="87"/>
      <c r="F196" s="136"/>
      <c r="G196" s="107"/>
      <c r="H196" s="107"/>
      <c r="I196" s="136"/>
      <c r="J196" s="201"/>
      <c r="K196" s="87"/>
      <c r="L196" s="208">
        <f t="shared" si="33"/>
        <v>0</v>
      </c>
      <c r="M196" s="72">
        <f t="shared" si="34"/>
        <v>0</v>
      </c>
      <c r="N196" s="221">
        <f t="shared" si="30"/>
        <v>0</v>
      </c>
    </row>
    <row r="197" spans="1:14" ht="24.9" customHeight="1" thickBot="1" x14ac:dyDescent="0.3">
      <c r="A197" s="187"/>
      <c r="B197" s="188" t="s">
        <v>143</v>
      </c>
      <c r="C197" s="189">
        <f>C182+C187+C174</f>
        <v>141288538</v>
      </c>
      <c r="D197" s="189">
        <f t="shared" ref="D197:K197" si="39">D182+D187+D174</f>
        <v>175306690</v>
      </c>
      <c r="E197" s="189">
        <f t="shared" si="39"/>
        <v>26194444</v>
      </c>
      <c r="F197" s="189">
        <f t="shared" si="39"/>
        <v>0</v>
      </c>
      <c r="G197" s="189">
        <f t="shared" si="39"/>
        <v>0</v>
      </c>
      <c r="H197" s="189">
        <f t="shared" si="39"/>
        <v>0</v>
      </c>
      <c r="I197" s="189">
        <f t="shared" si="39"/>
        <v>127000</v>
      </c>
      <c r="J197" s="189">
        <f t="shared" si="39"/>
        <v>52000</v>
      </c>
      <c r="K197" s="189">
        <f t="shared" si="39"/>
        <v>44988</v>
      </c>
      <c r="L197" s="209">
        <f t="shared" si="33"/>
        <v>141415538</v>
      </c>
      <c r="M197" s="202">
        <f t="shared" si="34"/>
        <v>175358690</v>
      </c>
      <c r="N197" s="210">
        <f t="shared" si="30"/>
        <v>26239432</v>
      </c>
    </row>
    <row r="198" spans="1:14" ht="24.9" customHeight="1" thickTop="1" thickBot="1" x14ac:dyDescent="0.3">
      <c r="A198" s="266" t="s">
        <v>144</v>
      </c>
      <c r="B198" s="267"/>
      <c r="C198" s="98">
        <f t="shared" ref="C198:H198" si="40">C172+C197</f>
        <v>224973827</v>
      </c>
      <c r="D198" s="99">
        <f t="shared" si="40"/>
        <v>306930584</v>
      </c>
      <c r="E198" s="99">
        <f t="shared" si="40"/>
        <v>146257026</v>
      </c>
      <c r="F198" s="98">
        <f t="shared" si="40"/>
        <v>38811060</v>
      </c>
      <c r="G198" s="99">
        <f t="shared" si="40"/>
        <v>40410660</v>
      </c>
      <c r="H198" s="99">
        <f t="shared" si="40"/>
        <v>40224681</v>
      </c>
      <c r="I198" s="98">
        <f>I172+I197</f>
        <v>43426287</v>
      </c>
      <c r="J198" s="99">
        <f t="shared" ref="J198:K198" si="41">J172+J197</f>
        <v>47256082</v>
      </c>
      <c r="K198" s="99">
        <f t="shared" si="41"/>
        <v>44755990</v>
      </c>
      <c r="L198" s="208">
        <f t="shared" si="33"/>
        <v>307211174</v>
      </c>
      <c r="M198" s="72">
        <f t="shared" si="34"/>
        <v>394597326</v>
      </c>
      <c r="N198" s="221">
        <f t="shared" si="30"/>
        <v>231237697</v>
      </c>
    </row>
    <row r="199" spans="1:14" ht="24.9" customHeight="1" thickTop="1" x14ac:dyDescent="0.25">
      <c r="A199" s="262" t="s">
        <v>145</v>
      </c>
      <c r="B199" s="263"/>
      <c r="C199" s="36"/>
      <c r="D199" s="89"/>
      <c r="E199" s="89"/>
      <c r="F199" s="59"/>
      <c r="G199" s="58"/>
      <c r="H199" s="58"/>
      <c r="I199" s="59"/>
      <c r="J199" s="58"/>
      <c r="K199" s="89"/>
      <c r="L199" s="208">
        <f t="shared" si="33"/>
        <v>0</v>
      </c>
      <c r="M199" s="72">
        <f t="shared" si="34"/>
        <v>0</v>
      </c>
      <c r="N199" s="221">
        <f t="shared" si="30"/>
        <v>0</v>
      </c>
    </row>
    <row r="200" spans="1:14" ht="24.9" customHeight="1" x14ac:dyDescent="0.25">
      <c r="A200" s="167"/>
      <c r="B200" s="168" t="s">
        <v>146</v>
      </c>
      <c r="C200" s="176">
        <f>C201+C210+C211</f>
        <v>83413025</v>
      </c>
      <c r="D200" s="176">
        <f>D201+D210+D211</f>
        <v>85782687</v>
      </c>
      <c r="E200" s="176">
        <f>E201+E210+E211</f>
        <v>85727320</v>
      </c>
      <c r="F200" s="176">
        <f t="shared" ref="F200:K200" si="42">F201+F210+F211</f>
        <v>0</v>
      </c>
      <c r="G200" s="176">
        <f t="shared" si="42"/>
        <v>0</v>
      </c>
      <c r="H200" s="176">
        <f t="shared" si="42"/>
        <v>0</v>
      </c>
      <c r="I200" s="176">
        <f t="shared" si="42"/>
        <v>0</v>
      </c>
      <c r="J200" s="176">
        <f t="shared" si="42"/>
        <v>0</v>
      </c>
      <c r="K200" s="176">
        <f t="shared" si="42"/>
        <v>0</v>
      </c>
      <c r="L200" s="206">
        <f t="shared" si="33"/>
        <v>83413025</v>
      </c>
      <c r="M200" s="153">
        <f t="shared" si="34"/>
        <v>85782687</v>
      </c>
      <c r="N200" s="207">
        <f t="shared" si="30"/>
        <v>85727320</v>
      </c>
    </row>
    <row r="201" spans="1:14" ht="24.9" customHeight="1" x14ac:dyDescent="0.25">
      <c r="A201" s="177"/>
      <c r="B201" s="178" t="s">
        <v>147</v>
      </c>
      <c r="C201" s="179">
        <f>SUM(C202:C209)</f>
        <v>83413025</v>
      </c>
      <c r="D201" s="179">
        <f t="shared" ref="D201:E201" si="43">SUM(D202:D209)</f>
        <v>85782687</v>
      </c>
      <c r="E201" s="179">
        <f t="shared" si="43"/>
        <v>85727320</v>
      </c>
      <c r="F201" s="179">
        <f t="shared" ref="F201" si="44">SUM(F202:F209)</f>
        <v>0</v>
      </c>
      <c r="G201" s="179">
        <f t="shared" ref="G201" si="45">SUM(G202:G209)</f>
        <v>0</v>
      </c>
      <c r="H201" s="179">
        <f t="shared" ref="H201" si="46">SUM(H202:H209)</f>
        <v>0</v>
      </c>
      <c r="I201" s="179">
        <f t="shared" ref="I201" si="47">SUM(I202:I209)</f>
        <v>0</v>
      </c>
      <c r="J201" s="179">
        <f t="shared" ref="J201" si="48">SUM(J202:J209)</f>
        <v>0</v>
      </c>
      <c r="K201" s="179">
        <f t="shared" ref="K201" si="49">SUM(K202:K209)</f>
        <v>0</v>
      </c>
      <c r="L201" s="222">
        <f t="shared" ref="L201" si="50">SUM(L202:L209)</f>
        <v>83413025</v>
      </c>
      <c r="M201" s="180">
        <f t="shared" ref="M201" si="51">SUM(M202:M209)</f>
        <v>85782687</v>
      </c>
      <c r="N201" s="216">
        <f t="shared" si="30"/>
        <v>85727320</v>
      </c>
    </row>
    <row r="202" spans="1:14" ht="24.9" customHeight="1" x14ac:dyDescent="0.25">
      <c r="A202" s="1"/>
      <c r="B202" s="15" t="s">
        <v>148</v>
      </c>
      <c r="C202" s="37">
        <v>0</v>
      </c>
      <c r="D202" s="91"/>
      <c r="E202" s="91"/>
      <c r="F202" s="127">
        <v>0</v>
      </c>
      <c r="G202" s="91"/>
      <c r="H202" s="91"/>
      <c r="I202" s="127">
        <v>0</v>
      </c>
      <c r="J202" s="91"/>
      <c r="K202" s="91"/>
      <c r="L202" s="208">
        <f t="shared" ref="L202:L213" si="52">C202+F202+I202</f>
        <v>0</v>
      </c>
      <c r="M202" s="72">
        <f t="shared" ref="M202:M213" si="53">D202+G202+J202</f>
        <v>0</v>
      </c>
      <c r="N202" s="221">
        <f t="shared" si="30"/>
        <v>0</v>
      </c>
    </row>
    <row r="203" spans="1:14" ht="24.9" customHeight="1" x14ac:dyDescent="0.25">
      <c r="A203" s="1"/>
      <c r="B203" s="16" t="s">
        <v>149</v>
      </c>
      <c r="C203" s="37">
        <v>0</v>
      </c>
      <c r="D203" s="91"/>
      <c r="E203" s="91"/>
      <c r="F203" s="127">
        <v>0</v>
      </c>
      <c r="G203" s="91"/>
      <c r="H203" s="91"/>
      <c r="I203" s="127">
        <v>0</v>
      </c>
      <c r="J203" s="91"/>
      <c r="K203" s="91"/>
      <c r="L203" s="208">
        <f t="shared" si="52"/>
        <v>0</v>
      </c>
      <c r="M203" s="72">
        <f t="shared" si="53"/>
        <v>0</v>
      </c>
      <c r="N203" s="221">
        <f t="shared" si="30"/>
        <v>0</v>
      </c>
    </row>
    <row r="204" spans="1:14" ht="24.9" customHeight="1" x14ac:dyDescent="0.25">
      <c r="A204" s="1"/>
      <c r="B204" s="128" t="s">
        <v>150</v>
      </c>
      <c r="C204" s="42">
        <v>0</v>
      </c>
      <c r="D204" s="129"/>
      <c r="E204" s="129"/>
      <c r="F204" s="127">
        <v>0</v>
      </c>
      <c r="G204" s="91"/>
      <c r="H204" s="91"/>
      <c r="I204" s="127">
        <v>0</v>
      </c>
      <c r="J204" s="91"/>
      <c r="K204" s="129"/>
      <c r="L204" s="208">
        <f t="shared" si="52"/>
        <v>0</v>
      </c>
      <c r="M204" s="72">
        <f t="shared" si="53"/>
        <v>0</v>
      </c>
      <c r="N204" s="221">
        <f t="shared" si="30"/>
        <v>0</v>
      </c>
    </row>
    <row r="205" spans="1:14" ht="24.9" customHeight="1" x14ac:dyDescent="0.25">
      <c r="A205" s="1"/>
      <c r="B205" s="128" t="s">
        <v>151</v>
      </c>
      <c r="C205" s="42">
        <v>4933738</v>
      </c>
      <c r="D205" s="129">
        <v>5699644</v>
      </c>
      <c r="E205" s="129">
        <v>5699644</v>
      </c>
      <c r="F205" s="127"/>
      <c r="G205" s="91"/>
      <c r="H205" s="91"/>
      <c r="I205" s="127">
        <v>0</v>
      </c>
      <c r="J205" s="91"/>
      <c r="K205" s="129"/>
      <c r="L205" s="208">
        <f t="shared" si="52"/>
        <v>4933738</v>
      </c>
      <c r="M205" s="72">
        <f t="shared" si="53"/>
        <v>5699644</v>
      </c>
      <c r="N205" s="221">
        <f t="shared" si="30"/>
        <v>5699644</v>
      </c>
    </row>
    <row r="206" spans="1:14" ht="24.9" customHeight="1" x14ac:dyDescent="0.25">
      <c r="A206" s="5"/>
      <c r="B206" s="128" t="s">
        <v>152</v>
      </c>
      <c r="C206" s="42">
        <v>78479287</v>
      </c>
      <c r="D206" s="129">
        <v>80083043</v>
      </c>
      <c r="E206" s="129">
        <v>80027676</v>
      </c>
      <c r="F206" s="127"/>
      <c r="G206" s="91"/>
      <c r="H206" s="91"/>
      <c r="I206" s="127">
        <v>0</v>
      </c>
      <c r="J206" s="91"/>
      <c r="K206" s="129"/>
      <c r="L206" s="208">
        <f t="shared" si="52"/>
        <v>78479287</v>
      </c>
      <c r="M206" s="72">
        <f t="shared" si="53"/>
        <v>80083043</v>
      </c>
      <c r="N206" s="221">
        <f t="shared" ref="N206:N213" si="54">E206+H206+K206</f>
        <v>80027676</v>
      </c>
    </row>
    <row r="207" spans="1:14" ht="24.9" customHeight="1" x14ac:dyDescent="0.25">
      <c r="A207" s="5"/>
      <c r="B207" s="128" t="s">
        <v>153</v>
      </c>
      <c r="C207" s="42"/>
      <c r="D207" s="129"/>
      <c r="E207" s="129"/>
      <c r="F207" s="127"/>
      <c r="G207" s="91"/>
      <c r="H207" s="91"/>
      <c r="I207" s="127">
        <v>0</v>
      </c>
      <c r="J207" s="91"/>
      <c r="K207" s="129"/>
      <c r="L207" s="208">
        <f t="shared" si="52"/>
        <v>0</v>
      </c>
      <c r="M207" s="72">
        <f t="shared" si="53"/>
        <v>0</v>
      </c>
      <c r="N207" s="221">
        <f t="shared" si="54"/>
        <v>0</v>
      </c>
    </row>
    <row r="208" spans="1:14" ht="24.9" customHeight="1" x14ac:dyDescent="0.25">
      <c r="A208" s="5"/>
      <c r="B208" s="128" t="s">
        <v>154</v>
      </c>
      <c r="C208" s="42"/>
      <c r="D208" s="129"/>
      <c r="E208" s="129"/>
      <c r="F208" s="127"/>
      <c r="G208" s="91"/>
      <c r="H208" s="91"/>
      <c r="I208" s="127">
        <v>0</v>
      </c>
      <c r="J208" s="91"/>
      <c r="K208" s="129"/>
      <c r="L208" s="208">
        <f t="shared" si="52"/>
        <v>0</v>
      </c>
      <c r="M208" s="72">
        <f t="shared" si="53"/>
        <v>0</v>
      </c>
      <c r="N208" s="221">
        <f t="shared" si="54"/>
        <v>0</v>
      </c>
    </row>
    <row r="209" spans="1:14" ht="24.9" customHeight="1" x14ac:dyDescent="0.25">
      <c r="A209" s="5"/>
      <c r="B209" s="128" t="s">
        <v>155</v>
      </c>
      <c r="C209" s="42">
        <v>0</v>
      </c>
      <c r="D209" s="129"/>
      <c r="E209" s="129"/>
      <c r="F209" s="127">
        <v>0</v>
      </c>
      <c r="G209" s="91"/>
      <c r="H209" s="91"/>
      <c r="I209" s="127">
        <v>0</v>
      </c>
      <c r="J209" s="91"/>
      <c r="K209" s="129"/>
      <c r="L209" s="208">
        <f t="shared" si="52"/>
        <v>0</v>
      </c>
      <c r="M209" s="72">
        <f t="shared" si="53"/>
        <v>0</v>
      </c>
      <c r="N209" s="221">
        <f t="shared" si="54"/>
        <v>0</v>
      </c>
    </row>
    <row r="210" spans="1:14" ht="24.9" customHeight="1" x14ac:dyDescent="0.25">
      <c r="A210" s="177"/>
      <c r="B210" s="178" t="s">
        <v>156</v>
      </c>
      <c r="C210" s="179">
        <v>0</v>
      </c>
      <c r="D210" s="179"/>
      <c r="E210" s="179"/>
      <c r="F210" s="180">
        <v>0</v>
      </c>
      <c r="G210" s="179"/>
      <c r="H210" s="179"/>
      <c r="I210" s="180">
        <v>0</v>
      </c>
      <c r="J210" s="179"/>
      <c r="K210" s="179"/>
      <c r="L210" s="217">
        <f t="shared" si="52"/>
        <v>0</v>
      </c>
      <c r="M210" s="205">
        <f t="shared" si="53"/>
        <v>0</v>
      </c>
      <c r="N210" s="216">
        <f t="shared" si="54"/>
        <v>0</v>
      </c>
    </row>
    <row r="211" spans="1:14" ht="24.9" customHeight="1" thickBot="1" x14ac:dyDescent="0.3">
      <c r="A211" s="181"/>
      <c r="B211" s="182" t="s">
        <v>157</v>
      </c>
      <c r="C211" s="183">
        <v>0</v>
      </c>
      <c r="D211" s="183"/>
      <c r="E211" s="183"/>
      <c r="F211" s="184">
        <v>0</v>
      </c>
      <c r="G211" s="185"/>
      <c r="H211" s="185"/>
      <c r="I211" s="186">
        <v>0</v>
      </c>
      <c r="J211" s="185"/>
      <c r="K211" s="185"/>
      <c r="L211" s="217">
        <f t="shared" si="52"/>
        <v>0</v>
      </c>
      <c r="M211" s="205">
        <f t="shared" si="53"/>
        <v>0</v>
      </c>
      <c r="N211" s="216">
        <f t="shared" si="54"/>
        <v>0</v>
      </c>
    </row>
    <row r="212" spans="1:14" ht="24.9" customHeight="1" thickTop="1" thickBot="1" x14ac:dyDescent="0.3">
      <c r="A212" s="268" t="s">
        <v>158</v>
      </c>
      <c r="B212" s="269"/>
      <c r="C212" s="130">
        <f>C200</f>
        <v>83413025</v>
      </c>
      <c r="D212" s="130">
        <f t="shared" ref="D212:J212" si="55">D200</f>
        <v>85782687</v>
      </c>
      <c r="E212" s="130">
        <f t="shared" si="55"/>
        <v>85727320</v>
      </c>
      <c r="F212" s="130">
        <f t="shared" si="55"/>
        <v>0</v>
      </c>
      <c r="G212" s="130">
        <f t="shared" si="55"/>
        <v>0</v>
      </c>
      <c r="H212" s="131">
        <f t="shared" ref="H212" si="56">SUM(H200:H211)</f>
        <v>0</v>
      </c>
      <c r="I212" s="130">
        <f t="shared" si="55"/>
        <v>0</v>
      </c>
      <c r="J212" s="130">
        <f t="shared" si="55"/>
        <v>0</v>
      </c>
      <c r="K212" s="131">
        <f t="shared" ref="K212" si="57">SUM(K200:K211)</f>
        <v>0</v>
      </c>
      <c r="L212" s="208">
        <f t="shared" si="52"/>
        <v>83413025</v>
      </c>
      <c r="M212" s="72">
        <f t="shared" si="53"/>
        <v>85782687</v>
      </c>
      <c r="N212" s="221">
        <f t="shared" si="54"/>
        <v>85727320</v>
      </c>
    </row>
    <row r="213" spans="1:14" ht="24.9" customHeight="1" thickBot="1" x14ac:dyDescent="0.3">
      <c r="A213" s="243" t="s">
        <v>159</v>
      </c>
      <c r="B213" s="244"/>
      <c r="C213" s="132">
        <f>C198+C212</f>
        <v>308386852</v>
      </c>
      <c r="D213" s="133">
        <f t="shared" ref="D213:H213" si="58">D198+D212</f>
        <v>392713271</v>
      </c>
      <c r="E213" s="133">
        <f t="shared" si="58"/>
        <v>231984346</v>
      </c>
      <c r="F213" s="132">
        <f t="shared" si="58"/>
        <v>38811060</v>
      </c>
      <c r="G213" s="133">
        <f t="shared" si="58"/>
        <v>40410660</v>
      </c>
      <c r="H213" s="133">
        <f t="shared" si="58"/>
        <v>40224681</v>
      </c>
      <c r="I213" s="134">
        <f>I198+I212</f>
        <v>43426287</v>
      </c>
      <c r="J213" s="133">
        <f t="shared" ref="J213:K213" si="59">J198+J212</f>
        <v>47256082</v>
      </c>
      <c r="K213" s="133">
        <f t="shared" si="59"/>
        <v>44755990</v>
      </c>
      <c r="L213" s="218">
        <f t="shared" si="52"/>
        <v>390624199</v>
      </c>
      <c r="M213" s="223">
        <f t="shared" si="53"/>
        <v>480380013</v>
      </c>
      <c r="N213" s="224">
        <f t="shared" si="54"/>
        <v>316965017</v>
      </c>
    </row>
    <row r="214" spans="1:14" ht="24.9" customHeight="1" x14ac:dyDescent="0.3">
      <c r="A214" s="49"/>
      <c r="B214" s="18"/>
      <c r="C214" s="18"/>
      <c r="D214" s="18"/>
      <c r="E214" s="18"/>
      <c r="K214" s="18"/>
    </row>
    <row r="215" spans="1:14" ht="24.9" customHeight="1" x14ac:dyDescent="0.25">
      <c r="A215" s="11"/>
      <c r="B215" s="11"/>
      <c r="C215" s="145"/>
      <c r="D215" s="145"/>
      <c r="E215" s="145"/>
      <c r="F215" s="145"/>
      <c r="G215" s="145"/>
      <c r="I215" s="145"/>
      <c r="J215" s="145"/>
      <c r="K215" s="11"/>
      <c r="L215" s="145"/>
      <c r="M215" s="145"/>
      <c r="N215" s="145"/>
    </row>
    <row r="216" spans="1:14" ht="24.9" customHeight="1" x14ac:dyDescent="0.25">
      <c r="A216" s="21"/>
      <c r="B216" s="21"/>
      <c r="C216" s="21"/>
      <c r="D216" s="21"/>
      <c r="E216" s="21"/>
      <c r="H216" s="144"/>
      <c r="K216" s="144"/>
    </row>
    <row r="217" spans="1:14" ht="24.9" customHeight="1" x14ac:dyDescent="0.25">
      <c r="A217" s="19"/>
      <c r="B217" s="19"/>
      <c r="C217" s="19"/>
      <c r="D217" s="19"/>
      <c r="E217" s="19"/>
      <c r="K217" s="19"/>
    </row>
    <row r="218" spans="1:14" ht="24.9" customHeight="1" x14ac:dyDescent="0.25">
      <c r="A218" s="11"/>
      <c r="B218" s="11"/>
      <c r="C218" s="11"/>
      <c r="D218" s="11"/>
      <c r="E218" s="11"/>
    </row>
    <row r="219" spans="1:14" ht="24.9" customHeight="1" x14ac:dyDescent="0.25">
      <c r="A219" s="19"/>
      <c r="B219" s="19"/>
      <c r="C219" s="19"/>
      <c r="D219" s="19"/>
      <c r="E219" s="19"/>
    </row>
    <row r="220" spans="1:14" ht="24.9" customHeight="1" x14ac:dyDescent="0.25">
      <c r="A220" s="11"/>
      <c r="B220" s="11"/>
      <c r="C220" s="11"/>
      <c r="D220" s="11"/>
      <c r="E220" s="11"/>
    </row>
    <row r="221" spans="1:14" ht="24.9" customHeight="1" x14ac:dyDescent="0.25">
      <c r="A221" s="11"/>
      <c r="B221" s="11"/>
      <c r="C221" s="11"/>
      <c r="D221" s="11"/>
      <c r="E221" s="11"/>
    </row>
    <row r="222" spans="1:14" ht="24.9" customHeight="1" x14ac:dyDescent="0.25">
      <c r="A222" s="11"/>
      <c r="B222" s="11"/>
      <c r="C222" s="11"/>
      <c r="D222" s="11"/>
      <c r="E222" s="11"/>
    </row>
    <row r="223" spans="1:14" ht="24.9" customHeight="1" x14ac:dyDescent="0.25">
      <c r="A223" s="11"/>
      <c r="B223" s="11"/>
      <c r="C223" s="11"/>
      <c r="D223" s="11"/>
      <c r="E223" s="11"/>
    </row>
    <row r="224" spans="1:14" ht="24.9" customHeight="1" x14ac:dyDescent="0.25">
      <c r="A224" s="11"/>
      <c r="B224" s="11"/>
      <c r="C224" s="11"/>
      <c r="D224" s="11"/>
      <c r="E224" s="11"/>
    </row>
    <row r="225" spans="1:5" ht="24.9" customHeight="1" x14ac:dyDescent="0.25">
      <c r="A225" s="20"/>
      <c r="B225" s="20"/>
      <c r="C225" s="20"/>
      <c r="D225" s="20"/>
      <c r="E225" s="20"/>
    </row>
    <row r="226" spans="1:5" ht="24.9" customHeight="1" x14ac:dyDescent="0.25">
      <c r="A226" s="11"/>
      <c r="B226" s="11"/>
      <c r="C226" s="11"/>
      <c r="D226" s="11"/>
      <c r="E226" s="11"/>
    </row>
    <row r="227" spans="1:5" ht="24.9" customHeight="1" x14ac:dyDescent="0.25">
      <c r="A227" s="11"/>
      <c r="B227" s="11"/>
      <c r="C227" s="11"/>
      <c r="D227" s="11"/>
      <c r="E227" s="11"/>
    </row>
    <row r="228" spans="1:5" ht="24.9" customHeight="1" x14ac:dyDescent="0.25">
      <c r="A228" s="20"/>
      <c r="B228" s="20"/>
      <c r="C228" s="20"/>
      <c r="D228" s="20"/>
      <c r="E228" s="20"/>
    </row>
    <row r="229" spans="1:5" x14ac:dyDescent="0.25">
      <c r="A229" s="20"/>
      <c r="B229" s="20"/>
      <c r="C229" s="20"/>
      <c r="D229" s="20"/>
      <c r="E229" s="20"/>
    </row>
    <row r="230" spans="1:5" x14ac:dyDescent="0.25">
      <c r="A230" s="11"/>
      <c r="B230" s="11"/>
      <c r="C230" s="11"/>
      <c r="D230" s="11"/>
      <c r="E230" s="11"/>
    </row>
    <row r="231" spans="1:5" x14ac:dyDescent="0.25">
      <c r="A231" s="20"/>
      <c r="B231" s="20"/>
      <c r="C231" s="20"/>
      <c r="D231" s="20"/>
      <c r="E231" s="20"/>
    </row>
    <row r="232" spans="1:5" x14ac:dyDescent="0.25">
      <c r="A232" s="11"/>
      <c r="B232" s="11"/>
      <c r="C232" s="11"/>
      <c r="D232" s="11"/>
      <c r="E232" s="11"/>
    </row>
    <row r="233" spans="1:5" x14ac:dyDescent="0.25">
      <c r="A233" s="4"/>
      <c r="B233" s="4"/>
      <c r="C233" s="4"/>
      <c r="D233" s="4"/>
      <c r="E233" s="4"/>
    </row>
    <row r="235" spans="1:5" x14ac:dyDescent="0.25">
      <c r="A235" s="4"/>
      <c r="B235" s="4"/>
      <c r="C235" s="4"/>
      <c r="D235" s="4"/>
      <c r="E235" s="4"/>
    </row>
    <row r="236" spans="1:5" x14ac:dyDescent="0.25">
      <c r="A236" s="6"/>
      <c r="B236" s="6"/>
      <c r="C236" s="6"/>
      <c r="D236" s="6"/>
      <c r="E236" s="6"/>
    </row>
    <row r="238" spans="1:5" x14ac:dyDescent="0.25">
      <c r="A238" s="4"/>
      <c r="B238" s="4"/>
      <c r="C238" s="4"/>
      <c r="D238" s="4"/>
      <c r="E238" s="4"/>
    </row>
    <row r="248" spans="1:5" x14ac:dyDescent="0.25">
      <c r="A248" s="4"/>
      <c r="B248" s="4"/>
      <c r="C248" s="4"/>
      <c r="D248" s="4"/>
      <c r="E248" s="4"/>
    </row>
    <row r="255" spans="1:5" x14ac:dyDescent="0.25">
      <c r="A255" s="4"/>
      <c r="B255" s="4"/>
      <c r="C255" s="4"/>
      <c r="D255" s="4"/>
      <c r="E255" s="4"/>
    </row>
    <row r="259" spans="1:5" x14ac:dyDescent="0.25">
      <c r="A259" s="4"/>
      <c r="B259" s="4"/>
      <c r="C259" s="4"/>
      <c r="D259" s="4"/>
      <c r="E259" s="4"/>
    </row>
    <row r="260" spans="1:5" x14ac:dyDescent="0.25">
      <c r="A260" s="4"/>
      <c r="B260" s="4"/>
      <c r="C260" s="4"/>
      <c r="D260" s="4"/>
      <c r="E260" s="4"/>
    </row>
    <row r="261" spans="1:5" x14ac:dyDescent="0.25">
      <c r="A261" s="9"/>
      <c r="B261" s="9"/>
      <c r="C261" s="9"/>
      <c r="D261" s="9"/>
      <c r="E261" s="9"/>
    </row>
    <row r="262" spans="1:5" x14ac:dyDescent="0.25">
      <c r="A262" s="4"/>
      <c r="B262" s="4"/>
      <c r="C262" s="4"/>
      <c r="D262" s="4"/>
      <c r="E262" s="4"/>
    </row>
    <row r="263" spans="1:5" x14ac:dyDescent="0.25">
      <c r="A263" s="4"/>
      <c r="B263" s="4"/>
      <c r="C263" s="4"/>
      <c r="D263" s="4"/>
      <c r="E263" s="4"/>
    </row>
    <row r="264" spans="1:5" x14ac:dyDescent="0.25">
      <c r="A264" s="4"/>
      <c r="B264" s="4"/>
      <c r="C264" s="4"/>
      <c r="D264" s="4"/>
      <c r="E264" s="4"/>
    </row>
    <row r="265" spans="1:5" x14ac:dyDescent="0.25">
      <c r="A265" s="4"/>
      <c r="B265" s="4"/>
      <c r="C265" s="4"/>
      <c r="D265" s="4"/>
      <c r="E265" s="4"/>
    </row>
    <row r="266" spans="1:5" x14ac:dyDescent="0.25">
      <c r="A266" s="4"/>
      <c r="B266" s="4"/>
      <c r="C266" s="4"/>
      <c r="D266" s="4"/>
      <c r="E266" s="4"/>
    </row>
  </sheetData>
  <mergeCells count="30">
    <mergeCell ref="A1:N1"/>
    <mergeCell ref="A3:N3"/>
    <mergeCell ref="A4:N4"/>
    <mergeCell ref="A5:N5"/>
    <mergeCell ref="A198:B198"/>
    <mergeCell ref="A199:B199"/>
    <mergeCell ref="A212:B212"/>
    <mergeCell ref="A6:N6"/>
    <mergeCell ref="C7:N7"/>
    <mergeCell ref="A97:N97"/>
    <mergeCell ref="L98:N100"/>
    <mergeCell ref="L8:N9"/>
    <mergeCell ref="C8:E9"/>
    <mergeCell ref="F8:H9"/>
    <mergeCell ref="F99:H100"/>
    <mergeCell ref="I99:K100"/>
    <mergeCell ref="I8:K9"/>
    <mergeCell ref="A7:B10"/>
    <mergeCell ref="A213:B213"/>
    <mergeCell ref="A98:B101"/>
    <mergeCell ref="C98:J98"/>
    <mergeCell ref="C99:D100"/>
    <mergeCell ref="A11:B11"/>
    <mergeCell ref="A62:B62"/>
    <mergeCell ref="A82:B82"/>
    <mergeCell ref="A83:B83"/>
    <mergeCell ref="A94:B94"/>
    <mergeCell ref="A95:B95"/>
    <mergeCell ref="A102:B102"/>
    <mergeCell ref="A173:B173"/>
  </mergeCells>
  <pageMargins left="0.11811023622047245" right="0" top="0.15748031496062992" bottom="0" header="0.31496062992125984" footer="0.31496062992125984"/>
  <pageSetup paperSize="8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Bánk-Tolmács Körjegyzősége</dc:creator>
  <cp:lastModifiedBy>Felhasználó</cp:lastModifiedBy>
  <cp:lastPrinted>2021-06-02T07:07:46Z</cp:lastPrinted>
  <dcterms:created xsi:type="dcterms:W3CDTF">2009-02-13T12:55:25Z</dcterms:created>
  <dcterms:modified xsi:type="dcterms:W3CDTF">2021-06-18T09:59:56Z</dcterms:modified>
</cp:coreProperties>
</file>