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988AB479-085E-4AB2-B501-A2A90B3A062B}" xr6:coauthVersionLast="47" xr6:coauthVersionMax="47" xr10:uidLastSave="{00000000-0000-0000-0000-000000000000}"/>
  <bookViews>
    <workbookView xWindow="1800" yWindow="1515" windowWidth="21600" windowHeight="11145" xr2:uid="{C49CF8CC-1DCB-4F82-B9A0-48F58A51E324}"/>
  </bookViews>
  <sheets>
    <sheet name="2.melléklet2020.mó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L55" i="1"/>
  <c r="F55" i="1"/>
  <c r="W54" i="1"/>
  <c r="R54" i="1"/>
  <c r="R55" i="1" s="1"/>
  <c r="N54" i="1"/>
  <c r="L54" i="1"/>
  <c r="F54" i="1"/>
  <c r="B54" i="1"/>
  <c r="B55" i="1" s="1"/>
  <c r="R52" i="1"/>
  <c r="Q52" i="1"/>
  <c r="Q54" i="1" s="1"/>
  <c r="Q55" i="1" s="1"/>
  <c r="O52" i="1"/>
  <c r="O54" i="1" s="1"/>
  <c r="O55" i="1" s="1"/>
  <c r="N52" i="1"/>
  <c r="L52" i="1"/>
  <c r="K52" i="1"/>
  <c r="K54" i="1" s="1"/>
  <c r="K55" i="1" s="1"/>
  <c r="I52" i="1"/>
  <c r="I54" i="1" s="1"/>
  <c r="I55" i="1" s="1"/>
  <c r="H52" i="1"/>
  <c r="H54" i="1" s="1"/>
  <c r="H55" i="1" s="1"/>
  <c r="G52" i="1"/>
  <c r="G54" i="1" s="1"/>
  <c r="G55" i="1" s="1"/>
  <c r="F52" i="1"/>
  <c r="E52" i="1"/>
  <c r="E54" i="1" s="1"/>
  <c r="E55" i="1" s="1"/>
  <c r="C52" i="1"/>
  <c r="C54" i="1" s="1"/>
  <c r="C55" i="1" s="1"/>
  <c r="B52" i="1"/>
  <c r="V49" i="1"/>
  <c r="U49" i="1"/>
  <c r="T49" i="1"/>
  <c r="S49" i="1"/>
  <c r="S52" i="1" s="1"/>
  <c r="S54" i="1" s="1"/>
  <c r="S55" i="1" s="1"/>
  <c r="U48" i="1"/>
  <c r="T48" i="1"/>
  <c r="P48" i="1"/>
  <c r="J48" i="1"/>
  <c r="V48" i="1" s="1"/>
  <c r="U47" i="1"/>
  <c r="T47" i="1"/>
  <c r="P47" i="1"/>
  <c r="P52" i="1" s="1"/>
  <c r="J47" i="1"/>
  <c r="V47" i="1" s="1"/>
  <c r="V46" i="1"/>
  <c r="U46" i="1"/>
  <c r="T46" i="1"/>
  <c r="P46" i="1"/>
  <c r="V45" i="1"/>
  <c r="U45" i="1"/>
  <c r="V44" i="1"/>
  <c r="U44" i="1"/>
  <c r="V43" i="1"/>
  <c r="U43" i="1"/>
  <c r="T43" i="1"/>
  <c r="U42" i="1"/>
  <c r="T42" i="1"/>
  <c r="J42" i="1"/>
  <c r="V42" i="1" s="1"/>
  <c r="U41" i="1"/>
  <c r="T41" i="1"/>
  <c r="M41" i="1"/>
  <c r="J41" i="1"/>
  <c r="G41" i="1"/>
  <c r="D41" i="1"/>
  <c r="D52" i="1" s="1"/>
  <c r="V40" i="1"/>
  <c r="U40" i="1"/>
  <c r="V39" i="1"/>
  <c r="U39" i="1"/>
  <c r="T39" i="1"/>
  <c r="T52" i="1" s="1"/>
  <c r="T54" i="1" s="1"/>
  <c r="T55" i="1" s="1"/>
  <c r="J39" i="1"/>
  <c r="J52" i="1" s="1"/>
  <c r="V38" i="1"/>
  <c r="U38" i="1"/>
  <c r="T38" i="1"/>
  <c r="M38" i="1"/>
  <c r="V37" i="1"/>
  <c r="U37" i="1"/>
  <c r="U50" i="1" s="1"/>
  <c r="V36" i="1"/>
  <c r="U36" i="1"/>
  <c r="T36" i="1"/>
  <c r="M36" i="1"/>
  <c r="M52" i="1" s="1"/>
  <c r="S30" i="1"/>
  <c r="R30" i="1"/>
  <c r="Q30" i="1"/>
  <c r="O30" i="1"/>
  <c r="N30" i="1"/>
  <c r="L30" i="1"/>
  <c r="K30" i="1"/>
  <c r="I30" i="1"/>
  <c r="H30" i="1"/>
  <c r="F30" i="1"/>
  <c r="E30" i="1"/>
  <c r="C30" i="1"/>
  <c r="B30" i="1"/>
  <c r="V29" i="1"/>
  <c r="U29" i="1"/>
  <c r="T29" i="1"/>
  <c r="S29" i="1"/>
  <c r="V28" i="1"/>
  <c r="U28" i="1"/>
  <c r="T28" i="1"/>
  <c r="J28" i="1"/>
  <c r="G28" i="1"/>
  <c r="D28" i="1"/>
  <c r="U27" i="1"/>
  <c r="T27" i="1"/>
  <c r="J27" i="1"/>
  <c r="V27" i="1" s="1"/>
  <c r="V26" i="1"/>
  <c r="U26" i="1"/>
  <c r="T26" i="1"/>
  <c r="J26" i="1"/>
  <c r="U25" i="1"/>
  <c r="T25" i="1"/>
  <c r="M25" i="1"/>
  <c r="J25" i="1"/>
  <c r="V25" i="1" s="1"/>
  <c r="U24" i="1"/>
  <c r="T24" i="1"/>
  <c r="J24" i="1"/>
  <c r="V24" i="1" s="1"/>
  <c r="V23" i="1"/>
  <c r="U23" i="1"/>
  <c r="W22" i="1"/>
  <c r="V22" i="1"/>
  <c r="U22" i="1"/>
  <c r="T22" i="1"/>
  <c r="P22" i="1"/>
  <c r="J22" i="1"/>
  <c r="G22" i="1"/>
  <c r="D22" i="1"/>
  <c r="V21" i="1"/>
  <c r="U21" i="1"/>
  <c r="P21" i="1"/>
  <c r="U20" i="1"/>
  <c r="T20" i="1"/>
  <c r="P20" i="1"/>
  <c r="J20" i="1"/>
  <c r="G20" i="1"/>
  <c r="D20" i="1"/>
  <c r="V20" i="1" s="1"/>
  <c r="U19" i="1"/>
  <c r="T19" i="1"/>
  <c r="P19" i="1"/>
  <c r="J19" i="1"/>
  <c r="G19" i="1"/>
  <c r="D19" i="1"/>
  <c r="V19" i="1" s="1"/>
  <c r="V18" i="1"/>
  <c r="U18" i="1"/>
  <c r="T18" i="1"/>
  <c r="J18" i="1"/>
  <c r="G18" i="1"/>
  <c r="D18" i="1"/>
  <c r="V17" i="1"/>
  <c r="U17" i="1"/>
  <c r="T17" i="1"/>
  <c r="G17" i="1"/>
  <c r="D17" i="1"/>
  <c r="U16" i="1"/>
  <c r="T16" i="1"/>
  <c r="M16" i="1"/>
  <c r="V16" i="1" s="1"/>
  <c r="V15" i="1"/>
  <c r="U15" i="1"/>
  <c r="T15" i="1"/>
  <c r="V14" i="1"/>
  <c r="U14" i="1"/>
  <c r="T14" i="1"/>
  <c r="J14" i="1"/>
  <c r="V13" i="1"/>
  <c r="U13" i="1"/>
  <c r="V12" i="1"/>
  <c r="U12" i="1"/>
  <c r="T12" i="1"/>
  <c r="J12" i="1"/>
  <c r="U11" i="1"/>
  <c r="T11" i="1"/>
  <c r="P11" i="1"/>
  <c r="P30" i="1" s="1"/>
  <c r="M11" i="1"/>
  <c r="V11" i="1" s="1"/>
  <c r="U10" i="1"/>
  <c r="T10" i="1"/>
  <c r="T30" i="1" s="1"/>
  <c r="P10" i="1"/>
  <c r="M10" i="1"/>
  <c r="J10" i="1"/>
  <c r="J30" i="1" s="1"/>
  <c r="G10" i="1"/>
  <c r="G30" i="1" s="1"/>
  <c r="D10" i="1"/>
  <c r="D30" i="1" s="1"/>
  <c r="P54" i="1" l="1"/>
  <c r="P55" i="1" s="1"/>
  <c r="U31" i="1"/>
  <c r="U51" i="1"/>
  <c r="D54" i="1"/>
  <c r="D55" i="1" s="1"/>
  <c r="J54" i="1"/>
  <c r="J55" i="1" s="1"/>
  <c r="M30" i="1"/>
  <c r="M54" i="1" s="1"/>
  <c r="M55" i="1" s="1"/>
  <c r="V41" i="1"/>
  <c r="V52" i="1" s="1"/>
  <c r="V54" i="1" s="1"/>
  <c r="V55" i="1" s="1"/>
  <c r="U30" i="1"/>
  <c r="U52" i="1"/>
  <c r="U54" i="1" s="1"/>
  <c r="U55" i="1" s="1"/>
  <c r="V10" i="1"/>
  <c r="V30" i="1" s="1"/>
</calcChain>
</file>

<file path=xl/sharedStrings.xml><?xml version="1.0" encoding="utf-8"?>
<sst xmlns="http://schemas.openxmlformats.org/spreadsheetml/2006/main" count="74" uniqueCount="57">
  <si>
    <t xml:space="preserve">                    </t>
  </si>
  <si>
    <t xml:space="preserve">Terpes Községi Önkormányzat  2020 évi költségvetésének módosítása - KIADÁSOK </t>
  </si>
  <si>
    <r>
      <t>a</t>
    </r>
    <r>
      <rPr>
        <sz val="8"/>
        <rFont val="Arial CE"/>
        <family val="2"/>
        <charset val="238"/>
      </rPr>
      <t>datok  Ft-ban</t>
    </r>
  </si>
  <si>
    <t>Kiadási címek</t>
  </si>
  <si>
    <t>Személyi jellegű kiadások</t>
  </si>
  <si>
    <t>Munkaadókat terhelő járulékok</t>
  </si>
  <si>
    <t>Dologi jell.kiadások</t>
  </si>
  <si>
    <t>Végleges pénzeszközátadás , támogatások, ellátottak pénzb.jutt.</t>
  </si>
  <si>
    <t>Felhalmozás felújitás, és pénzügyi befektetés</t>
  </si>
  <si>
    <t>Hitelek, értékpapírok, tartalékok, Pénzforgalom nélküli kiadások</t>
  </si>
  <si>
    <t>Kiadások összesen</t>
  </si>
  <si>
    <t>2020. évi   eredeti ei.</t>
  </si>
  <si>
    <t>2020. évi mód.jav.</t>
  </si>
  <si>
    <t>2020. évi mód.ei.</t>
  </si>
  <si>
    <t>2020 évi. mód.jav.</t>
  </si>
  <si>
    <t>2020 évi   eredeti ei.</t>
  </si>
  <si>
    <t>Kötelező feladatok</t>
  </si>
  <si>
    <t>Önkormányzati jogalkotás</t>
  </si>
  <si>
    <t>Önkormányzat elszámolásai közös Hiv/orvosi ügyelet</t>
  </si>
  <si>
    <t>Közutak, hidak üzemeltetése, karbant</t>
  </si>
  <si>
    <t>Zöldterület kezelés</t>
  </si>
  <si>
    <t>Közvilágitás</t>
  </si>
  <si>
    <t>Ár-és belvizvédelemmel kapcsolatos kiadások</t>
  </si>
  <si>
    <t>Központi költségvetési befizetések</t>
  </si>
  <si>
    <t>Szociális étkeztetés</t>
  </si>
  <si>
    <t>Hosszabb idejű közfoglalkoztatás</t>
  </si>
  <si>
    <t>Közfoglalkoztatás mintaprogram</t>
  </si>
  <si>
    <t>Könyvtár</t>
  </si>
  <si>
    <t>Közművelődési tevékenységek tám/tájház</t>
  </si>
  <si>
    <t>Közművelődés-közösségi részvétel</t>
  </si>
  <si>
    <t>Rendszeres gyermekvédelmi tám/pénzbeni ell.</t>
  </si>
  <si>
    <t>Temetkezés és ehhez kapcs. szolg</t>
  </si>
  <si>
    <t>Települési támogatás</t>
  </si>
  <si>
    <t>Intézményen kívüli gyermekétkeztetés</t>
  </si>
  <si>
    <t>Gyermekétkeztetés köznevelési int.</t>
  </si>
  <si>
    <t>ÁH belüli megelőlegezés</t>
  </si>
  <si>
    <t>Kötelező feladatok összesen</t>
  </si>
  <si>
    <t>Államig. feladatok összesen</t>
  </si>
  <si>
    <t>Önként vállalt feladatok</t>
  </si>
  <si>
    <t>Civil szervezetek működési támogatása/tűzoltók</t>
  </si>
  <si>
    <t>Másh.nem sorolható sporttámogatás</t>
  </si>
  <si>
    <t>Önkormányzati vagyonnal való gazd</t>
  </si>
  <si>
    <t>Kiemelt önkormányzati rendezvények</t>
  </si>
  <si>
    <t>Város-és Községgazdálkodás</t>
  </si>
  <si>
    <t xml:space="preserve">Tűzoltás, műszaki mentés, </t>
  </si>
  <si>
    <t>Hitel felvétel és költsége</t>
  </si>
  <si>
    <t>Klubkönyvtár</t>
  </si>
  <si>
    <t>Kulturális rendezvények</t>
  </si>
  <si>
    <t>Ivóvízvezeték közműfelújítás</t>
  </si>
  <si>
    <t>Zöldterületkezelés saját forrásból</t>
  </si>
  <si>
    <t>Általános tartalék</t>
  </si>
  <si>
    <t>Céltartalék/képviselők</t>
  </si>
  <si>
    <t>finanszírozási műveletek/betét elhelyezés</t>
  </si>
  <si>
    <t>Önként vállalt fa.-ok összesen</t>
  </si>
  <si>
    <t>Kiadások Intézményfinanszirozás nélkül</t>
  </si>
  <si>
    <t>Magyar Falu Program</t>
  </si>
  <si>
    <t>Járási Többcélú Társulás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</si>
</sst>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52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6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3" fontId="0" fillId="0" borderId="6" xfId="0" applyNumberFormat="1" applyBorder="1"/>
    <xf numFmtId="0" fontId="6" fillId="0" borderId="5" xfId="0" applyFont="1" applyBorder="1" applyAlignment="1">
      <alignment horizontal="center" wrapText="1"/>
    </xf>
    <xf numFmtId="3" fontId="1" fillId="0" borderId="6" xfId="0" applyNumberFormat="1" applyFont="1" applyBorder="1"/>
    <xf numFmtId="3" fontId="0" fillId="4" borderId="7" xfId="0" applyNumberFormat="1" applyFill="1" applyBorder="1"/>
    <xf numFmtId="3" fontId="1" fillId="0" borderId="8" xfId="0" applyNumberFormat="1" applyFont="1" applyBorder="1"/>
    <xf numFmtId="0" fontId="0" fillId="0" borderId="5" xfId="0" applyBorder="1" applyAlignment="1">
      <alignment wrapText="1"/>
    </xf>
    <xf numFmtId="3" fontId="1" fillId="0" borderId="10" xfId="0" applyNumberFormat="1" applyFont="1" applyBorder="1"/>
    <xf numFmtId="0" fontId="8" fillId="0" borderId="5" xfId="0" applyFont="1" applyBorder="1"/>
    <xf numFmtId="0" fontId="9" fillId="5" borderId="5" xfId="0" applyFont="1" applyFill="1" applyBorder="1"/>
    <xf numFmtId="3" fontId="10" fillId="5" borderId="6" xfId="0" applyNumberFormat="1" applyFont="1" applyFill="1" applyBorder="1"/>
    <xf numFmtId="3" fontId="10" fillId="5" borderId="7" xfId="0" applyNumberFormat="1" applyFont="1" applyFill="1" applyBorder="1"/>
    <xf numFmtId="3" fontId="10" fillId="5" borderId="8" xfId="0" applyNumberFormat="1" applyFont="1" applyFill="1" applyBorder="1"/>
    <xf numFmtId="0" fontId="11" fillId="0" borderId="5" xfId="0" applyFont="1" applyBorder="1"/>
    <xf numFmtId="3" fontId="0" fillId="0" borderId="8" xfId="0" applyNumberFormat="1" applyBorder="1"/>
    <xf numFmtId="0" fontId="9" fillId="6" borderId="5" xfId="0" applyFont="1" applyFill="1" applyBorder="1"/>
    <xf numFmtId="3" fontId="10" fillId="6" borderId="6" xfId="0" applyNumberFormat="1" applyFont="1" applyFill="1" applyBorder="1"/>
    <xf numFmtId="3" fontId="10" fillId="6" borderId="7" xfId="0" applyNumberFormat="1" applyFont="1" applyFill="1" applyBorder="1"/>
    <xf numFmtId="3" fontId="10" fillId="6" borderId="8" xfId="0" applyNumberFormat="1" applyFont="1" applyFill="1" applyBorder="1"/>
    <xf numFmtId="0" fontId="10" fillId="0" borderId="5" xfId="0" applyFont="1" applyBorder="1" applyAlignment="1">
      <alignment horizontal="center"/>
    </xf>
    <xf numFmtId="3" fontId="0" fillId="6" borderId="7" xfId="0" applyNumberFormat="1" applyFill="1" applyBorder="1"/>
    <xf numFmtId="3" fontId="0" fillId="0" borderId="6" xfId="0" applyNumberFormat="1" applyBorder="1" applyAlignment="1">
      <alignment horizontal="right"/>
    </xf>
    <xf numFmtId="3" fontId="2" fillId="0" borderId="6" xfId="0" applyNumberFormat="1" applyFont="1" applyBorder="1"/>
    <xf numFmtId="0" fontId="0" fillId="0" borderId="11" xfId="0" applyBorder="1"/>
    <xf numFmtId="0" fontId="12" fillId="5" borderId="5" xfId="0" applyFont="1" applyFill="1" applyBorder="1"/>
    <xf numFmtId="3" fontId="6" fillId="5" borderId="6" xfId="0" applyNumberFormat="1" applyFont="1" applyFill="1" applyBorder="1"/>
    <xf numFmtId="3" fontId="6" fillId="5" borderId="7" xfId="0" applyNumberFormat="1" applyFont="1" applyFill="1" applyBorder="1"/>
    <xf numFmtId="3" fontId="6" fillId="5" borderId="8" xfId="0" applyNumberFormat="1" applyFont="1" applyFill="1" applyBorder="1"/>
    <xf numFmtId="0" fontId="6" fillId="0" borderId="5" xfId="0" applyFont="1" applyBorder="1"/>
    <xf numFmtId="3" fontId="13" fillId="0" borderId="6" xfId="0" applyNumberFormat="1" applyFont="1" applyBorder="1"/>
    <xf numFmtId="3" fontId="14" fillId="0" borderId="6" xfId="0" applyNumberFormat="1" applyFont="1" applyBorder="1"/>
    <xf numFmtId="3" fontId="13" fillId="7" borderId="6" xfId="0" applyNumberFormat="1" applyFont="1" applyFill="1" applyBorder="1"/>
    <xf numFmtId="3" fontId="14" fillId="7" borderId="6" xfId="0" applyNumberFormat="1" applyFont="1" applyFill="1" applyBorder="1"/>
    <xf numFmtId="3" fontId="6" fillId="0" borderId="6" xfId="0" applyNumberFormat="1" applyFont="1" applyBorder="1"/>
    <xf numFmtId="3" fontId="6" fillId="7" borderId="6" xfId="0" applyNumberFormat="1" applyFont="1" applyFill="1" applyBorder="1"/>
    <xf numFmtId="3" fontId="1" fillId="0" borderId="7" xfId="0" applyNumberFormat="1" applyFont="1" applyBorder="1"/>
    <xf numFmtId="0" fontId="15" fillId="8" borderId="12" xfId="0" applyFont="1" applyFill="1" applyBorder="1" applyAlignment="1">
      <alignment horizontal="center"/>
    </xf>
    <xf numFmtId="3" fontId="16" fillId="8" borderId="13" xfId="0" applyNumberFormat="1" applyFont="1" applyFill="1" applyBorder="1"/>
    <xf numFmtId="3" fontId="16" fillId="8" borderId="14" xfId="0" applyNumberFormat="1" applyFont="1" applyFill="1" applyBorder="1"/>
    <xf numFmtId="3" fontId="16" fillId="8" borderId="15" xfId="0" applyNumberFormat="1" applyFont="1" applyFill="1" applyBorder="1"/>
    <xf numFmtId="3" fontId="16" fillId="8" borderId="16" xfId="0" applyNumberFormat="1" applyFont="1" applyFill="1" applyBorder="1"/>
    <xf numFmtId="0" fontId="10" fillId="0" borderId="1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</cellXfs>
  <cellStyles count="2">
    <cellStyle name="Normál" xfId="0" builtinId="0"/>
    <cellStyle name="Normál_I. féléves beszámoló 2010." xfId="1" xr:uid="{9D5A5CC8-E88C-44F2-B1BF-D89B1CC63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1A6-1109-4C24-9F0C-1FABDCEFF7F2}">
  <sheetPr>
    <pageSetUpPr fitToPage="1"/>
  </sheetPr>
  <dimension ref="A1:W55"/>
  <sheetViews>
    <sheetView tabSelected="1" zoomScaleNormal="100" workbookViewId="0">
      <selection activeCell="A2" sqref="A2"/>
    </sheetView>
  </sheetViews>
  <sheetFormatPr defaultRowHeight="12.75" x14ac:dyDescent="0.2"/>
  <cols>
    <col min="1" max="1" width="31.85546875" customWidth="1"/>
    <col min="2" max="2" width="10" customWidth="1"/>
    <col min="3" max="3" width="10.5703125" customWidth="1"/>
    <col min="4" max="4" width="11.5703125" customWidth="1"/>
    <col min="5" max="5" width="9.42578125" customWidth="1"/>
    <col min="6" max="6" width="9.140625" customWidth="1"/>
    <col min="7" max="7" width="9" customWidth="1"/>
    <col min="8" max="8" width="9.5703125" customWidth="1"/>
    <col min="9" max="9" width="9" customWidth="1"/>
    <col min="10" max="10" width="10.140625" customWidth="1"/>
    <col min="11" max="12" width="10" customWidth="1"/>
    <col min="13" max="13" width="9.85546875" customWidth="1"/>
    <col min="14" max="14" width="9" customWidth="1"/>
    <col min="15" max="15" width="10.85546875" customWidth="1"/>
    <col min="16" max="16" width="11.42578125" customWidth="1"/>
    <col min="17" max="17" width="10.140625" customWidth="1"/>
    <col min="18" max="18" width="10.42578125" customWidth="1"/>
    <col min="19" max="19" width="9" customWidth="1"/>
    <col min="20" max="20" width="10.140625" bestFit="1" customWidth="1"/>
    <col min="21" max="21" width="10.140625" customWidth="1"/>
    <col min="22" max="22" width="12.28515625" customWidth="1"/>
    <col min="23" max="23" width="3.28515625" customWidth="1"/>
    <col min="257" max="257" width="31.85546875" customWidth="1"/>
    <col min="258" max="258" width="10" customWidth="1"/>
    <col min="259" max="259" width="10.5703125" customWidth="1"/>
    <col min="260" max="260" width="11.5703125" customWidth="1"/>
    <col min="261" max="261" width="9.42578125" customWidth="1"/>
    <col min="263" max="263" width="9" customWidth="1"/>
    <col min="264" max="264" width="9.5703125" customWidth="1"/>
    <col min="265" max="265" width="9" customWidth="1"/>
    <col min="266" max="266" width="10.140625" customWidth="1"/>
    <col min="267" max="268" width="10" customWidth="1"/>
    <col min="269" max="269" width="9.85546875" customWidth="1"/>
    <col min="270" max="270" width="9" customWidth="1"/>
    <col min="271" max="271" width="10.85546875" customWidth="1"/>
    <col min="272" max="272" width="11.42578125" customWidth="1"/>
    <col min="273" max="273" width="10.140625" customWidth="1"/>
    <col min="274" max="274" width="10.42578125" customWidth="1"/>
    <col min="275" max="275" width="9" customWidth="1"/>
    <col min="276" max="276" width="10.140625" bestFit="1" customWidth="1"/>
    <col min="277" max="277" width="10.140625" customWidth="1"/>
    <col min="278" max="278" width="12.28515625" customWidth="1"/>
    <col min="279" max="279" width="3.28515625" customWidth="1"/>
    <col min="513" max="513" width="31.85546875" customWidth="1"/>
    <col min="514" max="514" width="10" customWidth="1"/>
    <col min="515" max="515" width="10.5703125" customWidth="1"/>
    <col min="516" max="516" width="11.5703125" customWidth="1"/>
    <col min="517" max="517" width="9.42578125" customWidth="1"/>
    <col min="519" max="519" width="9" customWidth="1"/>
    <col min="520" max="520" width="9.5703125" customWidth="1"/>
    <col min="521" max="521" width="9" customWidth="1"/>
    <col min="522" max="522" width="10.140625" customWidth="1"/>
    <col min="523" max="524" width="10" customWidth="1"/>
    <col min="525" max="525" width="9.85546875" customWidth="1"/>
    <col min="526" max="526" width="9" customWidth="1"/>
    <col min="527" max="527" width="10.85546875" customWidth="1"/>
    <col min="528" max="528" width="11.42578125" customWidth="1"/>
    <col min="529" max="529" width="10.140625" customWidth="1"/>
    <col min="530" max="530" width="10.42578125" customWidth="1"/>
    <col min="531" max="531" width="9" customWidth="1"/>
    <col min="532" max="532" width="10.140625" bestFit="1" customWidth="1"/>
    <col min="533" max="533" width="10.140625" customWidth="1"/>
    <col min="534" max="534" width="12.28515625" customWidth="1"/>
    <col min="535" max="535" width="3.28515625" customWidth="1"/>
    <col min="769" max="769" width="31.85546875" customWidth="1"/>
    <col min="770" max="770" width="10" customWidth="1"/>
    <col min="771" max="771" width="10.5703125" customWidth="1"/>
    <col min="772" max="772" width="11.5703125" customWidth="1"/>
    <col min="773" max="773" width="9.42578125" customWidth="1"/>
    <col min="775" max="775" width="9" customWidth="1"/>
    <col min="776" max="776" width="9.5703125" customWidth="1"/>
    <col min="777" max="777" width="9" customWidth="1"/>
    <col min="778" max="778" width="10.140625" customWidth="1"/>
    <col min="779" max="780" width="10" customWidth="1"/>
    <col min="781" max="781" width="9.85546875" customWidth="1"/>
    <col min="782" max="782" width="9" customWidth="1"/>
    <col min="783" max="783" width="10.85546875" customWidth="1"/>
    <col min="784" max="784" width="11.42578125" customWidth="1"/>
    <col min="785" max="785" width="10.140625" customWidth="1"/>
    <col min="786" max="786" width="10.42578125" customWidth="1"/>
    <col min="787" max="787" width="9" customWidth="1"/>
    <col min="788" max="788" width="10.140625" bestFit="1" customWidth="1"/>
    <col min="789" max="789" width="10.140625" customWidth="1"/>
    <col min="790" max="790" width="12.28515625" customWidth="1"/>
    <col min="791" max="791" width="3.28515625" customWidth="1"/>
    <col min="1025" max="1025" width="31.85546875" customWidth="1"/>
    <col min="1026" max="1026" width="10" customWidth="1"/>
    <col min="1027" max="1027" width="10.5703125" customWidth="1"/>
    <col min="1028" max="1028" width="11.5703125" customWidth="1"/>
    <col min="1029" max="1029" width="9.42578125" customWidth="1"/>
    <col min="1031" max="1031" width="9" customWidth="1"/>
    <col min="1032" max="1032" width="9.5703125" customWidth="1"/>
    <col min="1033" max="1033" width="9" customWidth="1"/>
    <col min="1034" max="1034" width="10.140625" customWidth="1"/>
    <col min="1035" max="1036" width="10" customWidth="1"/>
    <col min="1037" max="1037" width="9.85546875" customWidth="1"/>
    <col min="1038" max="1038" width="9" customWidth="1"/>
    <col min="1039" max="1039" width="10.85546875" customWidth="1"/>
    <col min="1040" max="1040" width="11.42578125" customWidth="1"/>
    <col min="1041" max="1041" width="10.140625" customWidth="1"/>
    <col min="1042" max="1042" width="10.42578125" customWidth="1"/>
    <col min="1043" max="1043" width="9" customWidth="1"/>
    <col min="1044" max="1044" width="10.140625" bestFit="1" customWidth="1"/>
    <col min="1045" max="1045" width="10.140625" customWidth="1"/>
    <col min="1046" max="1046" width="12.28515625" customWidth="1"/>
    <col min="1047" max="1047" width="3.28515625" customWidth="1"/>
    <col min="1281" max="1281" width="31.85546875" customWidth="1"/>
    <col min="1282" max="1282" width="10" customWidth="1"/>
    <col min="1283" max="1283" width="10.5703125" customWidth="1"/>
    <col min="1284" max="1284" width="11.5703125" customWidth="1"/>
    <col min="1285" max="1285" width="9.42578125" customWidth="1"/>
    <col min="1287" max="1287" width="9" customWidth="1"/>
    <col min="1288" max="1288" width="9.5703125" customWidth="1"/>
    <col min="1289" max="1289" width="9" customWidth="1"/>
    <col min="1290" max="1290" width="10.140625" customWidth="1"/>
    <col min="1291" max="1292" width="10" customWidth="1"/>
    <col min="1293" max="1293" width="9.85546875" customWidth="1"/>
    <col min="1294" max="1294" width="9" customWidth="1"/>
    <col min="1295" max="1295" width="10.85546875" customWidth="1"/>
    <col min="1296" max="1296" width="11.42578125" customWidth="1"/>
    <col min="1297" max="1297" width="10.140625" customWidth="1"/>
    <col min="1298" max="1298" width="10.42578125" customWidth="1"/>
    <col min="1299" max="1299" width="9" customWidth="1"/>
    <col min="1300" max="1300" width="10.140625" bestFit="1" customWidth="1"/>
    <col min="1301" max="1301" width="10.140625" customWidth="1"/>
    <col min="1302" max="1302" width="12.28515625" customWidth="1"/>
    <col min="1303" max="1303" width="3.28515625" customWidth="1"/>
    <col min="1537" max="1537" width="31.85546875" customWidth="1"/>
    <col min="1538" max="1538" width="10" customWidth="1"/>
    <col min="1539" max="1539" width="10.5703125" customWidth="1"/>
    <col min="1540" max="1540" width="11.5703125" customWidth="1"/>
    <col min="1541" max="1541" width="9.42578125" customWidth="1"/>
    <col min="1543" max="1543" width="9" customWidth="1"/>
    <col min="1544" max="1544" width="9.5703125" customWidth="1"/>
    <col min="1545" max="1545" width="9" customWidth="1"/>
    <col min="1546" max="1546" width="10.140625" customWidth="1"/>
    <col min="1547" max="1548" width="10" customWidth="1"/>
    <col min="1549" max="1549" width="9.85546875" customWidth="1"/>
    <col min="1550" max="1550" width="9" customWidth="1"/>
    <col min="1551" max="1551" width="10.85546875" customWidth="1"/>
    <col min="1552" max="1552" width="11.42578125" customWidth="1"/>
    <col min="1553" max="1553" width="10.140625" customWidth="1"/>
    <col min="1554" max="1554" width="10.42578125" customWidth="1"/>
    <col min="1555" max="1555" width="9" customWidth="1"/>
    <col min="1556" max="1556" width="10.140625" bestFit="1" customWidth="1"/>
    <col min="1557" max="1557" width="10.140625" customWidth="1"/>
    <col min="1558" max="1558" width="12.28515625" customWidth="1"/>
    <col min="1559" max="1559" width="3.28515625" customWidth="1"/>
    <col min="1793" max="1793" width="31.85546875" customWidth="1"/>
    <col min="1794" max="1794" width="10" customWidth="1"/>
    <col min="1795" max="1795" width="10.5703125" customWidth="1"/>
    <col min="1796" max="1796" width="11.5703125" customWidth="1"/>
    <col min="1797" max="1797" width="9.42578125" customWidth="1"/>
    <col min="1799" max="1799" width="9" customWidth="1"/>
    <col min="1800" max="1800" width="9.5703125" customWidth="1"/>
    <col min="1801" max="1801" width="9" customWidth="1"/>
    <col min="1802" max="1802" width="10.140625" customWidth="1"/>
    <col min="1803" max="1804" width="10" customWidth="1"/>
    <col min="1805" max="1805" width="9.85546875" customWidth="1"/>
    <col min="1806" max="1806" width="9" customWidth="1"/>
    <col min="1807" max="1807" width="10.85546875" customWidth="1"/>
    <col min="1808" max="1808" width="11.42578125" customWidth="1"/>
    <col min="1809" max="1809" width="10.140625" customWidth="1"/>
    <col min="1810" max="1810" width="10.42578125" customWidth="1"/>
    <col min="1811" max="1811" width="9" customWidth="1"/>
    <col min="1812" max="1812" width="10.140625" bestFit="1" customWidth="1"/>
    <col min="1813" max="1813" width="10.140625" customWidth="1"/>
    <col min="1814" max="1814" width="12.28515625" customWidth="1"/>
    <col min="1815" max="1815" width="3.28515625" customWidth="1"/>
    <col min="2049" max="2049" width="31.85546875" customWidth="1"/>
    <col min="2050" max="2050" width="10" customWidth="1"/>
    <col min="2051" max="2051" width="10.5703125" customWidth="1"/>
    <col min="2052" max="2052" width="11.5703125" customWidth="1"/>
    <col min="2053" max="2053" width="9.42578125" customWidth="1"/>
    <col min="2055" max="2055" width="9" customWidth="1"/>
    <col min="2056" max="2056" width="9.5703125" customWidth="1"/>
    <col min="2057" max="2057" width="9" customWidth="1"/>
    <col min="2058" max="2058" width="10.140625" customWidth="1"/>
    <col min="2059" max="2060" width="10" customWidth="1"/>
    <col min="2061" max="2061" width="9.85546875" customWidth="1"/>
    <col min="2062" max="2062" width="9" customWidth="1"/>
    <col min="2063" max="2063" width="10.85546875" customWidth="1"/>
    <col min="2064" max="2064" width="11.42578125" customWidth="1"/>
    <col min="2065" max="2065" width="10.140625" customWidth="1"/>
    <col min="2066" max="2066" width="10.42578125" customWidth="1"/>
    <col min="2067" max="2067" width="9" customWidth="1"/>
    <col min="2068" max="2068" width="10.140625" bestFit="1" customWidth="1"/>
    <col min="2069" max="2069" width="10.140625" customWidth="1"/>
    <col min="2070" max="2070" width="12.28515625" customWidth="1"/>
    <col min="2071" max="2071" width="3.28515625" customWidth="1"/>
    <col min="2305" max="2305" width="31.85546875" customWidth="1"/>
    <col min="2306" max="2306" width="10" customWidth="1"/>
    <col min="2307" max="2307" width="10.5703125" customWidth="1"/>
    <col min="2308" max="2308" width="11.5703125" customWidth="1"/>
    <col min="2309" max="2309" width="9.42578125" customWidth="1"/>
    <col min="2311" max="2311" width="9" customWidth="1"/>
    <col min="2312" max="2312" width="9.5703125" customWidth="1"/>
    <col min="2313" max="2313" width="9" customWidth="1"/>
    <col min="2314" max="2314" width="10.140625" customWidth="1"/>
    <col min="2315" max="2316" width="10" customWidth="1"/>
    <col min="2317" max="2317" width="9.85546875" customWidth="1"/>
    <col min="2318" max="2318" width="9" customWidth="1"/>
    <col min="2319" max="2319" width="10.85546875" customWidth="1"/>
    <col min="2320" max="2320" width="11.42578125" customWidth="1"/>
    <col min="2321" max="2321" width="10.140625" customWidth="1"/>
    <col min="2322" max="2322" width="10.42578125" customWidth="1"/>
    <col min="2323" max="2323" width="9" customWidth="1"/>
    <col min="2324" max="2324" width="10.140625" bestFit="1" customWidth="1"/>
    <col min="2325" max="2325" width="10.140625" customWidth="1"/>
    <col min="2326" max="2326" width="12.28515625" customWidth="1"/>
    <col min="2327" max="2327" width="3.28515625" customWidth="1"/>
    <col min="2561" max="2561" width="31.85546875" customWidth="1"/>
    <col min="2562" max="2562" width="10" customWidth="1"/>
    <col min="2563" max="2563" width="10.5703125" customWidth="1"/>
    <col min="2564" max="2564" width="11.5703125" customWidth="1"/>
    <col min="2565" max="2565" width="9.42578125" customWidth="1"/>
    <col min="2567" max="2567" width="9" customWidth="1"/>
    <col min="2568" max="2568" width="9.5703125" customWidth="1"/>
    <col min="2569" max="2569" width="9" customWidth="1"/>
    <col min="2570" max="2570" width="10.140625" customWidth="1"/>
    <col min="2571" max="2572" width="10" customWidth="1"/>
    <col min="2573" max="2573" width="9.85546875" customWidth="1"/>
    <col min="2574" max="2574" width="9" customWidth="1"/>
    <col min="2575" max="2575" width="10.85546875" customWidth="1"/>
    <col min="2576" max="2576" width="11.42578125" customWidth="1"/>
    <col min="2577" max="2577" width="10.140625" customWidth="1"/>
    <col min="2578" max="2578" width="10.42578125" customWidth="1"/>
    <col min="2579" max="2579" width="9" customWidth="1"/>
    <col min="2580" max="2580" width="10.140625" bestFit="1" customWidth="1"/>
    <col min="2581" max="2581" width="10.140625" customWidth="1"/>
    <col min="2582" max="2582" width="12.28515625" customWidth="1"/>
    <col min="2583" max="2583" width="3.28515625" customWidth="1"/>
    <col min="2817" max="2817" width="31.85546875" customWidth="1"/>
    <col min="2818" max="2818" width="10" customWidth="1"/>
    <col min="2819" max="2819" width="10.5703125" customWidth="1"/>
    <col min="2820" max="2820" width="11.5703125" customWidth="1"/>
    <col min="2821" max="2821" width="9.42578125" customWidth="1"/>
    <col min="2823" max="2823" width="9" customWidth="1"/>
    <col min="2824" max="2824" width="9.5703125" customWidth="1"/>
    <col min="2825" max="2825" width="9" customWidth="1"/>
    <col min="2826" max="2826" width="10.140625" customWidth="1"/>
    <col min="2827" max="2828" width="10" customWidth="1"/>
    <col min="2829" max="2829" width="9.85546875" customWidth="1"/>
    <col min="2830" max="2830" width="9" customWidth="1"/>
    <col min="2831" max="2831" width="10.85546875" customWidth="1"/>
    <col min="2832" max="2832" width="11.42578125" customWidth="1"/>
    <col min="2833" max="2833" width="10.140625" customWidth="1"/>
    <col min="2834" max="2834" width="10.42578125" customWidth="1"/>
    <col min="2835" max="2835" width="9" customWidth="1"/>
    <col min="2836" max="2836" width="10.140625" bestFit="1" customWidth="1"/>
    <col min="2837" max="2837" width="10.140625" customWidth="1"/>
    <col min="2838" max="2838" width="12.28515625" customWidth="1"/>
    <col min="2839" max="2839" width="3.28515625" customWidth="1"/>
    <col min="3073" max="3073" width="31.85546875" customWidth="1"/>
    <col min="3074" max="3074" width="10" customWidth="1"/>
    <col min="3075" max="3075" width="10.5703125" customWidth="1"/>
    <col min="3076" max="3076" width="11.5703125" customWidth="1"/>
    <col min="3077" max="3077" width="9.42578125" customWidth="1"/>
    <col min="3079" max="3079" width="9" customWidth="1"/>
    <col min="3080" max="3080" width="9.5703125" customWidth="1"/>
    <col min="3081" max="3081" width="9" customWidth="1"/>
    <col min="3082" max="3082" width="10.140625" customWidth="1"/>
    <col min="3083" max="3084" width="10" customWidth="1"/>
    <col min="3085" max="3085" width="9.85546875" customWidth="1"/>
    <col min="3086" max="3086" width="9" customWidth="1"/>
    <col min="3087" max="3087" width="10.85546875" customWidth="1"/>
    <col min="3088" max="3088" width="11.42578125" customWidth="1"/>
    <col min="3089" max="3089" width="10.140625" customWidth="1"/>
    <col min="3090" max="3090" width="10.42578125" customWidth="1"/>
    <col min="3091" max="3091" width="9" customWidth="1"/>
    <col min="3092" max="3092" width="10.140625" bestFit="1" customWidth="1"/>
    <col min="3093" max="3093" width="10.140625" customWidth="1"/>
    <col min="3094" max="3094" width="12.28515625" customWidth="1"/>
    <col min="3095" max="3095" width="3.28515625" customWidth="1"/>
    <col min="3329" max="3329" width="31.85546875" customWidth="1"/>
    <col min="3330" max="3330" width="10" customWidth="1"/>
    <col min="3331" max="3331" width="10.5703125" customWidth="1"/>
    <col min="3332" max="3332" width="11.5703125" customWidth="1"/>
    <col min="3333" max="3333" width="9.42578125" customWidth="1"/>
    <col min="3335" max="3335" width="9" customWidth="1"/>
    <col min="3336" max="3336" width="9.5703125" customWidth="1"/>
    <col min="3337" max="3337" width="9" customWidth="1"/>
    <col min="3338" max="3338" width="10.140625" customWidth="1"/>
    <col min="3339" max="3340" width="10" customWidth="1"/>
    <col min="3341" max="3341" width="9.85546875" customWidth="1"/>
    <col min="3342" max="3342" width="9" customWidth="1"/>
    <col min="3343" max="3343" width="10.85546875" customWidth="1"/>
    <col min="3344" max="3344" width="11.42578125" customWidth="1"/>
    <col min="3345" max="3345" width="10.140625" customWidth="1"/>
    <col min="3346" max="3346" width="10.42578125" customWidth="1"/>
    <col min="3347" max="3347" width="9" customWidth="1"/>
    <col min="3348" max="3348" width="10.140625" bestFit="1" customWidth="1"/>
    <col min="3349" max="3349" width="10.140625" customWidth="1"/>
    <col min="3350" max="3350" width="12.28515625" customWidth="1"/>
    <col min="3351" max="3351" width="3.28515625" customWidth="1"/>
    <col min="3585" max="3585" width="31.85546875" customWidth="1"/>
    <col min="3586" max="3586" width="10" customWidth="1"/>
    <col min="3587" max="3587" width="10.5703125" customWidth="1"/>
    <col min="3588" max="3588" width="11.5703125" customWidth="1"/>
    <col min="3589" max="3589" width="9.42578125" customWidth="1"/>
    <col min="3591" max="3591" width="9" customWidth="1"/>
    <col min="3592" max="3592" width="9.5703125" customWidth="1"/>
    <col min="3593" max="3593" width="9" customWidth="1"/>
    <col min="3594" max="3594" width="10.140625" customWidth="1"/>
    <col min="3595" max="3596" width="10" customWidth="1"/>
    <col min="3597" max="3597" width="9.85546875" customWidth="1"/>
    <col min="3598" max="3598" width="9" customWidth="1"/>
    <col min="3599" max="3599" width="10.85546875" customWidth="1"/>
    <col min="3600" max="3600" width="11.42578125" customWidth="1"/>
    <col min="3601" max="3601" width="10.140625" customWidth="1"/>
    <col min="3602" max="3602" width="10.42578125" customWidth="1"/>
    <col min="3603" max="3603" width="9" customWidth="1"/>
    <col min="3604" max="3604" width="10.140625" bestFit="1" customWidth="1"/>
    <col min="3605" max="3605" width="10.140625" customWidth="1"/>
    <col min="3606" max="3606" width="12.28515625" customWidth="1"/>
    <col min="3607" max="3607" width="3.28515625" customWidth="1"/>
    <col min="3841" max="3841" width="31.85546875" customWidth="1"/>
    <col min="3842" max="3842" width="10" customWidth="1"/>
    <col min="3843" max="3843" width="10.5703125" customWidth="1"/>
    <col min="3844" max="3844" width="11.5703125" customWidth="1"/>
    <col min="3845" max="3845" width="9.42578125" customWidth="1"/>
    <col min="3847" max="3847" width="9" customWidth="1"/>
    <col min="3848" max="3848" width="9.5703125" customWidth="1"/>
    <col min="3849" max="3849" width="9" customWidth="1"/>
    <col min="3850" max="3850" width="10.140625" customWidth="1"/>
    <col min="3851" max="3852" width="10" customWidth="1"/>
    <col min="3853" max="3853" width="9.85546875" customWidth="1"/>
    <col min="3854" max="3854" width="9" customWidth="1"/>
    <col min="3855" max="3855" width="10.85546875" customWidth="1"/>
    <col min="3856" max="3856" width="11.42578125" customWidth="1"/>
    <col min="3857" max="3857" width="10.140625" customWidth="1"/>
    <col min="3858" max="3858" width="10.42578125" customWidth="1"/>
    <col min="3859" max="3859" width="9" customWidth="1"/>
    <col min="3860" max="3860" width="10.140625" bestFit="1" customWidth="1"/>
    <col min="3861" max="3861" width="10.140625" customWidth="1"/>
    <col min="3862" max="3862" width="12.28515625" customWidth="1"/>
    <col min="3863" max="3863" width="3.28515625" customWidth="1"/>
    <col min="4097" max="4097" width="31.85546875" customWidth="1"/>
    <col min="4098" max="4098" width="10" customWidth="1"/>
    <col min="4099" max="4099" width="10.5703125" customWidth="1"/>
    <col min="4100" max="4100" width="11.5703125" customWidth="1"/>
    <col min="4101" max="4101" width="9.42578125" customWidth="1"/>
    <col min="4103" max="4103" width="9" customWidth="1"/>
    <col min="4104" max="4104" width="9.5703125" customWidth="1"/>
    <col min="4105" max="4105" width="9" customWidth="1"/>
    <col min="4106" max="4106" width="10.140625" customWidth="1"/>
    <col min="4107" max="4108" width="10" customWidth="1"/>
    <col min="4109" max="4109" width="9.85546875" customWidth="1"/>
    <col min="4110" max="4110" width="9" customWidth="1"/>
    <col min="4111" max="4111" width="10.85546875" customWidth="1"/>
    <col min="4112" max="4112" width="11.42578125" customWidth="1"/>
    <col min="4113" max="4113" width="10.140625" customWidth="1"/>
    <col min="4114" max="4114" width="10.42578125" customWidth="1"/>
    <col min="4115" max="4115" width="9" customWidth="1"/>
    <col min="4116" max="4116" width="10.140625" bestFit="1" customWidth="1"/>
    <col min="4117" max="4117" width="10.140625" customWidth="1"/>
    <col min="4118" max="4118" width="12.28515625" customWidth="1"/>
    <col min="4119" max="4119" width="3.28515625" customWidth="1"/>
    <col min="4353" max="4353" width="31.85546875" customWidth="1"/>
    <col min="4354" max="4354" width="10" customWidth="1"/>
    <col min="4355" max="4355" width="10.5703125" customWidth="1"/>
    <col min="4356" max="4356" width="11.5703125" customWidth="1"/>
    <col min="4357" max="4357" width="9.42578125" customWidth="1"/>
    <col min="4359" max="4359" width="9" customWidth="1"/>
    <col min="4360" max="4360" width="9.5703125" customWidth="1"/>
    <col min="4361" max="4361" width="9" customWidth="1"/>
    <col min="4362" max="4362" width="10.140625" customWidth="1"/>
    <col min="4363" max="4364" width="10" customWidth="1"/>
    <col min="4365" max="4365" width="9.85546875" customWidth="1"/>
    <col min="4366" max="4366" width="9" customWidth="1"/>
    <col min="4367" max="4367" width="10.85546875" customWidth="1"/>
    <col min="4368" max="4368" width="11.42578125" customWidth="1"/>
    <col min="4369" max="4369" width="10.140625" customWidth="1"/>
    <col min="4370" max="4370" width="10.42578125" customWidth="1"/>
    <col min="4371" max="4371" width="9" customWidth="1"/>
    <col min="4372" max="4372" width="10.140625" bestFit="1" customWidth="1"/>
    <col min="4373" max="4373" width="10.140625" customWidth="1"/>
    <col min="4374" max="4374" width="12.28515625" customWidth="1"/>
    <col min="4375" max="4375" width="3.28515625" customWidth="1"/>
    <col min="4609" max="4609" width="31.85546875" customWidth="1"/>
    <col min="4610" max="4610" width="10" customWidth="1"/>
    <col min="4611" max="4611" width="10.5703125" customWidth="1"/>
    <col min="4612" max="4612" width="11.5703125" customWidth="1"/>
    <col min="4613" max="4613" width="9.42578125" customWidth="1"/>
    <col min="4615" max="4615" width="9" customWidth="1"/>
    <col min="4616" max="4616" width="9.5703125" customWidth="1"/>
    <col min="4617" max="4617" width="9" customWidth="1"/>
    <col min="4618" max="4618" width="10.140625" customWidth="1"/>
    <col min="4619" max="4620" width="10" customWidth="1"/>
    <col min="4621" max="4621" width="9.85546875" customWidth="1"/>
    <col min="4622" max="4622" width="9" customWidth="1"/>
    <col min="4623" max="4623" width="10.85546875" customWidth="1"/>
    <col min="4624" max="4624" width="11.42578125" customWidth="1"/>
    <col min="4625" max="4625" width="10.140625" customWidth="1"/>
    <col min="4626" max="4626" width="10.42578125" customWidth="1"/>
    <col min="4627" max="4627" width="9" customWidth="1"/>
    <col min="4628" max="4628" width="10.140625" bestFit="1" customWidth="1"/>
    <col min="4629" max="4629" width="10.140625" customWidth="1"/>
    <col min="4630" max="4630" width="12.28515625" customWidth="1"/>
    <col min="4631" max="4631" width="3.28515625" customWidth="1"/>
    <col min="4865" max="4865" width="31.85546875" customWidth="1"/>
    <col min="4866" max="4866" width="10" customWidth="1"/>
    <col min="4867" max="4867" width="10.5703125" customWidth="1"/>
    <col min="4868" max="4868" width="11.5703125" customWidth="1"/>
    <col min="4869" max="4869" width="9.42578125" customWidth="1"/>
    <col min="4871" max="4871" width="9" customWidth="1"/>
    <col min="4872" max="4872" width="9.5703125" customWidth="1"/>
    <col min="4873" max="4873" width="9" customWidth="1"/>
    <col min="4874" max="4874" width="10.140625" customWidth="1"/>
    <col min="4875" max="4876" width="10" customWidth="1"/>
    <col min="4877" max="4877" width="9.85546875" customWidth="1"/>
    <col min="4878" max="4878" width="9" customWidth="1"/>
    <col min="4879" max="4879" width="10.85546875" customWidth="1"/>
    <col min="4880" max="4880" width="11.42578125" customWidth="1"/>
    <col min="4881" max="4881" width="10.140625" customWidth="1"/>
    <col min="4882" max="4882" width="10.42578125" customWidth="1"/>
    <col min="4883" max="4883" width="9" customWidth="1"/>
    <col min="4884" max="4884" width="10.140625" bestFit="1" customWidth="1"/>
    <col min="4885" max="4885" width="10.140625" customWidth="1"/>
    <col min="4886" max="4886" width="12.28515625" customWidth="1"/>
    <col min="4887" max="4887" width="3.28515625" customWidth="1"/>
    <col min="5121" max="5121" width="31.85546875" customWidth="1"/>
    <col min="5122" max="5122" width="10" customWidth="1"/>
    <col min="5123" max="5123" width="10.5703125" customWidth="1"/>
    <col min="5124" max="5124" width="11.5703125" customWidth="1"/>
    <col min="5125" max="5125" width="9.42578125" customWidth="1"/>
    <col min="5127" max="5127" width="9" customWidth="1"/>
    <col min="5128" max="5128" width="9.5703125" customWidth="1"/>
    <col min="5129" max="5129" width="9" customWidth="1"/>
    <col min="5130" max="5130" width="10.140625" customWidth="1"/>
    <col min="5131" max="5132" width="10" customWidth="1"/>
    <col min="5133" max="5133" width="9.85546875" customWidth="1"/>
    <col min="5134" max="5134" width="9" customWidth="1"/>
    <col min="5135" max="5135" width="10.85546875" customWidth="1"/>
    <col min="5136" max="5136" width="11.42578125" customWidth="1"/>
    <col min="5137" max="5137" width="10.140625" customWidth="1"/>
    <col min="5138" max="5138" width="10.42578125" customWidth="1"/>
    <col min="5139" max="5139" width="9" customWidth="1"/>
    <col min="5140" max="5140" width="10.140625" bestFit="1" customWidth="1"/>
    <col min="5141" max="5141" width="10.140625" customWidth="1"/>
    <col min="5142" max="5142" width="12.28515625" customWidth="1"/>
    <col min="5143" max="5143" width="3.28515625" customWidth="1"/>
    <col min="5377" max="5377" width="31.85546875" customWidth="1"/>
    <col min="5378" max="5378" width="10" customWidth="1"/>
    <col min="5379" max="5379" width="10.5703125" customWidth="1"/>
    <col min="5380" max="5380" width="11.5703125" customWidth="1"/>
    <col min="5381" max="5381" width="9.42578125" customWidth="1"/>
    <col min="5383" max="5383" width="9" customWidth="1"/>
    <col min="5384" max="5384" width="9.5703125" customWidth="1"/>
    <col min="5385" max="5385" width="9" customWidth="1"/>
    <col min="5386" max="5386" width="10.140625" customWidth="1"/>
    <col min="5387" max="5388" width="10" customWidth="1"/>
    <col min="5389" max="5389" width="9.85546875" customWidth="1"/>
    <col min="5390" max="5390" width="9" customWidth="1"/>
    <col min="5391" max="5391" width="10.85546875" customWidth="1"/>
    <col min="5392" max="5392" width="11.42578125" customWidth="1"/>
    <col min="5393" max="5393" width="10.140625" customWidth="1"/>
    <col min="5394" max="5394" width="10.42578125" customWidth="1"/>
    <col min="5395" max="5395" width="9" customWidth="1"/>
    <col min="5396" max="5396" width="10.140625" bestFit="1" customWidth="1"/>
    <col min="5397" max="5397" width="10.140625" customWidth="1"/>
    <col min="5398" max="5398" width="12.28515625" customWidth="1"/>
    <col min="5399" max="5399" width="3.28515625" customWidth="1"/>
    <col min="5633" max="5633" width="31.85546875" customWidth="1"/>
    <col min="5634" max="5634" width="10" customWidth="1"/>
    <col min="5635" max="5635" width="10.5703125" customWidth="1"/>
    <col min="5636" max="5636" width="11.5703125" customWidth="1"/>
    <col min="5637" max="5637" width="9.42578125" customWidth="1"/>
    <col min="5639" max="5639" width="9" customWidth="1"/>
    <col min="5640" max="5640" width="9.5703125" customWidth="1"/>
    <col min="5641" max="5641" width="9" customWidth="1"/>
    <col min="5642" max="5642" width="10.140625" customWidth="1"/>
    <col min="5643" max="5644" width="10" customWidth="1"/>
    <col min="5645" max="5645" width="9.85546875" customWidth="1"/>
    <col min="5646" max="5646" width="9" customWidth="1"/>
    <col min="5647" max="5647" width="10.85546875" customWidth="1"/>
    <col min="5648" max="5648" width="11.42578125" customWidth="1"/>
    <col min="5649" max="5649" width="10.140625" customWidth="1"/>
    <col min="5650" max="5650" width="10.42578125" customWidth="1"/>
    <col min="5651" max="5651" width="9" customWidth="1"/>
    <col min="5652" max="5652" width="10.140625" bestFit="1" customWidth="1"/>
    <col min="5653" max="5653" width="10.140625" customWidth="1"/>
    <col min="5654" max="5654" width="12.28515625" customWidth="1"/>
    <col min="5655" max="5655" width="3.28515625" customWidth="1"/>
    <col min="5889" max="5889" width="31.85546875" customWidth="1"/>
    <col min="5890" max="5890" width="10" customWidth="1"/>
    <col min="5891" max="5891" width="10.5703125" customWidth="1"/>
    <col min="5892" max="5892" width="11.5703125" customWidth="1"/>
    <col min="5893" max="5893" width="9.42578125" customWidth="1"/>
    <col min="5895" max="5895" width="9" customWidth="1"/>
    <col min="5896" max="5896" width="9.5703125" customWidth="1"/>
    <col min="5897" max="5897" width="9" customWidth="1"/>
    <col min="5898" max="5898" width="10.140625" customWidth="1"/>
    <col min="5899" max="5900" width="10" customWidth="1"/>
    <col min="5901" max="5901" width="9.85546875" customWidth="1"/>
    <col min="5902" max="5902" width="9" customWidth="1"/>
    <col min="5903" max="5903" width="10.85546875" customWidth="1"/>
    <col min="5904" max="5904" width="11.42578125" customWidth="1"/>
    <col min="5905" max="5905" width="10.140625" customWidth="1"/>
    <col min="5906" max="5906" width="10.42578125" customWidth="1"/>
    <col min="5907" max="5907" width="9" customWidth="1"/>
    <col min="5908" max="5908" width="10.140625" bestFit="1" customWidth="1"/>
    <col min="5909" max="5909" width="10.140625" customWidth="1"/>
    <col min="5910" max="5910" width="12.28515625" customWidth="1"/>
    <col min="5911" max="5911" width="3.28515625" customWidth="1"/>
    <col min="6145" max="6145" width="31.85546875" customWidth="1"/>
    <col min="6146" max="6146" width="10" customWidth="1"/>
    <col min="6147" max="6147" width="10.5703125" customWidth="1"/>
    <col min="6148" max="6148" width="11.5703125" customWidth="1"/>
    <col min="6149" max="6149" width="9.42578125" customWidth="1"/>
    <col min="6151" max="6151" width="9" customWidth="1"/>
    <col min="6152" max="6152" width="9.5703125" customWidth="1"/>
    <col min="6153" max="6153" width="9" customWidth="1"/>
    <col min="6154" max="6154" width="10.140625" customWidth="1"/>
    <col min="6155" max="6156" width="10" customWidth="1"/>
    <col min="6157" max="6157" width="9.85546875" customWidth="1"/>
    <col min="6158" max="6158" width="9" customWidth="1"/>
    <col min="6159" max="6159" width="10.85546875" customWidth="1"/>
    <col min="6160" max="6160" width="11.42578125" customWidth="1"/>
    <col min="6161" max="6161" width="10.140625" customWidth="1"/>
    <col min="6162" max="6162" width="10.42578125" customWidth="1"/>
    <col min="6163" max="6163" width="9" customWidth="1"/>
    <col min="6164" max="6164" width="10.140625" bestFit="1" customWidth="1"/>
    <col min="6165" max="6165" width="10.140625" customWidth="1"/>
    <col min="6166" max="6166" width="12.28515625" customWidth="1"/>
    <col min="6167" max="6167" width="3.28515625" customWidth="1"/>
    <col min="6401" max="6401" width="31.85546875" customWidth="1"/>
    <col min="6402" max="6402" width="10" customWidth="1"/>
    <col min="6403" max="6403" width="10.5703125" customWidth="1"/>
    <col min="6404" max="6404" width="11.5703125" customWidth="1"/>
    <col min="6405" max="6405" width="9.42578125" customWidth="1"/>
    <col min="6407" max="6407" width="9" customWidth="1"/>
    <col min="6408" max="6408" width="9.5703125" customWidth="1"/>
    <col min="6409" max="6409" width="9" customWidth="1"/>
    <col min="6410" max="6410" width="10.140625" customWidth="1"/>
    <col min="6411" max="6412" width="10" customWidth="1"/>
    <col min="6413" max="6413" width="9.85546875" customWidth="1"/>
    <col min="6414" max="6414" width="9" customWidth="1"/>
    <col min="6415" max="6415" width="10.85546875" customWidth="1"/>
    <col min="6416" max="6416" width="11.42578125" customWidth="1"/>
    <col min="6417" max="6417" width="10.140625" customWidth="1"/>
    <col min="6418" max="6418" width="10.42578125" customWidth="1"/>
    <col min="6419" max="6419" width="9" customWidth="1"/>
    <col min="6420" max="6420" width="10.140625" bestFit="1" customWidth="1"/>
    <col min="6421" max="6421" width="10.140625" customWidth="1"/>
    <col min="6422" max="6422" width="12.28515625" customWidth="1"/>
    <col min="6423" max="6423" width="3.28515625" customWidth="1"/>
    <col min="6657" max="6657" width="31.85546875" customWidth="1"/>
    <col min="6658" max="6658" width="10" customWidth="1"/>
    <col min="6659" max="6659" width="10.5703125" customWidth="1"/>
    <col min="6660" max="6660" width="11.5703125" customWidth="1"/>
    <col min="6661" max="6661" width="9.42578125" customWidth="1"/>
    <col min="6663" max="6663" width="9" customWidth="1"/>
    <col min="6664" max="6664" width="9.5703125" customWidth="1"/>
    <col min="6665" max="6665" width="9" customWidth="1"/>
    <col min="6666" max="6666" width="10.140625" customWidth="1"/>
    <col min="6667" max="6668" width="10" customWidth="1"/>
    <col min="6669" max="6669" width="9.85546875" customWidth="1"/>
    <col min="6670" max="6670" width="9" customWidth="1"/>
    <col min="6671" max="6671" width="10.85546875" customWidth="1"/>
    <col min="6672" max="6672" width="11.42578125" customWidth="1"/>
    <col min="6673" max="6673" width="10.140625" customWidth="1"/>
    <col min="6674" max="6674" width="10.42578125" customWidth="1"/>
    <col min="6675" max="6675" width="9" customWidth="1"/>
    <col min="6676" max="6676" width="10.140625" bestFit="1" customWidth="1"/>
    <col min="6677" max="6677" width="10.140625" customWidth="1"/>
    <col min="6678" max="6678" width="12.28515625" customWidth="1"/>
    <col min="6679" max="6679" width="3.28515625" customWidth="1"/>
    <col min="6913" max="6913" width="31.85546875" customWidth="1"/>
    <col min="6914" max="6914" width="10" customWidth="1"/>
    <col min="6915" max="6915" width="10.5703125" customWidth="1"/>
    <col min="6916" max="6916" width="11.5703125" customWidth="1"/>
    <col min="6917" max="6917" width="9.42578125" customWidth="1"/>
    <col min="6919" max="6919" width="9" customWidth="1"/>
    <col min="6920" max="6920" width="9.5703125" customWidth="1"/>
    <col min="6921" max="6921" width="9" customWidth="1"/>
    <col min="6922" max="6922" width="10.140625" customWidth="1"/>
    <col min="6923" max="6924" width="10" customWidth="1"/>
    <col min="6925" max="6925" width="9.85546875" customWidth="1"/>
    <col min="6926" max="6926" width="9" customWidth="1"/>
    <col min="6927" max="6927" width="10.85546875" customWidth="1"/>
    <col min="6928" max="6928" width="11.42578125" customWidth="1"/>
    <col min="6929" max="6929" width="10.140625" customWidth="1"/>
    <col min="6930" max="6930" width="10.42578125" customWidth="1"/>
    <col min="6931" max="6931" width="9" customWidth="1"/>
    <col min="6932" max="6932" width="10.140625" bestFit="1" customWidth="1"/>
    <col min="6933" max="6933" width="10.140625" customWidth="1"/>
    <col min="6934" max="6934" width="12.28515625" customWidth="1"/>
    <col min="6935" max="6935" width="3.28515625" customWidth="1"/>
    <col min="7169" max="7169" width="31.85546875" customWidth="1"/>
    <col min="7170" max="7170" width="10" customWidth="1"/>
    <col min="7171" max="7171" width="10.5703125" customWidth="1"/>
    <col min="7172" max="7172" width="11.5703125" customWidth="1"/>
    <col min="7173" max="7173" width="9.42578125" customWidth="1"/>
    <col min="7175" max="7175" width="9" customWidth="1"/>
    <col min="7176" max="7176" width="9.5703125" customWidth="1"/>
    <col min="7177" max="7177" width="9" customWidth="1"/>
    <col min="7178" max="7178" width="10.140625" customWidth="1"/>
    <col min="7179" max="7180" width="10" customWidth="1"/>
    <col min="7181" max="7181" width="9.85546875" customWidth="1"/>
    <col min="7182" max="7182" width="9" customWidth="1"/>
    <col min="7183" max="7183" width="10.85546875" customWidth="1"/>
    <col min="7184" max="7184" width="11.42578125" customWidth="1"/>
    <col min="7185" max="7185" width="10.140625" customWidth="1"/>
    <col min="7186" max="7186" width="10.42578125" customWidth="1"/>
    <col min="7187" max="7187" width="9" customWidth="1"/>
    <col min="7188" max="7188" width="10.140625" bestFit="1" customWidth="1"/>
    <col min="7189" max="7189" width="10.140625" customWidth="1"/>
    <col min="7190" max="7190" width="12.28515625" customWidth="1"/>
    <col min="7191" max="7191" width="3.28515625" customWidth="1"/>
    <col min="7425" max="7425" width="31.85546875" customWidth="1"/>
    <col min="7426" max="7426" width="10" customWidth="1"/>
    <col min="7427" max="7427" width="10.5703125" customWidth="1"/>
    <col min="7428" max="7428" width="11.5703125" customWidth="1"/>
    <col min="7429" max="7429" width="9.42578125" customWidth="1"/>
    <col min="7431" max="7431" width="9" customWidth="1"/>
    <col min="7432" max="7432" width="9.5703125" customWidth="1"/>
    <col min="7433" max="7433" width="9" customWidth="1"/>
    <col min="7434" max="7434" width="10.140625" customWidth="1"/>
    <col min="7435" max="7436" width="10" customWidth="1"/>
    <col min="7437" max="7437" width="9.85546875" customWidth="1"/>
    <col min="7438" max="7438" width="9" customWidth="1"/>
    <col min="7439" max="7439" width="10.85546875" customWidth="1"/>
    <col min="7440" max="7440" width="11.42578125" customWidth="1"/>
    <col min="7441" max="7441" width="10.140625" customWidth="1"/>
    <col min="7442" max="7442" width="10.42578125" customWidth="1"/>
    <col min="7443" max="7443" width="9" customWidth="1"/>
    <col min="7444" max="7444" width="10.140625" bestFit="1" customWidth="1"/>
    <col min="7445" max="7445" width="10.140625" customWidth="1"/>
    <col min="7446" max="7446" width="12.28515625" customWidth="1"/>
    <col min="7447" max="7447" width="3.28515625" customWidth="1"/>
    <col min="7681" max="7681" width="31.85546875" customWidth="1"/>
    <col min="7682" max="7682" width="10" customWidth="1"/>
    <col min="7683" max="7683" width="10.5703125" customWidth="1"/>
    <col min="7684" max="7684" width="11.5703125" customWidth="1"/>
    <col min="7685" max="7685" width="9.42578125" customWidth="1"/>
    <col min="7687" max="7687" width="9" customWidth="1"/>
    <col min="7688" max="7688" width="9.5703125" customWidth="1"/>
    <col min="7689" max="7689" width="9" customWidth="1"/>
    <col min="7690" max="7690" width="10.140625" customWidth="1"/>
    <col min="7691" max="7692" width="10" customWidth="1"/>
    <col min="7693" max="7693" width="9.85546875" customWidth="1"/>
    <col min="7694" max="7694" width="9" customWidth="1"/>
    <col min="7695" max="7695" width="10.85546875" customWidth="1"/>
    <col min="7696" max="7696" width="11.42578125" customWidth="1"/>
    <col min="7697" max="7697" width="10.140625" customWidth="1"/>
    <col min="7698" max="7698" width="10.42578125" customWidth="1"/>
    <col min="7699" max="7699" width="9" customWidth="1"/>
    <col min="7700" max="7700" width="10.140625" bestFit="1" customWidth="1"/>
    <col min="7701" max="7701" width="10.140625" customWidth="1"/>
    <col min="7702" max="7702" width="12.28515625" customWidth="1"/>
    <col min="7703" max="7703" width="3.28515625" customWidth="1"/>
    <col min="7937" max="7937" width="31.85546875" customWidth="1"/>
    <col min="7938" max="7938" width="10" customWidth="1"/>
    <col min="7939" max="7939" width="10.5703125" customWidth="1"/>
    <col min="7940" max="7940" width="11.5703125" customWidth="1"/>
    <col min="7941" max="7941" width="9.42578125" customWidth="1"/>
    <col min="7943" max="7943" width="9" customWidth="1"/>
    <col min="7944" max="7944" width="9.5703125" customWidth="1"/>
    <col min="7945" max="7945" width="9" customWidth="1"/>
    <col min="7946" max="7946" width="10.140625" customWidth="1"/>
    <col min="7947" max="7948" width="10" customWidth="1"/>
    <col min="7949" max="7949" width="9.85546875" customWidth="1"/>
    <col min="7950" max="7950" width="9" customWidth="1"/>
    <col min="7951" max="7951" width="10.85546875" customWidth="1"/>
    <col min="7952" max="7952" width="11.42578125" customWidth="1"/>
    <col min="7953" max="7953" width="10.140625" customWidth="1"/>
    <col min="7954" max="7954" width="10.42578125" customWidth="1"/>
    <col min="7955" max="7955" width="9" customWidth="1"/>
    <col min="7956" max="7956" width="10.140625" bestFit="1" customWidth="1"/>
    <col min="7957" max="7957" width="10.140625" customWidth="1"/>
    <col min="7958" max="7958" width="12.28515625" customWidth="1"/>
    <col min="7959" max="7959" width="3.28515625" customWidth="1"/>
    <col min="8193" max="8193" width="31.85546875" customWidth="1"/>
    <col min="8194" max="8194" width="10" customWidth="1"/>
    <col min="8195" max="8195" width="10.5703125" customWidth="1"/>
    <col min="8196" max="8196" width="11.5703125" customWidth="1"/>
    <col min="8197" max="8197" width="9.42578125" customWidth="1"/>
    <col min="8199" max="8199" width="9" customWidth="1"/>
    <col min="8200" max="8200" width="9.5703125" customWidth="1"/>
    <col min="8201" max="8201" width="9" customWidth="1"/>
    <col min="8202" max="8202" width="10.140625" customWidth="1"/>
    <col min="8203" max="8204" width="10" customWidth="1"/>
    <col min="8205" max="8205" width="9.85546875" customWidth="1"/>
    <col min="8206" max="8206" width="9" customWidth="1"/>
    <col min="8207" max="8207" width="10.85546875" customWidth="1"/>
    <col min="8208" max="8208" width="11.42578125" customWidth="1"/>
    <col min="8209" max="8209" width="10.140625" customWidth="1"/>
    <col min="8210" max="8210" width="10.42578125" customWidth="1"/>
    <col min="8211" max="8211" width="9" customWidth="1"/>
    <col min="8212" max="8212" width="10.140625" bestFit="1" customWidth="1"/>
    <col min="8213" max="8213" width="10.140625" customWidth="1"/>
    <col min="8214" max="8214" width="12.28515625" customWidth="1"/>
    <col min="8215" max="8215" width="3.28515625" customWidth="1"/>
    <col min="8449" max="8449" width="31.85546875" customWidth="1"/>
    <col min="8450" max="8450" width="10" customWidth="1"/>
    <col min="8451" max="8451" width="10.5703125" customWidth="1"/>
    <col min="8452" max="8452" width="11.5703125" customWidth="1"/>
    <col min="8453" max="8453" width="9.42578125" customWidth="1"/>
    <col min="8455" max="8455" width="9" customWidth="1"/>
    <col min="8456" max="8456" width="9.5703125" customWidth="1"/>
    <col min="8457" max="8457" width="9" customWidth="1"/>
    <col min="8458" max="8458" width="10.140625" customWidth="1"/>
    <col min="8459" max="8460" width="10" customWidth="1"/>
    <col min="8461" max="8461" width="9.85546875" customWidth="1"/>
    <col min="8462" max="8462" width="9" customWidth="1"/>
    <col min="8463" max="8463" width="10.85546875" customWidth="1"/>
    <col min="8464" max="8464" width="11.42578125" customWidth="1"/>
    <col min="8465" max="8465" width="10.140625" customWidth="1"/>
    <col min="8466" max="8466" width="10.42578125" customWidth="1"/>
    <col min="8467" max="8467" width="9" customWidth="1"/>
    <col min="8468" max="8468" width="10.140625" bestFit="1" customWidth="1"/>
    <col min="8469" max="8469" width="10.140625" customWidth="1"/>
    <col min="8470" max="8470" width="12.28515625" customWidth="1"/>
    <col min="8471" max="8471" width="3.28515625" customWidth="1"/>
    <col min="8705" max="8705" width="31.85546875" customWidth="1"/>
    <col min="8706" max="8706" width="10" customWidth="1"/>
    <col min="8707" max="8707" width="10.5703125" customWidth="1"/>
    <col min="8708" max="8708" width="11.5703125" customWidth="1"/>
    <col min="8709" max="8709" width="9.42578125" customWidth="1"/>
    <col min="8711" max="8711" width="9" customWidth="1"/>
    <col min="8712" max="8712" width="9.5703125" customWidth="1"/>
    <col min="8713" max="8713" width="9" customWidth="1"/>
    <col min="8714" max="8714" width="10.140625" customWidth="1"/>
    <col min="8715" max="8716" width="10" customWidth="1"/>
    <col min="8717" max="8717" width="9.85546875" customWidth="1"/>
    <col min="8718" max="8718" width="9" customWidth="1"/>
    <col min="8719" max="8719" width="10.85546875" customWidth="1"/>
    <col min="8720" max="8720" width="11.42578125" customWidth="1"/>
    <col min="8721" max="8721" width="10.140625" customWidth="1"/>
    <col min="8722" max="8722" width="10.42578125" customWidth="1"/>
    <col min="8723" max="8723" width="9" customWidth="1"/>
    <col min="8724" max="8724" width="10.140625" bestFit="1" customWidth="1"/>
    <col min="8725" max="8725" width="10.140625" customWidth="1"/>
    <col min="8726" max="8726" width="12.28515625" customWidth="1"/>
    <col min="8727" max="8727" width="3.28515625" customWidth="1"/>
    <col min="8961" max="8961" width="31.85546875" customWidth="1"/>
    <col min="8962" max="8962" width="10" customWidth="1"/>
    <col min="8963" max="8963" width="10.5703125" customWidth="1"/>
    <col min="8964" max="8964" width="11.5703125" customWidth="1"/>
    <col min="8965" max="8965" width="9.42578125" customWidth="1"/>
    <col min="8967" max="8967" width="9" customWidth="1"/>
    <col min="8968" max="8968" width="9.5703125" customWidth="1"/>
    <col min="8969" max="8969" width="9" customWidth="1"/>
    <col min="8970" max="8970" width="10.140625" customWidth="1"/>
    <col min="8971" max="8972" width="10" customWidth="1"/>
    <col min="8973" max="8973" width="9.85546875" customWidth="1"/>
    <col min="8974" max="8974" width="9" customWidth="1"/>
    <col min="8975" max="8975" width="10.85546875" customWidth="1"/>
    <col min="8976" max="8976" width="11.42578125" customWidth="1"/>
    <col min="8977" max="8977" width="10.140625" customWidth="1"/>
    <col min="8978" max="8978" width="10.42578125" customWidth="1"/>
    <col min="8979" max="8979" width="9" customWidth="1"/>
    <col min="8980" max="8980" width="10.140625" bestFit="1" customWidth="1"/>
    <col min="8981" max="8981" width="10.140625" customWidth="1"/>
    <col min="8982" max="8982" width="12.28515625" customWidth="1"/>
    <col min="8983" max="8983" width="3.28515625" customWidth="1"/>
    <col min="9217" max="9217" width="31.85546875" customWidth="1"/>
    <col min="9218" max="9218" width="10" customWidth="1"/>
    <col min="9219" max="9219" width="10.5703125" customWidth="1"/>
    <col min="9220" max="9220" width="11.5703125" customWidth="1"/>
    <col min="9221" max="9221" width="9.42578125" customWidth="1"/>
    <col min="9223" max="9223" width="9" customWidth="1"/>
    <col min="9224" max="9224" width="9.5703125" customWidth="1"/>
    <col min="9225" max="9225" width="9" customWidth="1"/>
    <col min="9226" max="9226" width="10.140625" customWidth="1"/>
    <col min="9227" max="9228" width="10" customWidth="1"/>
    <col min="9229" max="9229" width="9.85546875" customWidth="1"/>
    <col min="9230" max="9230" width="9" customWidth="1"/>
    <col min="9231" max="9231" width="10.85546875" customWidth="1"/>
    <col min="9232" max="9232" width="11.42578125" customWidth="1"/>
    <col min="9233" max="9233" width="10.140625" customWidth="1"/>
    <col min="9234" max="9234" width="10.42578125" customWidth="1"/>
    <col min="9235" max="9235" width="9" customWidth="1"/>
    <col min="9236" max="9236" width="10.140625" bestFit="1" customWidth="1"/>
    <col min="9237" max="9237" width="10.140625" customWidth="1"/>
    <col min="9238" max="9238" width="12.28515625" customWidth="1"/>
    <col min="9239" max="9239" width="3.28515625" customWidth="1"/>
    <col min="9473" max="9473" width="31.85546875" customWidth="1"/>
    <col min="9474" max="9474" width="10" customWidth="1"/>
    <col min="9475" max="9475" width="10.5703125" customWidth="1"/>
    <col min="9476" max="9476" width="11.5703125" customWidth="1"/>
    <col min="9477" max="9477" width="9.42578125" customWidth="1"/>
    <col min="9479" max="9479" width="9" customWidth="1"/>
    <col min="9480" max="9480" width="9.5703125" customWidth="1"/>
    <col min="9481" max="9481" width="9" customWidth="1"/>
    <col min="9482" max="9482" width="10.140625" customWidth="1"/>
    <col min="9483" max="9484" width="10" customWidth="1"/>
    <col min="9485" max="9485" width="9.85546875" customWidth="1"/>
    <col min="9486" max="9486" width="9" customWidth="1"/>
    <col min="9487" max="9487" width="10.85546875" customWidth="1"/>
    <col min="9488" max="9488" width="11.42578125" customWidth="1"/>
    <col min="9489" max="9489" width="10.140625" customWidth="1"/>
    <col min="9490" max="9490" width="10.42578125" customWidth="1"/>
    <col min="9491" max="9491" width="9" customWidth="1"/>
    <col min="9492" max="9492" width="10.140625" bestFit="1" customWidth="1"/>
    <col min="9493" max="9493" width="10.140625" customWidth="1"/>
    <col min="9494" max="9494" width="12.28515625" customWidth="1"/>
    <col min="9495" max="9495" width="3.28515625" customWidth="1"/>
    <col min="9729" max="9729" width="31.85546875" customWidth="1"/>
    <col min="9730" max="9730" width="10" customWidth="1"/>
    <col min="9731" max="9731" width="10.5703125" customWidth="1"/>
    <col min="9732" max="9732" width="11.5703125" customWidth="1"/>
    <col min="9733" max="9733" width="9.42578125" customWidth="1"/>
    <col min="9735" max="9735" width="9" customWidth="1"/>
    <col min="9736" max="9736" width="9.5703125" customWidth="1"/>
    <col min="9737" max="9737" width="9" customWidth="1"/>
    <col min="9738" max="9738" width="10.140625" customWidth="1"/>
    <col min="9739" max="9740" width="10" customWidth="1"/>
    <col min="9741" max="9741" width="9.85546875" customWidth="1"/>
    <col min="9742" max="9742" width="9" customWidth="1"/>
    <col min="9743" max="9743" width="10.85546875" customWidth="1"/>
    <col min="9744" max="9744" width="11.42578125" customWidth="1"/>
    <col min="9745" max="9745" width="10.140625" customWidth="1"/>
    <col min="9746" max="9746" width="10.42578125" customWidth="1"/>
    <col min="9747" max="9747" width="9" customWidth="1"/>
    <col min="9748" max="9748" width="10.140625" bestFit="1" customWidth="1"/>
    <col min="9749" max="9749" width="10.140625" customWidth="1"/>
    <col min="9750" max="9750" width="12.28515625" customWidth="1"/>
    <col min="9751" max="9751" width="3.28515625" customWidth="1"/>
    <col min="9985" max="9985" width="31.85546875" customWidth="1"/>
    <col min="9986" max="9986" width="10" customWidth="1"/>
    <col min="9987" max="9987" width="10.5703125" customWidth="1"/>
    <col min="9988" max="9988" width="11.5703125" customWidth="1"/>
    <col min="9989" max="9989" width="9.42578125" customWidth="1"/>
    <col min="9991" max="9991" width="9" customWidth="1"/>
    <col min="9992" max="9992" width="9.5703125" customWidth="1"/>
    <col min="9993" max="9993" width="9" customWidth="1"/>
    <col min="9994" max="9994" width="10.140625" customWidth="1"/>
    <col min="9995" max="9996" width="10" customWidth="1"/>
    <col min="9997" max="9997" width="9.85546875" customWidth="1"/>
    <col min="9998" max="9998" width="9" customWidth="1"/>
    <col min="9999" max="9999" width="10.85546875" customWidth="1"/>
    <col min="10000" max="10000" width="11.42578125" customWidth="1"/>
    <col min="10001" max="10001" width="10.140625" customWidth="1"/>
    <col min="10002" max="10002" width="10.42578125" customWidth="1"/>
    <col min="10003" max="10003" width="9" customWidth="1"/>
    <col min="10004" max="10004" width="10.140625" bestFit="1" customWidth="1"/>
    <col min="10005" max="10005" width="10.140625" customWidth="1"/>
    <col min="10006" max="10006" width="12.28515625" customWidth="1"/>
    <col min="10007" max="10007" width="3.28515625" customWidth="1"/>
    <col min="10241" max="10241" width="31.85546875" customWidth="1"/>
    <col min="10242" max="10242" width="10" customWidth="1"/>
    <col min="10243" max="10243" width="10.5703125" customWidth="1"/>
    <col min="10244" max="10244" width="11.5703125" customWidth="1"/>
    <col min="10245" max="10245" width="9.42578125" customWidth="1"/>
    <col min="10247" max="10247" width="9" customWidth="1"/>
    <col min="10248" max="10248" width="9.5703125" customWidth="1"/>
    <col min="10249" max="10249" width="9" customWidth="1"/>
    <col min="10250" max="10250" width="10.140625" customWidth="1"/>
    <col min="10251" max="10252" width="10" customWidth="1"/>
    <col min="10253" max="10253" width="9.85546875" customWidth="1"/>
    <col min="10254" max="10254" width="9" customWidth="1"/>
    <col min="10255" max="10255" width="10.85546875" customWidth="1"/>
    <col min="10256" max="10256" width="11.42578125" customWidth="1"/>
    <col min="10257" max="10257" width="10.140625" customWidth="1"/>
    <col min="10258" max="10258" width="10.42578125" customWidth="1"/>
    <col min="10259" max="10259" width="9" customWidth="1"/>
    <col min="10260" max="10260" width="10.140625" bestFit="1" customWidth="1"/>
    <col min="10261" max="10261" width="10.140625" customWidth="1"/>
    <col min="10262" max="10262" width="12.28515625" customWidth="1"/>
    <col min="10263" max="10263" width="3.28515625" customWidth="1"/>
    <col min="10497" max="10497" width="31.85546875" customWidth="1"/>
    <col min="10498" max="10498" width="10" customWidth="1"/>
    <col min="10499" max="10499" width="10.5703125" customWidth="1"/>
    <col min="10500" max="10500" width="11.5703125" customWidth="1"/>
    <col min="10501" max="10501" width="9.42578125" customWidth="1"/>
    <col min="10503" max="10503" width="9" customWidth="1"/>
    <col min="10504" max="10504" width="9.5703125" customWidth="1"/>
    <col min="10505" max="10505" width="9" customWidth="1"/>
    <col min="10506" max="10506" width="10.140625" customWidth="1"/>
    <col min="10507" max="10508" width="10" customWidth="1"/>
    <col min="10509" max="10509" width="9.85546875" customWidth="1"/>
    <col min="10510" max="10510" width="9" customWidth="1"/>
    <col min="10511" max="10511" width="10.85546875" customWidth="1"/>
    <col min="10512" max="10512" width="11.42578125" customWidth="1"/>
    <col min="10513" max="10513" width="10.140625" customWidth="1"/>
    <col min="10514" max="10514" width="10.42578125" customWidth="1"/>
    <col min="10515" max="10515" width="9" customWidth="1"/>
    <col min="10516" max="10516" width="10.140625" bestFit="1" customWidth="1"/>
    <col min="10517" max="10517" width="10.140625" customWidth="1"/>
    <col min="10518" max="10518" width="12.28515625" customWidth="1"/>
    <col min="10519" max="10519" width="3.28515625" customWidth="1"/>
    <col min="10753" max="10753" width="31.85546875" customWidth="1"/>
    <col min="10754" max="10754" width="10" customWidth="1"/>
    <col min="10755" max="10755" width="10.5703125" customWidth="1"/>
    <col min="10756" max="10756" width="11.5703125" customWidth="1"/>
    <col min="10757" max="10757" width="9.42578125" customWidth="1"/>
    <col min="10759" max="10759" width="9" customWidth="1"/>
    <col min="10760" max="10760" width="9.5703125" customWidth="1"/>
    <col min="10761" max="10761" width="9" customWidth="1"/>
    <col min="10762" max="10762" width="10.140625" customWidth="1"/>
    <col min="10763" max="10764" width="10" customWidth="1"/>
    <col min="10765" max="10765" width="9.85546875" customWidth="1"/>
    <col min="10766" max="10766" width="9" customWidth="1"/>
    <col min="10767" max="10767" width="10.85546875" customWidth="1"/>
    <col min="10768" max="10768" width="11.42578125" customWidth="1"/>
    <col min="10769" max="10769" width="10.140625" customWidth="1"/>
    <col min="10770" max="10770" width="10.42578125" customWidth="1"/>
    <col min="10771" max="10771" width="9" customWidth="1"/>
    <col min="10772" max="10772" width="10.140625" bestFit="1" customWidth="1"/>
    <col min="10773" max="10773" width="10.140625" customWidth="1"/>
    <col min="10774" max="10774" width="12.28515625" customWidth="1"/>
    <col min="10775" max="10775" width="3.28515625" customWidth="1"/>
    <col min="11009" max="11009" width="31.85546875" customWidth="1"/>
    <col min="11010" max="11010" width="10" customWidth="1"/>
    <col min="11011" max="11011" width="10.5703125" customWidth="1"/>
    <col min="11012" max="11012" width="11.5703125" customWidth="1"/>
    <col min="11013" max="11013" width="9.42578125" customWidth="1"/>
    <col min="11015" max="11015" width="9" customWidth="1"/>
    <col min="11016" max="11016" width="9.5703125" customWidth="1"/>
    <col min="11017" max="11017" width="9" customWidth="1"/>
    <col min="11018" max="11018" width="10.140625" customWidth="1"/>
    <col min="11019" max="11020" width="10" customWidth="1"/>
    <col min="11021" max="11021" width="9.85546875" customWidth="1"/>
    <col min="11022" max="11022" width="9" customWidth="1"/>
    <col min="11023" max="11023" width="10.85546875" customWidth="1"/>
    <col min="11024" max="11024" width="11.42578125" customWidth="1"/>
    <col min="11025" max="11025" width="10.140625" customWidth="1"/>
    <col min="11026" max="11026" width="10.42578125" customWidth="1"/>
    <col min="11027" max="11027" width="9" customWidth="1"/>
    <col min="11028" max="11028" width="10.140625" bestFit="1" customWidth="1"/>
    <col min="11029" max="11029" width="10.140625" customWidth="1"/>
    <col min="11030" max="11030" width="12.28515625" customWidth="1"/>
    <col min="11031" max="11031" width="3.28515625" customWidth="1"/>
    <col min="11265" max="11265" width="31.85546875" customWidth="1"/>
    <col min="11266" max="11266" width="10" customWidth="1"/>
    <col min="11267" max="11267" width="10.5703125" customWidth="1"/>
    <col min="11268" max="11268" width="11.5703125" customWidth="1"/>
    <col min="11269" max="11269" width="9.42578125" customWidth="1"/>
    <col min="11271" max="11271" width="9" customWidth="1"/>
    <col min="11272" max="11272" width="9.5703125" customWidth="1"/>
    <col min="11273" max="11273" width="9" customWidth="1"/>
    <col min="11274" max="11274" width="10.140625" customWidth="1"/>
    <col min="11275" max="11276" width="10" customWidth="1"/>
    <col min="11277" max="11277" width="9.85546875" customWidth="1"/>
    <col min="11278" max="11278" width="9" customWidth="1"/>
    <col min="11279" max="11279" width="10.85546875" customWidth="1"/>
    <col min="11280" max="11280" width="11.42578125" customWidth="1"/>
    <col min="11281" max="11281" width="10.140625" customWidth="1"/>
    <col min="11282" max="11282" width="10.42578125" customWidth="1"/>
    <col min="11283" max="11283" width="9" customWidth="1"/>
    <col min="11284" max="11284" width="10.140625" bestFit="1" customWidth="1"/>
    <col min="11285" max="11285" width="10.140625" customWidth="1"/>
    <col min="11286" max="11286" width="12.28515625" customWidth="1"/>
    <col min="11287" max="11287" width="3.28515625" customWidth="1"/>
    <col min="11521" max="11521" width="31.85546875" customWidth="1"/>
    <col min="11522" max="11522" width="10" customWidth="1"/>
    <col min="11523" max="11523" width="10.5703125" customWidth="1"/>
    <col min="11524" max="11524" width="11.5703125" customWidth="1"/>
    <col min="11525" max="11525" width="9.42578125" customWidth="1"/>
    <col min="11527" max="11527" width="9" customWidth="1"/>
    <col min="11528" max="11528" width="9.5703125" customWidth="1"/>
    <col min="11529" max="11529" width="9" customWidth="1"/>
    <col min="11530" max="11530" width="10.140625" customWidth="1"/>
    <col min="11531" max="11532" width="10" customWidth="1"/>
    <col min="11533" max="11533" width="9.85546875" customWidth="1"/>
    <col min="11534" max="11534" width="9" customWidth="1"/>
    <col min="11535" max="11535" width="10.85546875" customWidth="1"/>
    <col min="11536" max="11536" width="11.42578125" customWidth="1"/>
    <col min="11537" max="11537" width="10.140625" customWidth="1"/>
    <col min="11538" max="11538" width="10.42578125" customWidth="1"/>
    <col min="11539" max="11539" width="9" customWidth="1"/>
    <col min="11540" max="11540" width="10.140625" bestFit="1" customWidth="1"/>
    <col min="11541" max="11541" width="10.140625" customWidth="1"/>
    <col min="11542" max="11542" width="12.28515625" customWidth="1"/>
    <col min="11543" max="11543" width="3.28515625" customWidth="1"/>
    <col min="11777" max="11777" width="31.85546875" customWidth="1"/>
    <col min="11778" max="11778" width="10" customWidth="1"/>
    <col min="11779" max="11779" width="10.5703125" customWidth="1"/>
    <col min="11780" max="11780" width="11.5703125" customWidth="1"/>
    <col min="11781" max="11781" width="9.42578125" customWidth="1"/>
    <col min="11783" max="11783" width="9" customWidth="1"/>
    <col min="11784" max="11784" width="9.5703125" customWidth="1"/>
    <col min="11785" max="11785" width="9" customWidth="1"/>
    <col min="11786" max="11786" width="10.140625" customWidth="1"/>
    <col min="11787" max="11788" width="10" customWidth="1"/>
    <col min="11789" max="11789" width="9.85546875" customWidth="1"/>
    <col min="11790" max="11790" width="9" customWidth="1"/>
    <col min="11791" max="11791" width="10.85546875" customWidth="1"/>
    <col min="11792" max="11792" width="11.42578125" customWidth="1"/>
    <col min="11793" max="11793" width="10.140625" customWidth="1"/>
    <col min="11794" max="11794" width="10.42578125" customWidth="1"/>
    <col min="11795" max="11795" width="9" customWidth="1"/>
    <col min="11796" max="11796" width="10.140625" bestFit="1" customWidth="1"/>
    <col min="11797" max="11797" width="10.140625" customWidth="1"/>
    <col min="11798" max="11798" width="12.28515625" customWidth="1"/>
    <col min="11799" max="11799" width="3.28515625" customWidth="1"/>
    <col min="12033" max="12033" width="31.85546875" customWidth="1"/>
    <col min="12034" max="12034" width="10" customWidth="1"/>
    <col min="12035" max="12035" width="10.5703125" customWidth="1"/>
    <col min="12036" max="12036" width="11.5703125" customWidth="1"/>
    <col min="12037" max="12037" width="9.42578125" customWidth="1"/>
    <col min="12039" max="12039" width="9" customWidth="1"/>
    <col min="12040" max="12040" width="9.5703125" customWidth="1"/>
    <col min="12041" max="12041" width="9" customWidth="1"/>
    <col min="12042" max="12042" width="10.140625" customWidth="1"/>
    <col min="12043" max="12044" width="10" customWidth="1"/>
    <col min="12045" max="12045" width="9.85546875" customWidth="1"/>
    <col min="12046" max="12046" width="9" customWidth="1"/>
    <col min="12047" max="12047" width="10.85546875" customWidth="1"/>
    <col min="12048" max="12048" width="11.42578125" customWidth="1"/>
    <col min="12049" max="12049" width="10.140625" customWidth="1"/>
    <col min="12050" max="12050" width="10.42578125" customWidth="1"/>
    <col min="12051" max="12051" width="9" customWidth="1"/>
    <col min="12052" max="12052" width="10.140625" bestFit="1" customWidth="1"/>
    <col min="12053" max="12053" width="10.140625" customWidth="1"/>
    <col min="12054" max="12054" width="12.28515625" customWidth="1"/>
    <col min="12055" max="12055" width="3.28515625" customWidth="1"/>
    <col min="12289" max="12289" width="31.85546875" customWidth="1"/>
    <col min="12290" max="12290" width="10" customWidth="1"/>
    <col min="12291" max="12291" width="10.5703125" customWidth="1"/>
    <col min="12292" max="12292" width="11.5703125" customWidth="1"/>
    <col min="12293" max="12293" width="9.42578125" customWidth="1"/>
    <col min="12295" max="12295" width="9" customWidth="1"/>
    <col min="12296" max="12296" width="9.5703125" customWidth="1"/>
    <col min="12297" max="12297" width="9" customWidth="1"/>
    <col min="12298" max="12298" width="10.140625" customWidth="1"/>
    <col min="12299" max="12300" width="10" customWidth="1"/>
    <col min="12301" max="12301" width="9.85546875" customWidth="1"/>
    <col min="12302" max="12302" width="9" customWidth="1"/>
    <col min="12303" max="12303" width="10.85546875" customWidth="1"/>
    <col min="12304" max="12304" width="11.42578125" customWidth="1"/>
    <col min="12305" max="12305" width="10.140625" customWidth="1"/>
    <col min="12306" max="12306" width="10.42578125" customWidth="1"/>
    <col min="12307" max="12307" width="9" customWidth="1"/>
    <col min="12308" max="12308" width="10.140625" bestFit="1" customWidth="1"/>
    <col min="12309" max="12309" width="10.140625" customWidth="1"/>
    <col min="12310" max="12310" width="12.28515625" customWidth="1"/>
    <col min="12311" max="12311" width="3.28515625" customWidth="1"/>
    <col min="12545" max="12545" width="31.85546875" customWidth="1"/>
    <col min="12546" max="12546" width="10" customWidth="1"/>
    <col min="12547" max="12547" width="10.5703125" customWidth="1"/>
    <col min="12548" max="12548" width="11.5703125" customWidth="1"/>
    <col min="12549" max="12549" width="9.42578125" customWidth="1"/>
    <col min="12551" max="12551" width="9" customWidth="1"/>
    <col min="12552" max="12552" width="9.5703125" customWidth="1"/>
    <col min="12553" max="12553" width="9" customWidth="1"/>
    <col min="12554" max="12554" width="10.140625" customWidth="1"/>
    <col min="12555" max="12556" width="10" customWidth="1"/>
    <col min="12557" max="12557" width="9.85546875" customWidth="1"/>
    <col min="12558" max="12558" width="9" customWidth="1"/>
    <col min="12559" max="12559" width="10.85546875" customWidth="1"/>
    <col min="12560" max="12560" width="11.42578125" customWidth="1"/>
    <col min="12561" max="12561" width="10.140625" customWidth="1"/>
    <col min="12562" max="12562" width="10.42578125" customWidth="1"/>
    <col min="12563" max="12563" width="9" customWidth="1"/>
    <col min="12564" max="12564" width="10.140625" bestFit="1" customWidth="1"/>
    <col min="12565" max="12565" width="10.140625" customWidth="1"/>
    <col min="12566" max="12566" width="12.28515625" customWidth="1"/>
    <col min="12567" max="12567" width="3.28515625" customWidth="1"/>
    <col min="12801" max="12801" width="31.85546875" customWidth="1"/>
    <col min="12802" max="12802" width="10" customWidth="1"/>
    <col min="12803" max="12803" width="10.5703125" customWidth="1"/>
    <col min="12804" max="12804" width="11.5703125" customWidth="1"/>
    <col min="12805" max="12805" width="9.42578125" customWidth="1"/>
    <col min="12807" max="12807" width="9" customWidth="1"/>
    <col min="12808" max="12808" width="9.5703125" customWidth="1"/>
    <col min="12809" max="12809" width="9" customWidth="1"/>
    <col min="12810" max="12810" width="10.140625" customWidth="1"/>
    <col min="12811" max="12812" width="10" customWidth="1"/>
    <col min="12813" max="12813" width="9.85546875" customWidth="1"/>
    <col min="12814" max="12814" width="9" customWidth="1"/>
    <col min="12815" max="12815" width="10.85546875" customWidth="1"/>
    <col min="12816" max="12816" width="11.42578125" customWidth="1"/>
    <col min="12817" max="12817" width="10.140625" customWidth="1"/>
    <col min="12818" max="12818" width="10.42578125" customWidth="1"/>
    <col min="12819" max="12819" width="9" customWidth="1"/>
    <col min="12820" max="12820" width="10.140625" bestFit="1" customWidth="1"/>
    <col min="12821" max="12821" width="10.140625" customWidth="1"/>
    <col min="12822" max="12822" width="12.28515625" customWidth="1"/>
    <col min="12823" max="12823" width="3.28515625" customWidth="1"/>
    <col min="13057" max="13057" width="31.85546875" customWidth="1"/>
    <col min="13058" max="13058" width="10" customWidth="1"/>
    <col min="13059" max="13059" width="10.5703125" customWidth="1"/>
    <col min="13060" max="13060" width="11.5703125" customWidth="1"/>
    <col min="13061" max="13061" width="9.42578125" customWidth="1"/>
    <col min="13063" max="13063" width="9" customWidth="1"/>
    <col min="13064" max="13064" width="9.5703125" customWidth="1"/>
    <col min="13065" max="13065" width="9" customWidth="1"/>
    <col min="13066" max="13066" width="10.140625" customWidth="1"/>
    <col min="13067" max="13068" width="10" customWidth="1"/>
    <col min="13069" max="13069" width="9.85546875" customWidth="1"/>
    <col min="13070" max="13070" width="9" customWidth="1"/>
    <col min="13071" max="13071" width="10.85546875" customWidth="1"/>
    <col min="13072" max="13072" width="11.42578125" customWidth="1"/>
    <col min="13073" max="13073" width="10.140625" customWidth="1"/>
    <col min="13074" max="13074" width="10.42578125" customWidth="1"/>
    <col min="13075" max="13075" width="9" customWidth="1"/>
    <col min="13076" max="13076" width="10.140625" bestFit="1" customWidth="1"/>
    <col min="13077" max="13077" width="10.140625" customWidth="1"/>
    <col min="13078" max="13078" width="12.28515625" customWidth="1"/>
    <col min="13079" max="13079" width="3.28515625" customWidth="1"/>
    <col min="13313" max="13313" width="31.85546875" customWidth="1"/>
    <col min="13314" max="13314" width="10" customWidth="1"/>
    <col min="13315" max="13315" width="10.5703125" customWidth="1"/>
    <col min="13316" max="13316" width="11.5703125" customWidth="1"/>
    <col min="13317" max="13317" width="9.42578125" customWidth="1"/>
    <col min="13319" max="13319" width="9" customWidth="1"/>
    <col min="13320" max="13320" width="9.5703125" customWidth="1"/>
    <col min="13321" max="13321" width="9" customWidth="1"/>
    <col min="13322" max="13322" width="10.140625" customWidth="1"/>
    <col min="13323" max="13324" width="10" customWidth="1"/>
    <col min="13325" max="13325" width="9.85546875" customWidth="1"/>
    <col min="13326" max="13326" width="9" customWidth="1"/>
    <col min="13327" max="13327" width="10.85546875" customWidth="1"/>
    <col min="13328" max="13328" width="11.42578125" customWidth="1"/>
    <col min="13329" max="13329" width="10.140625" customWidth="1"/>
    <col min="13330" max="13330" width="10.42578125" customWidth="1"/>
    <col min="13331" max="13331" width="9" customWidth="1"/>
    <col min="13332" max="13332" width="10.140625" bestFit="1" customWidth="1"/>
    <col min="13333" max="13333" width="10.140625" customWidth="1"/>
    <col min="13334" max="13334" width="12.28515625" customWidth="1"/>
    <col min="13335" max="13335" width="3.28515625" customWidth="1"/>
    <col min="13569" max="13569" width="31.85546875" customWidth="1"/>
    <col min="13570" max="13570" width="10" customWidth="1"/>
    <col min="13571" max="13571" width="10.5703125" customWidth="1"/>
    <col min="13572" max="13572" width="11.5703125" customWidth="1"/>
    <col min="13573" max="13573" width="9.42578125" customWidth="1"/>
    <col min="13575" max="13575" width="9" customWidth="1"/>
    <col min="13576" max="13576" width="9.5703125" customWidth="1"/>
    <col min="13577" max="13577" width="9" customWidth="1"/>
    <col min="13578" max="13578" width="10.140625" customWidth="1"/>
    <col min="13579" max="13580" width="10" customWidth="1"/>
    <col min="13581" max="13581" width="9.85546875" customWidth="1"/>
    <col min="13582" max="13582" width="9" customWidth="1"/>
    <col min="13583" max="13583" width="10.85546875" customWidth="1"/>
    <col min="13584" max="13584" width="11.42578125" customWidth="1"/>
    <col min="13585" max="13585" width="10.140625" customWidth="1"/>
    <col min="13586" max="13586" width="10.42578125" customWidth="1"/>
    <col min="13587" max="13587" width="9" customWidth="1"/>
    <col min="13588" max="13588" width="10.140625" bestFit="1" customWidth="1"/>
    <col min="13589" max="13589" width="10.140625" customWidth="1"/>
    <col min="13590" max="13590" width="12.28515625" customWidth="1"/>
    <col min="13591" max="13591" width="3.28515625" customWidth="1"/>
    <col min="13825" max="13825" width="31.85546875" customWidth="1"/>
    <col min="13826" max="13826" width="10" customWidth="1"/>
    <col min="13827" max="13827" width="10.5703125" customWidth="1"/>
    <col min="13828" max="13828" width="11.5703125" customWidth="1"/>
    <col min="13829" max="13829" width="9.42578125" customWidth="1"/>
    <col min="13831" max="13831" width="9" customWidth="1"/>
    <col min="13832" max="13832" width="9.5703125" customWidth="1"/>
    <col min="13833" max="13833" width="9" customWidth="1"/>
    <col min="13834" max="13834" width="10.140625" customWidth="1"/>
    <col min="13835" max="13836" width="10" customWidth="1"/>
    <col min="13837" max="13837" width="9.85546875" customWidth="1"/>
    <col min="13838" max="13838" width="9" customWidth="1"/>
    <col min="13839" max="13839" width="10.85546875" customWidth="1"/>
    <col min="13840" max="13840" width="11.42578125" customWidth="1"/>
    <col min="13841" max="13841" width="10.140625" customWidth="1"/>
    <col min="13842" max="13842" width="10.42578125" customWidth="1"/>
    <col min="13843" max="13843" width="9" customWidth="1"/>
    <col min="13844" max="13844" width="10.140625" bestFit="1" customWidth="1"/>
    <col min="13845" max="13845" width="10.140625" customWidth="1"/>
    <col min="13846" max="13846" width="12.28515625" customWidth="1"/>
    <col min="13847" max="13847" width="3.28515625" customWidth="1"/>
    <col min="14081" max="14081" width="31.85546875" customWidth="1"/>
    <col min="14082" max="14082" width="10" customWidth="1"/>
    <col min="14083" max="14083" width="10.5703125" customWidth="1"/>
    <col min="14084" max="14084" width="11.5703125" customWidth="1"/>
    <col min="14085" max="14085" width="9.42578125" customWidth="1"/>
    <col min="14087" max="14087" width="9" customWidth="1"/>
    <col min="14088" max="14088" width="9.5703125" customWidth="1"/>
    <col min="14089" max="14089" width="9" customWidth="1"/>
    <col min="14090" max="14090" width="10.140625" customWidth="1"/>
    <col min="14091" max="14092" width="10" customWidth="1"/>
    <col min="14093" max="14093" width="9.85546875" customWidth="1"/>
    <col min="14094" max="14094" width="9" customWidth="1"/>
    <col min="14095" max="14095" width="10.85546875" customWidth="1"/>
    <col min="14096" max="14096" width="11.42578125" customWidth="1"/>
    <col min="14097" max="14097" width="10.140625" customWidth="1"/>
    <col min="14098" max="14098" width="10.42578125" customWidth="1"/>
    <col min="14099" max="14099" width="9" customWidth="1"/>
    <col min="14100" max="14100" width="10.140625" bestFit="1" customWidth="1"/>
    <col min="14101" max="14101" width="10.140625" customWidth="1"/>
    <col min="14102" max="14102" width="12.28515625" customWidth="1"/>
    <col min="14103" max="14103" width="3.28515625" customWidth="1"/>
    <col min="14337" max="14337" width="31.85546875" customWidth="1"/>
    <col min="14338" max="14338" width="10" customWidth="1"/>
    <col min="14339" max="14339" width="10.5703125" customWidth="1"/>
    <col min="14340" max="14340" width="11.5703125" customWidth="1"/>
    <col min="14341" max="14341" width="9.42578125" customWidth="1"/>
    <col min="14343" max="14343" width="9" customWidth="1"/>
    <col min="14344" max="14344" width="9.5703125" customWidth="1"/>
    <col min="14345" max="14345" width="9" customWidth="1"/>
    <col min="14346" max="14346" width="10.140625" customWidth="1"/>
    <col min="14347" max="14348" width="10" customWidth="1"/>
    <col min="14349" max="14349" width="9.85546875" customWidth="1"/>
    <col min="14350" max="14350" width="9" customWidth="1"/>
    <col min="14351" max="14351" width="10.85546875" customWidth="1"/>
    <col min="14352" max="14352" width="11.42578125" customWidth="1"/>
    <col min="14353" max="14353" width="10.140625" customWidth="1"/>
    <col min="14354" max="14354" width="10.42578125" customWidth="1"/>
    <col min="14355" max="14355" width="9" customWidth="1"/>
    <col min="14356" max="14356" width="10.140625" bestFit="1" customWidth="1"/>
    <col min="14357" max="14357" width="10.140625" customWidth="1"/>
    <col min="14358" max="14358" width="12.28515625" customWidth="1"/>
    <col min="14359" max="14359" width="3.28515625" customWidth="1"/>
    <col min="14593" max="14593" width="31.85546875" customWidth="1"/>
    <col min="14594" max="14594" width="10" customWidth="1"/>
    <col min="14595" max="14595" width="10.5703125" customWidth="1"/>
    <col min="14596" max="14596" width="11.5703125" customWidth="1"/>
    <col min="14597" max="14597" width="9.42578125" customWidth="1"/>
    <col min="14599" max="14599" width="9" customWidth="1"/>
    <col min="14600" max="14600" width="9.5703125" customWidth="1"/>
    <col min="14601" max="14601" width="9" customWidth="1"/>
    <col min="14602" max="14602" width="10.140625" customWidth="1"/>
    <col min="14603" max="14604" width="10" customWidth="1"/>
    <col min="14605" max="14605" width="9.85546875" customWidth="1"/>
    <col min="14606" max="14606" width="9" customWidth="1"/>
    <col min="14607" max="14607" width="10.85546875" customWidth="1"/>
    <col min="14608" max="14608" width="11.42578125" customWidth="1"/>
    <col min="14609" max="14609" width="10.140625" customWidth="1"/>
    <col min="14610" max="14610" width="10.42578125" customWidth="1"/>
    <col min="14611" max="14611" width="9" customWidth="1"/>
    <col min="14612" max="14612" width="10.140625" bestFit="1" customWidth="1"/>
    <col min="14613" max="14613" width="10.140625" customWidth="1"/>
    <col min="14614" max="14614" width="12.28515625" customWidth="1"/>
    <col min="14615" max="14615" width="3.28515625" customWidth="1"/>
    <col min="14849" max="14849" width="31.85546875" customWidth="1"/>
    <col min="14850" max="14850" width="10" customWidth="1"/>
    <col min="14851" max="14851" width="10.5703125" customWidth="1"/>
    <col min="14852" max="14852" width="11.5703125" customWidth="1"/>
    <col min="14853" max="14853" width="9.42578125" customWidth="1"/>
    <col min="14855" max="14855" width="9" customWidth="1"/>
    <col min="14856" max="14856" width="9.5703125" customWidth="1"/>
    <col min="14857" max="14857" width="9" customWidth="1"/>
    <col min="14858" max="14858" width="10.140625" customWidth="1"/>
    <col min="14859" max="14860" width="10" customWidth="1"/>
    <col min="14861" max="14861" width="9.85546875" customWidth="1"/>
    <col min="14862" max="14862" width="9" customWidth="1"/>
    <col min="14863" max="14863" width="10.85546875" customWidth="1"/>
    <col min="14864" max="14864" width="11.42578125" customWidth="1"/>
    <col min="14865" max="14865" width="10.140625" customWidth="1"/>
    <col min="14866" max="14866" width="10.42578125" customWidth="1"/>
    <col min="14867" max="14867" width="9" customWidth="1"/>
    <col min="14868" max="14868" width="10.140625" bestFit="1" customWidth="1"/>
    <col min="14869" max="14869" width="10.140625" customWidth="1"/>
    <col min="14870" max="14870" width="12.28515625" customWidth="1"/>
    <col min="14871" max="14871" width="3.28515625" customWidth="1"/>
    <col min="15105" max="15105" width="31.85546875" customWidth="1"/>
    <col min="15106" max="15106" width="10" customWidth="1"/>
    <col min="15107" max="15107" width="10.5703125" customWidth="1"/>
    <col min="15108" max="15108" width="11.5703125" customWidth="1"/>
    <col min="15109" max="15109" width="9.42578125" customWidth="1"/>
    <col min="15111" max="15111" width="9" customWidth="1"/>
    <col min="15112" max="15112" width="9.5703125" customWidth="1"/>
    <col min="15113" max="15113" width="9" customWidth="1"/>
    <col min="15114" max="15114" width="10.140625" customWidth="1"/>
    <col min="15115" max="15116" width="10" customWidth="1"/>
    <col min="15117" max="15117" width="9.85546875" customWidth="1"/>
    <col min="15118" max="15118" width="9" customWidth="1"/>
    <col min="15119" max="15119" width="10.85546875" customWidth="1"/>
    <col min="15120" max="15120" width="11.42578125" customWidth="1"/>
    <col min="15121" max="15121" width="10.140625" customWidth="1"/>
    <col min="15122" max="15122" width="10.42578125" customWidth="1"/>
    <col min="15123" max="15123" width="9" customWidth="1"/>
    <col min="15124" max="15124" width="10.140625" bestFit="1" customWidth="1"/>
    <col min="15125" max="15125" width="10.140625" customWidth="1"/>
    <col min="15126" max="15126" width="12.28515625" customWidth="1"/>
    <col min="15127" max="15127" width="3.28515625" customWidth="1"/>
    <col min="15361" max="15361" width="31.85546875" customWidth="1"/>
    <col min="15362" max="15362" width="10" customWidth="1"/>
    <col min="15363" max="15363" width="10.5703125" customWidth="1"/>
    <col min="15364" max="15364" width="11.5703125" customWidth="1"/>
    <col min="15365" max="15365" width="9.42578125" customWidth="1"/>
    <col min="15367" max="15367" width="9" customWidth="1"/>
    <col min="15368" max="15368" width="9.5703125" customWidth="1"/>
    <col min="15369" max="15369" width="9" customWidth="1"/>
    <col min="15370" max="15370" width="10.140625" customWidth="1"/>
    <col min="15371" max="15372" width="10" customWidth="1"/>
    <col min="15373" max="15373" width="9.85546875" customWidth="1"/>
    <col min="15374" max="15374" width="9" customWidth="1"/>
    <col min="15375" max="15375" width="10.85546875" customWidth="1"/>
    <col min="15376" max="15376" width="11.42578125" customWidth="1"/>
    <col min="15377" max="15377" width="10.140625" customWidth="1"/>
    <col min="15378" max="15378" width="10.42578125" customWidth="1"/>
    <col min="15379" max="15379" width="9" customWidth="1"/>
    <col min="15380" max="15380" width="10.140625" bestFit="1" customWidth="1"/>
    <col min="15381" max="15381" width="10.140625" customWidth="1"/>
    <col min="15382" max="15382" width="12.28515625" customWidth="1"/>
    <col min="15383" max="15383" width="3.28515625" customWidth="1"/>
    <col min="15617" max="15617" width="31.85546875" customWidth="1"/>
    <col min="15618" max="15618" width="10" customWidth="1"/>
    <col min="15619" max="15619" width="10.5703125" customWidth="1"/>
    <col min="15620" max="15620" width="11.5703125" customWidth="1"/>
    <col min="15621" max="15621" width="9.42578125" customWidth="1"/>
    <col min="15623" max="15623" width="9" customWidth="1"/>
    <col min="15624" max="15624" width="9.5703125" customWidth="1"/>
    <col min="15625" max="15625" width="9" customWidth="1"/>
    <col min="15626" max="15626" width="10.140625" customWidth="1"/>
    <col min="15627" max="15628" width="10" customWidth="1"/>
    <col min="15629" max="15629" width="9.85546875" customWidth="1"/>
    <col min="15630" max="15630" width="9" customWidth="1"/>
    <col min="15631" max="15631" width="10.85546875" customWidth="1"/>
    <col min="15632" max="15632" width="11.42578125" customWidth="1"/>
    <col min="15633" max="15633" width="10.140625" customWidth="1"/>
    <col min="15634" max="15634" width="10.42578125" customWidth="1"/>
    <col min="15635" max="15635" width="9" customWidth="1"/>
    <col min="15636" max="15636" width="10.140625" bestFit="1" customWidth="1"/>
    <col min="15637" max="15637" width="10.140625" customWidth="1"/>
    <col min="15638" max="15638" width="12.28515625" customWidth="1"/>
    <col min="15639" max="15639" width="3.28515625" customWidth="1"/>
    <col min="15873" max="15873" width="31.85546875" customWidth="1"/>
    <col min="15874" max="15874" width="10" customWidth="1"/>
    <col min="15875" max="15875" width="10.5703125" customWidth="1"/>
    <col min="15876" max="15876" width="11.5703125" customWidth="1"/>
    <col min="15877" max="15877" width="9.42578125" customWidth="1"/>
    <col min="15879" max="15879" width="9" customWidth="1"/>
    <col min="15880" max="15880" width="9.5703125" customWidth="1"/>
    <col min="15881" max="15881" width="9" customWidth="1"/>
    <col min="15882" max="15882" width="10.140625" customWidth="1"/>
    <col min="15883" max="15884" width="10" customWidth="1"/>
    <col min="15885" max="15885" width="9.85546875" customWidth="1"/>
    <col min="15886" max="15886" width="9" customWidth="1"/>
    <col min="15887" max="15887" width="10.85546875" customWidth="1"/>
    <col min="15888" max="15888" width="11.42578125" customWidth="1"/>
    <col min="15889" max="15889" width="10.140625" customWidth="1"/>
    <col min="15890" max="15890" width="10.42578125" customWidth="1"/>
    <col min="15891" max="15891" width="9" customWidth="1"/>
    <col min="15892" max="15892" width="10.140625" bestFit="1" customWidth="1"/>
    <col min="15893" max="15893" width="10.140625" customWidth="1"/>
    <col min="15894" max="15894" width="12.28515625" customWidth="1"/>
    <col min="15895" max="15895" width="3.28515625" customWidth="1"/>
    <col min="16129" max="16129" width="31.85546875" customWidth="1"/>
    <col min="16130" max="16130" width="10" customWidth="1"/>
    <col min="16131" max="16131" width="10.5703125" customWidth="1"/>
    <col min="16132" max="16132" width="11.5703125" customWidth="1"/>
    <col min="16133" max="16133" width="9.42578125" customWidth="1"/>
    <col min="16135" max="16135" width="9" customWidth="1"/>
    <col min="16136" max="16136" width="9.5703125" customWidth="1"/>
    <col min="16137" max="16137" width="9" customWidth="1"/>
    <col min="16138" max="16138" width="10.140625" customWidth="1"/>
    <col min="16139" max="16140" width="10" customWidth="1"/>
    <col min="16141" max="16141" width="9.85546875" customWidth="1"/>
    <col min="16142" max="16142" width="9" customWidth="1"/>
    <col min="16143" max="16143" width="10.85546875" customWidth="1"/>
    <col min="16144" max="16144" width="11.42578125" customWidth="1"/>
    <col min="16145" max="16145" width="10.140625" customWidth="1"/>
    <col min="16146" max="16146" width="10.42578125" customWidth="1"/>
    <col min="16147" max="16147" width="9" customWidth="1"/>
    <col min="16148" max="16148" width="10.140625" bestFit="1" customWidth="1"/>
    <col min="16149" max="16149" width="10.140625" customWidth="1"/>
    <col min="16150" max="16150" width="12.28515625" customWidth="1"/>
    <col min="16151" max="16151" width="3.28515625" customWidth="1"/>
  </cols>
  <sheetData>
    <row r="1" spans="1:22" ht="13.5" thickBot="1" x14ac:dyDescent="0.25">
      <c r="H1" s="1" t="s">
        <v>0</v>
      </c>
    </row>
    <row r="2" spans="1:22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5"/>
    </row>
    <row r="3" spans="1:22" ht="15.75" x14ac:dyDescent="0.25">
      <c r="A3" s="6"/>
      <c r="B3" s="7"/>
      <c r="C3" s="8"/>
      <c r="D3" s="8" t="s">
        <v>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7"/>
      <c r="S3" s="7"/>
      <c r="T3" s="7"/>
      <c r="U3" s="9"/>
      <c r="V3" s="10"/>
    </row>
    <row r="4" spans="1:22" x14ac:dyDescent="0.2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9"/>
      <c r="V4" s="10"/>
    </row>
    <row r="5" spans="1:22" ht="49.5" customHeight="1" x14ac:dyDescent="0.2">
      <c r="A5" s="12" t="s">
        <v>3</v>
      </c>
      <c r="B5" s="56" t="s">
        <v>4</v>
      </c>
      <c r="C5" s="56"/>
      <c r="D5" s="56"/>
      <c r="E5" s="56" t="s">
        <v>5</v>
      </c>
      <c r="F5" s="56"/>
      <c r="G5" s="56"/>
      <c r="H5" s="56" t="s">
        <v>6</v>
      </c>
      <c r="I5" s="56"/>
      <c r="J5" s="56"/>
      <c r="K5" s="57" t="s">
        <v>7</v>
      </c>
      <c r="L5" s="58"/>
      <c r="M5" s="58"/>
      <c r="N5" s="56" t="s">
        <v>8</v>
      </c>
      <c r="O5" s="56"/>
      <c r="P5" s="56"/>
      <c r="Q5" s="56" t="s">
        <v>9</v>
      </c>
      <c r="R5" s="56"/>
      <c r="S5" s="59"/>
      <c r="T5" s="56" t="s">
        <v>10</v>
      </c>
      <c r="U5" s="56"/>
      <c r="V5" s="56"/>
    </row>
    <row r="6" spans="1:22" ht="20.25" customHeight="1" x14ac:dyDescent="0.2">
      <c r="A6" s="11"/>
      <c r="B6" s="13" t="s">
        <v>11</v>
      </c>
      <c r="C6" s="13" t="s">
        <v>12</v>
      </c>
      <c r="D6" s="13" t="s">
        <v>13</v>
      </c>
      <c r="E6" s="13" t="s">
        <v>11</v>
      </c>
      <c r="F6" s="13" t="s">
        <v>14</v>
      </c>
      <c r="G6" s="13" t="s">
        <v>13</v>
      </c>
      <c r="H6" s="13" t="s">
        <v>11</v>
      </c>
      <c r="I6" s="13" t="s">
        <v>12</v>
      </c>
      <c r="J6" s="13" t="s">
        <v>13</v>
      </c>
      <c r="K6" s="13" t="s">
        <v>15</v>
      </c>
      <c r="L6" s="13" t="s">
        <v>12</v>
      </c>
      <c r="M6" s="13" t="s">
        <v>13</v>
      </c>
      <c r="N6" s="13" t="s">
        <v>15</v>
      </c>
      <c r="O6" s="13" t="s">
        <v>12</v>
      </c>
      <c r="P6" s="13" t="s">
        <v>13</v>
      </c>
      <c r="Q6" s="13" t="s">
        <v>15</v>
      </c>
      <c r="R6" s="13" t="s">
        <v>12</v>
      </c>
      <c r="S6" s="13" t="s">
        <v>13</v>
      </c>
      <c r="T6" s="13" t="s">
        <v>11</v>
      </c>
      <c r="U6" s="13" t="s">
        <v>12</v>
      </c>
      <c r="V6" s="13" t="s">
        <v>13</v>
      </c>
    </row>
    <row r="7" spans="1:22" ht="19.5" customHeight="1" x14ac:dyDescent="0.2">
      <c r="A7" s="14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5"/>
      <c r="U7" s="9"/>
      <c r="V7" s="10"/>
    </row>
    <row r="8" spans="1:22" ht="1.5" customHeight="1" x14ac:dyDescent="0.2">
      <c r="A8" s="1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9"/>
      <c r="V8" s="10"/>
    </row>
    <row r="9" spans="1:22" ht="4.5" hidden="1" customHeight="1" x14ac:dyDescent="0.2">
      <c r="A9" s="1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9"/>
      <c r="V9" s="10"/>
    </row>
    <row r="10" spans="1:22" ht="18" customHeight="1" x14ac:dyDescent="0.2">
      <c r="A10" s="11" t="s">
        <v>17</v>
      </c>
      <c r="B10" s="15">
        <v>5495784</v>
      </c>
      <c r="C10" s="15">
        <v>0</v>
      </c>
      <c r="D10" s="15">
        <f>SUM(B10:C10)</f>
        <v>5495784</v>
      </c>
      <c r="E10" s="15">
        <v>994330</v>
      </c>
      <c r="F10" s="15">
        <v>0</v>
      </c>
      <c r="G10" s="15">
        <f>SUM(E10:F10)</f>
        <v>994330</v>
      </c>
      <c r="H10" s="15">
        <v>1650000</v>
      </c>
      <c r="I10" s="15">
        <v>86677</v>
      </c>
      <c r="J10" s="15">
        <f>SUM(H10:I10)</f>
        <v>1736677</v>
      </c>
      <c r="K10" s="15"/>
      <c r="L10" s="15">
        <v>5000</v>
      </c>
      <c r="M10" s="15">
        <f>SUM(L10)</f>
        <v>5000</v>
      </c>
      <c r="N10" s="15"/>
      <c r="O10" s="15">
        <v>39816</v>
      </c>
      <c r="P10" s="15">
        <f>SUM(O10)</f>
        <v>39816</v>
      </c>
      <c r="Q10" s="15"/>
      <c r="R10" s="15"/>
      <c r="S10" s="15"/>
      <c r="T10" s="17">
        <f>SUM(Q10,N10,K10,H10,E10,B10)</f>
        <v>8140114</v>
      </c>
      <c r="U10" s="18">
        <f t="shared" ref="U10:V25" si="0">SUM(C10+F10+I10+L10+O10+R10)</f>
        <v>131493</v>
      </c>
      <c r="V10" s="19">
        <f t="shared" si="0"/>
        <v>8271607</v>
      </c>
    </row>
    <row r="11" spans="1:22" ht="27" customHeight="1" x14ac:dyDescent="0.2">
      <c r="A11" s="20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1342848</v>
      </c>
      <c r="L11" s="15">
        <v>42844</v>
      </c>
      <c r="M11" s="15">
        <f>SUM(K11:L11)</f>
        <v>1385692</v>
      </c>
      <c r="N11" s="15">
        <v>2462</v>
      </c>
      <c r="O11" s="15">
        <v>0</v>
      </c>
      <c r="P11" s="15">
        <f>SUM(N11:O11)</f>
        <v>2462</v>
      </c>
      <c r="Q11" s="15"/>
      <c r="R11" s="15">
        <v>0</v>
      </c>
      <c r="S11" s="15"/>
      <c r="T11" s="17">
        <f>SUM(Q11,N11,K11,H11,E11,B11)</f>
        <v>1345310</v>
      </c>
      <c r="U11" s="18">
        <f t="shared" si="0"/>
        <v>42844</v>
      </c>
      <c r="V11" s="19">
        <f t="shared" si="0"/>
        <v>1388154</v>
      </c>
    </row>
    <row r="12" spans="1:22" ht="18" customHeight="1" x14ac:dyDescent="0.2">
      <c r="A12" s="11" t="s">
        <v>19</v>
      </c>
      <c r="B12" s="15"/>
      <c r="C12" s="15"/>
      <c r="D12" s="15"/>
      <c r="E12" s="15"/>
      <c r="F12" s="15"/>
      <c r="G12" s="15"/>
      <c r="H12" s="15">
        <v>300000</v>
      </c>
      <c r="I12" s="15">
        <v>0</v>
      </c>
      <c r="J12" s="15">
        <f>SUM(H12:I12)</f>
        <v>300000</v>
      </c>
      <c r="K12" s="15"/>
      <c r="L12" s="15"/>
      <c r="M12" s="15"/>
      <c r="N12" s="15"/>
      <c r="O12" s="15"/>
      <c r="P12" s="15"/>
      <c r="Q12" s="15"/>
      <c r="R12" s="15"/>
      <c r="S12" s="15"/>
      <c r="T12" s="17">
        <f>SUM(Q12,N12,K12,H12,E12,B12)</f>
        <v>300000</v>
      </c>
      <c r="U12" s="18">
        <f t="shared" si="0"/>
        <v>0</v>
      </c>
      <c r="V12" s="19">
        <f t="shared" si="0"/>
        <v>300000</v>
      </c>
    </row>
    <row r="13" spans="1:22" ht="18" customHeight="1" x14ac:dyDescent="0.2">
      <c r="A13" s="11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7"/>
      <c r="U13" s="18">
        <f t="shared" si="0"/>
        <v>0</v>
      </c>
      <c r="V13" s="19">
        <f t="shared" si="0"/>
        <v>0</v>
      </c>
    </row>
    <row r="14" spans="1:22" ht="18" customHeight="1" x14ac:dyDescent="0.2">
      <c r="A14" s="11" t="s">
        <v>21</v>
      </c>
      <c r="B14" s="15"/>
      <c r="C14" s="15"/>
      <c r="D14" s="15"/>
      <c r="E14" s="15"/>
      <c r="F14" s="15"/>
      <c r="G14" s="15"/>
      <c r="H14" s="15">
        <v>800100</v>
      </c>
      <c r="I14" s="15">
        <v>90989</v>
      </c>
      <c r="J14" s="15">
        <f>SUM(H14:I14)</f>
        <v>891089</v>
      </c>
      <c r="K14" s="15"/>
      <c r="L14" s="15"/>
      <c r="M14" s="15"/>
      <c r="N14" s="15"/>
      <c r="O14" s="15"/>
      <c r="P14" s="15"/>
      <c r="Q14" s="15"/>
      <c r="R14" s="15"/>
      <c r="S14" s="15"/>
      <c r="T14" s="17">
        <f>SUM(H14,K14,N14,Q14,E14,B14)</f>
        <v>800100</v>
      </c>
      <c r="U14" s="18">
        <f t="shared" si="0"/>
        <v>90989</v>
      </c>
      <c r="V14" s="19">
        <f>SUM(J14)</f>
        <v>891089</v>
      </c>
    </row>
    <row r="15" spans="1:22" ht="18" hidden="1" customHeight="1" x14ac:dyDescent="0.2">
      <c r="A15" s="11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7">
        <f>SUM(H15,K15,N15,Q15,E15,B15)</f>
        <v>0</v>
      </c>
      <c r="U15" s="18">
        <f t="shared" si="0"/>
        <v>0</v>
      </c>
      <c r="V15" s="19">
        <f t="shared" si="0"/>
        <v>0</v>
      </c>
    </row>
    <row r="16" spans="1:22" ht="18" customHeight="1" x14ac:dyDescent="0.2">
      <c r="A16" s="11" t="s">
        <v>23</v>
      </c>
      <c r="B16" s="15"/>
      <c r="C16" s="15"/>
      <c r="D16" s="15"/>
      <c r="E16" s="15"/>
      <c r="F16" s="15"/>
      <c r="G16" s="15"/>
      <c r="H16" s="15"/>
      <c r="I16" s="15"/>
      <c r="J16" s="15"/>
      <c r="K16" s="15">
        <v>375233</v>
      </c>
      <c r="L16" s="15">
        <v>113960</v>
      </c>
      <c r="M16" s="15">
        <f>SUM(K16:L16)</f>
        <v>489193</v>
      </c>
      <c r="N16" s="15"/>
      <c r="O16" s="15"/>
      <c r="P16" s="15"/>
      <c r="Q16" s="15"/>
      <c r="R16" s="15"/>
      <c r="S16" s="15"/>
      <c r="T16" s="17">
        <f>SUM(H16,K16,N16,Q16,E16,B16)</f>
        <v>375233</v>
      </c>
      <c r="U16" s="18">
        <f t="shared" si="0"/>
        <v>113960</v>
      </c>
      <c r="V16" s="19">
        <f t="shared" si="0"/>
        <v>489193</v>
      </c>
    </row>
    <row r="17" spans="1:23" ht="18" customHeight="1" x14ac:dyDescent="0.2">
      <c r="A17" s="11" t="s">
        <v>24</v>
      </c>
      <c r="B17" s="15">
        <v>249600</v>
      </c>
      <c r="C17" s="15">
        <v>0</v>
      </c>
      <c r="D17" s="15">
        <f>SUM(B17:C17)</f>
        <v>249600</v>
      </c>
      <c r="E17" s="15">
        <v>43680</v>
      </c>
      <c r="F17" s="15">
        <v>0</v>
      </c>
      <c r="G17" s="15">
        <f>SUM(E17:F17)</f>
        <v>43680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7">
        <f>SUM(Q17,N17,K17,H17,E17,B17)</f>
        <v>293280</v>
      </c>
      <c r="U17" s="18">
        <f t="shared" si="0"/>
        <v>0</v>
      </c>
      <c r="V17" s="19">
        <f t="shared" si="0"/>
        <v>293280</v>
      </c>
    </row>
    <row r="18" spans="1:23" ht="18" customHeight="1" x14ac:dyDescent="0.2">
      <c r="A18" s="11" t="s">
        <v>25</v>
      </c>
      <c r="B18" s="15">
        <v>509180</v>
      </c>
      <c r="C18" s="15">
        <v>1883870</v>
      </c>
      <c r="D18" s="15">
        <f>SUM(B18:C18)</f>
        <v>2393050</v>
      </c>
      <c r="E18" s="15">
        <v>69645</v>
      </c>
      <c r="F18" s="15">
        <v>234286</v>
      </c>
      <c r="G18" s="15">
        <f>SUM(E18:F18)</f>
        <v>303931</v>
      </c>
      <c r="H18" s="15"/>
      <c r="I18" s="15">
        <v>42804</v>
      </c>
      <c r="J18" s="15">
        <f>SUM(I18)</f>
        <v>42804</v>
      </c>
      <c r="K18" s="15"/>
      <c r="L18" s="15"/>
      <c r="M18" s="15"/>
      <c r="N18" s="15"/>
      <c r="O18" s="15"/>
      <c r="P18" s="15"/>
      <c r="Q18" s="15"/>
      <c r="R18" s="15"/>
      <c r="S18" s="15"/>
      <c r="T18" s="17">
        <f>SUM(H18,E18,B18,K18,N18,Q18)</f>
        <v>578825</v>
      </c>
      <c r="U18" s="18">
        <f t="shared" si="0"/>
        <v>2160960</v>
      </c>
      <c r="V18" s="19">
        <f t="shared" si="0"/>
        <v>2739785</v>
      </c>
    </row>
    <row r="19" spans="1:23" ht="18" customHeight="1" x14ac:dyDescent="0.2">
      <c r="A19" s="11" t="s">
        <v>26</v>
      </c>
      <c r="B19" s="15"/>
      <c r="C19" s="15">
        <v>5870168</v>
      </c>
      <c r="D19" s="15">
        <f>SUM(B19:C19)</f>
        <v>5870168</v>
      </c>
      <c r="E19" s="15"/>
      <c r="F19" s="15">
        <v>513640</v>
      </c>
      <c r="G19" s="15">
        <f>SUM(E19:F19)</f>
        <v>513640</v>
      </c>
      <c r="H19" s="15"/>
      <c r="I19" s="15">
        <v>2838630</v>
      </c>
      <c r="J19" s="15">
        <f>SUM(H19:I19)</f>
        <v>2838630</v>
      </c>
      <c r="K19" s="15"/>
      <c r="L19" s="15"/>
      <c r="M19" s="15"/>
      <c r="N19" s="15"/>
      <c r="O19" s="15">
        <v>723336</v>
      </c>
      <c r="P19" s="15">
        <f>SUM(N19:O19)</f>
        <v>723336</v>
      </c>
      <c r="Q19" s="15"/>
      <c r="R19" s="15"/>
      <c r="S19" s="15"/>
      <c r="T19" s="17">
        <f>SUM(H19,E19,B19,K19,N19,Q19)</f>
        <v>0</v>
      </c>
      <c r="U19" s="18">
        <f t="shared" si="0"/>
        <v>9945774</v>
      </c>
      <c r="V19" s="19">
        <f t="shared" si="0"/>
        <v>9945774</v>
      </c>
    </row>
    <row r="20" spans="1:23" ht="18" customHeight="1" x14ac:dyDescent="0.2">
      <c r="A20" s="11" t="s">
        <v>27</v>
      </c>
      <c r="B20" s="15">
        <v>479500</v>
      </c>
      <c r="C20" s="15">
        <v>121212</v>
      </c>
      <c r="D20" s="15">
        <f>SUM(B20:C20)</f>
        <v>600712</v>
      </c>
      <c r="E20" s="15">
        <v>83912</v>
      </c>
      <c r="F20" s="15">
        <v>18788</v>
      </c>
      <c r="G20" s="15">
        <f>SUM(E20:F20)</f>
        <v>102700</v>
      </c>
      <c r="H20" s="15">
        <v>115520</v>
      </c>
      <c r="I20" s="15">
        <v>31567</v>
      </c>
      <c r="J20" s="15">
        <f>SUM(H20:I20)</f>
        <v>147087</v>
      </c>
      <c r="K20" s="15"/>
      <c r="L20" s="15"/>
      <c r="M20" s="15"/>
      <c r="N20" s="15">
        <v>450000</v>
      </c>
      <c r="O20" s="15">
        <v>509440</v>
      </c>
      <c r="P20" s="15">
        <f>SUM(N20:O20)</f>
        <v>959440</v>
      </c>
      <c r="Q20" s="15"/>
      <c r="R20" s="15"/>
      <c r="S20" s="15"/>
      <c r="T20" s="17">
        <f>SUM(Q20,N20,K20,H20,E20,B20)</f>
        <v>1128932</v>
      </c>
      <c r="U20" s="18">
        <f t="shared" si="0"/>
        <v>681007</v>
      </c>
      <c r="V20" s="19">
        <f t="shared" si="0"/>
        <v>1809939</v>
      </c>
    </row>
    <row r="21" spans="1:23" ht="18" hidden="1" customHeight="1" x14ac:dyDescent="0.2">
      <c r="A21" s="11" t="s">
        <v>28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f>SUM(N21:O21)</f>
        <v>0</v>
      </c>
      <c r="Q21" s="15"/>
      <c r="R21" s="15"/>
      <c r="S21" s="15"/>
      <c r="T21" s="17"/>
      <c r="U21" s="18">
        <f t="shared" si="0"/>
        <v>0</v>
      </c>
      <c r="V21" s="19">
        <f t="shared" si="0"/>
        <v>0</v>
      </c>
    </row>
    <row r="22" spans="1:23" ht="18" customHeight="1" x14ac:dyDescent="0.2">
      <c r="A22" s="11" t="s">
        <v>29</v>
      </c>
      <c r="B22" s="15">
        <v>430400</v>
      </c>
      <c r="C22" s="15">
        <v>0</v>
      </c>
      <c r="D22" s="15">
        <f>SUM(B22:C22)</f>
        <v>430400</v>
      </c>
      <c r="E22" s="15">
        <v>117020</v>
      </c>
      <c r="F22" s="15">
        <v>0</v>
      </c>
      <c r="G22" s="15">
        <f>SUM(E22:F22)</f>
        <v>117020</v>
      </c>
      <c r="H22" s="15">
        <v>123648</v>
      </c>
      <c r="I22" s="15">
        <v>148500</v>
      </c>
      <c r="J22" s="15">
        <f>SUM(H22:I22)</f>
        <v>272148</v>
      </c>
      <c r="K22" s="15"/>
      <c r="L22" s="15"/>
      <c r="M22" s="15"/>
      <c r="N22" s="15"/>
      <c r="O22" s="15">
        <v>150000</v>
      </c>
      <c r="P22" s="15">
        <f>SUM(N22:O22)</f>
        <v>150000</v>
      </c>
      <c r="Q22" s="15"/>
      <c r="R22" s="15"/>
      <c r="S22" s="15"/>
      <c r="T22" s="17">
        <f>SUM(Q22,N22,K22,H22,E22,B22)</f>
        <v>671068</v>
      </c>
      <c r="U22" s="18">
        <f t="shared" si="0"/>
        <v>298500</v>
      </c>
      <c r="V22" s="19">
        <f t="shared" si="0"/>
        <v>969568</v>
      </c>
      <c r="W22" s="21">
        <f>SUM(E22+H22+K22+N22+Q22+T22)</f>
        <v>911736</v>
      </c>
    </row>
    <row r="23" spans="1:23" ht="8.25" hidden="1" customHeight="1" x14ac:dyDescent="0.2">
      <c r="A23" s="11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7"/>
      <c r="L23" s="17"/>
      <c r="M23" s="15"/>
      <c r="N23" s="15"/>
      <c r="O23" s="15"/>
      <c r="P23" s="15"/>
      <c r="Q23" s="15"/>
      <c r="R23" s="15"/>
      <c r="S23" s="15"/>
      <c r="T23" s="15"/>
      <c r="U23" s="18">
        <f t="shared" si="0"/>
        <v>0</v>
      </c>
      <c r="V23" s="19">
        <f t="shared" si="0"/>
        <v>0</v>
      </c>
    </row>
    <row r="24" spans="1:23" ht="15.75" customHeight="1" x14ac:dyDescent="0.2">
      <c r="A24" s="11" t="s">
        <v>31</v>
      </c>
      <c r="B24" s="15"/>
      <c r="C24" s="15"/>
      <c r="D24" s="15"/>
      <c r="E24" s="15"/>
      <c r="F24" s="15"/>
      <c r="G24" s="15"/>
      <c r="H24" s="15">
        <v>73660</v>
      </c>
      <c r="I24" s="15">
        <v>0</v>
      </c>
      <c r="J24" s="15">
        <f>SUM(H24:I24)</f>
        <v>73660</v>
      </c>
      <c r="K24" s="17"/>
      <c r="L24" s="17"/>
      <c r="M24" s="15"/>
      <c r="N24" s="15"/>
      <c r="O24" s="15"/>
      <c r="P24" s="15"/>
      <c r="Q24" s="15"/>
      <c r="R24" s="15"/>
      <c r="S24" s="15"/>
      <c r="T24" s="15">
        <f>SUM(H24)</f>
        <v>73660</v>
      </c>
      <c r="U24" s="18">
        <f t="shared" si="0"/>
        <v>0</v>
      </c>
      <c r="V24" s="19">
        <f t="shared" si="0"/>
        <v>73660</v>
      </c>
    </row>
    <row r="25" spans="1:23" ht="15.75" customHeight="1" x14ac:dyDescent="0.2">
      <c r="A25" s="11" t="s">
        <v>32</v>
      </c>
      <c r="B25" s="15"/>
      <c r="C25" s="15"/>
      <c r="D25" s="15"/>
      <c r="E25" s="15"/>
      <c r="F25" s="15"/>
      <c r="G25" s="15"/>
      <c r="H25" s="15">
        <v>1816100</v>
      </c>
      <c r="I25" s="15">
        <v>1280160</v>
      </c>
      <c r="J25" s="15">
        <f>SUM(H25:I25)</f>
        <v>3096260</v>
      </c>
      <c r="K25" s="17">
        <v>540000</v>
      </c>
      <c r="L25" s="17">
        <v>122096</v>
      </c>
      <c r="M25" s="15">
        <f>SUM(K25:L25)</f>
        <v>662096</v>
      </c>
      <c r="N25" s="15"/>
      <c r="O25" s="15"/>
      <c r="P25" s="15"/>
      <c r="Q25" s="15"/>
      <c r="R25" s="15"/>
      <c r="S25" s="15"/>
      <c r="T25" s="15">
        <f>SUM(K25+H25)</f>
        <v>2356100</v>
      </c>
      <c r="U25" s="18">
        <f t="shared" si="0"/>
        <v>1402256</v>
      </c>
      <c r="V25" s="19">
        <f t="shared" si="0"/>
        <v>3758356</v>
      </c>
    </row>
    <row r="26" spans="1:23" ht="18" hidden="1" customHeight="1" x14ac:dyDescent="0.2">
      <c r="A26" s="11"/>
      <c r="B26" s="15"/>
      <c r="C26" s="15"/>
      <c r="D26" s="15"/>
      <c r="E26" s="15"/>
      <c r="F26" s="15"/>
      <c r="G26" s="15"/>
      <c r="H26" s="15"/>
      <c r="I26" s="15"/>
      <c r="J26" s="15">
        <f>SUM(H26:I26)</f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5">
        <f>SUM(K26+H26)</f>
        <v>0</v>
      </c>
      <c r="U26" s="18">
        <f t="shared" ref="U26:V29" si="1">SUM(C26+F26+I26+L26+O26+R26)</f>
        <v>0</v>
      </c>
      <c r="V26" s="19">
        <f t="shared" si="1"/>
        <v>0</v>
      </c>
    </row>
    <row r="27" spans="1:23" ht="18" customHeight="1" x14ac:dyDescent="0.2">
      <c r="A27" s="22" t="s">
        <v>33</v>
      </c>
      <c r="B27" s="15"/>
      <c r="C27" s="15"/>
      <c r="D27" s="15"/>
      <c r="E27" s="15"/>
      <c r="F27" s="15"/>
      <c r="G27" s="15"/>
      <c r="H27" s="15">
        <v>634361</v>
      </c>
      <c r="I27" s="15">
        <v>285855</v>
      </c>
      <c r="J27" s="15">
        <f>SUM(H27:I27)</f>
        <v>920216</v>
      </c>
      <c r="K27" s="15"/>
      <c r="L27" s="15"/>
      <c r="M27" s="15"/>
      <c r="N27" s="15"/>
      <c r="O27" s="15"/>
      <c r="P27" s="15"/>
      <c r="Q27" s="15"/>
      <c r="R27" s="15"/>
      <c r="S27" s="15"/>
      <c r="T27" s="15">
        <f>SUM(K27+H27)</f>
        <v>634361</v>
      </c>
      <c r="U27" s="18">
        <f t="shared" si="1"/>
        <v>285855</v>
      </c>
      <c r="V27" s="19">
        <f t="shared" si="1"/>
        <v>920216</v>
      </c>
    </row>
    <row r="28" spans="1:23" ht="18" customHeight="1" x14ac:dyDescent="0.2">
      <c r="A28" s="22" t="s">
        <v>34</v>
      </c>
      <c r="B28" s="15"/>
      <c r="C28" s="15">
        <v>603932</v>
      </c>
      <c r="D28" s="15">
        <f>SUM(C28)</f>
        <v>603932</v>
      </c>
      <c r="E28" s="15"/>
      <c r="F28" s="15">
        <v>93609</v>
      </c>
      <c r="G28" s="15">
        <f>SUM(F28)</f>
        <v>93609</v>
      </c>
      <c r="H28" s="15"/>
      <c r="I28" s="15">
        <v>1455169</v>
      </c>
      <c r="J28" s="15">
        <f>SUM(I28)</f>
        <v>1455169</v>
      </c>
      <c r="K28" s="15"/>
      <c r="L28" s="15"/>
      <c r="M28" s="15"/>
      <c r="N28" s="15"/>
      <c r="O28" s="15"/>
      <c r="P28" s="15"/>
      <c r="Q28" s="15"/>
      <c r="R28" s="15"/>
      <c r="S28" s="15"/>
      <c r="T28" s="15">
        <f>SUM(K28)</f>
        <v>0</v>
      </c>
      <c r="U28" s="18">
        <f t="shared" si="1"/>
        <v>2152710</v>
      </c>
      <c r="V28" s="19">
        <f t="shared" si="1"/>
        <v>2152710</v>
      </c>
    </row>
    <row r="29" spans="1:23" ht="18" customHeight="1" x14ac:dyDescent="0.2">
      <c r="A29" s="11" t="s">
        <v>35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>
        <v>83366</v>
      </c>
      <c r="R29" s="15">
        <v>805685</v>
      </c>
      <c r="S29" s="15">
        <f>SUM(Q29:R29)</f>
        <v>889051</v>
      </c>
      <c r="T29" s="15">
        <f>SUM(Q29)</f>
        <v>83366</v>
      </c>
      <c r="U29" s="18">
        <f t="shared" si="1"/>
        <v>805685</v>
      </c>
      <c r="V29" s="19">
        <f t="shared" si="1"/>
        <v>889051</v>
      </c>
    </row>
    <row r="30" spans="1:23" ht="22.5" customHeight="1" x14ac:dyDescent="0.25">
      <c r="A30" s="23" t="s">
        <v>36</v>
      </c>
      <c r="B30" s="24">
        <f>SUM(B10:B29)</f>
        <v>7164464</v>
      </c>
      <c r="C30" s="24">
        <f>SUM(C10:C29)</f>
        <v>8479182</v>
      </c>
      <c r="D30" s="24">
        <f t="shared" ref="D30:S30" si="2">SUM(D10:D29)</f>
        <v>15643646</v>
      </c>
      <c r="E30" s="24">
        <f t="shared" si="2"/>
        <v>1308587</v>
      </c>
      <c r="F30" s="24">
        <f>SUM(F10:F29)</f>
        <v>860323</v>
      </c>
      <c r="G30" s="24">
        <f t="shared" si="2"/>
        <v>2168910</v>
      </c>
      <c r="H30" s="24">
        <f t="shared" si="2"/>
        <v>5513389</v>
      </c>
      <c r="I30" s="24">
        <f>SUM(I10:I29)</f>
        <v>6260351</v>
      </c>
      <c r="J30" s="24">
        <f t="shared" si="2"/>
        <v>11773740</v>
      </c>
      <c r="K30" s="24">
        <f t="shared" si="2"/>
        <v>2258081</v>
      </c>
      <c r="L30" s="24">
        <f>SUM(L10:L29)</f>
        <v>283900</v>
      </c>
      <c r="M30" s="24">
        <f t="shared" si="2"/>
        <v>2541981</v>
      </c>
      <c r="N30" s="24">
        <f t="shared" si="2"/>
        <v>452462</v>
      </c>
      <c r="O30" s="24">
        <f>SUM(O10:O29)</f>
        <v>1422592</v>
      </c>
      <c r="P30" s="24">
        <f t="shared" si="2"/>
        <v>1875054</v>
      </c>
      <c r="Q30" s="24">
        <f t="shared" si="2"/>
        <v>83366</v>
      </c>
      <c r="R30" s="24">
        <f t="shared" si="2"/>
        <v>805685</v>
      </c>
      <c r="S30" s="24">
        <f t="shared" si="2"/>
        <v>889051</v>
      </c>
      <c r="T30" s="24">
        <f>SUM(T10:T29)</f>
        <v>16780349</v>
      </c>
      <c r="U30" s="25">
        <f>SUM(U10:U29)</f>
        <v>18112033</v>
      </c>
      <c r="V30" s="26">
        <f>SUM(V10:V29)</f>
        <v>34892382</v>
      </c>
    </row>
    <row r="31" spans="1:23" ht="4.5" hidden="1" customHeigh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5">
        <f>SUM(U11:U30)</f>
        <v>36092573</v>
      </c>
      <c r="V31" s="28"/>
    </row>
    <row r="32" spans="1:23" ht="13.5" customHeight="1" x14ac:dyDescent="0.25">
      <c r="A32" s="27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5"/>
      <c r="V32" s="28"/>
    </row>
    <row r="33" spans="1:22" ht="22.5" customHeight="1" x14ac:dyDescent="0.25">
      <c r="A33" s="23" t="s">
        <v>37</v>
      </c>
      <c r="B33" s="24">
        <v>0</v>
      </c>
      <c r="C33" s="24"/>
      <c r="D33" s="24"/>
      <c r="E33" s="24">
        <v>0</v>
      </c>
      <c r="F33" s="24"/>
      <c r="G33" s="24"/>
      <c r="H33" s="24">
        <v>0</v>
      </c>
      <c r="I33" s="24"/>
      <c r="J33" s="24"/>
      <c r="K33" s="24">
        <v>0</v>
      </c>
      <c r="L33" s="24"/>
      <c r="M33" s="24"/>
      <c r="N33" s="24">
        <v>0</v>
      </c>
      <c r="O33" s="24"/>
      <c r="P33" s="24"/>
      <c r="Q33" s="24">
        <v>0</v>
      </c>
      <c r="R33" s="24"/>
      <c r="S33" s="24"/>
      <c r="T33" s="24">
        <v>0</v>
      </c>
      <c r="U33" s="25"/>
      <c r="V33" s="26"/>
    </row>
    <row r="34" spans="1:22" ht="22.5" customHeight="1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1"/>
      <c r="V34" s="32"/>
    </row>
    <row r="35" spans="1:22" ht="16.5" customHeight="1" x14ac:dyDescent="0.2">
      <c r="A35" s="33" t="s">
        <v>38</v>
      </c>
      <c r="B35" s="15"/>
      <c r="C35" s="15"/>
      <c r="D35" s="15"/>
      <c r="E35" s="15"/>
      <c r="F35" s="15"/>
      <c r="G35" s="15"/>
      <c r="H35" s="15"/>
      <c r="I35" s="15"/>
      <c r="J35" s="15"/>
      <c r="K35" s="17"/>
      <c r="L35" s="17"/>
      <c r="M35" s="15"/>
      <c r="N35" s="15"/>
      <c r="O35" s="15"/>
      <c r="P35" s="15"/>
      <c r="Q35" s="15"/>
      <c r="R35" s="15"/>
      <c r="S35" s="15"/>
      <c r="T35" s="15"/>
      <c r="U35" s="31"/>
      <c r="V35" s="28"/>
    </row>
    <row r="36" spans="1:22" ht="24.75" customHeight="1" x14ac:dyDescent="0.2">
      <c r="A36" s="20" t="s">
        <v>39</v>
      </c>
      <c r="B36" s="15"/>
      <c r="C36" s="15"/>
      <c r="D36" s="15"/>
      <c r="E36" s="15"/>
      <c r="F36" s="15"/>
      <c r="G36" s="15"/>
      <c r="H36" s="15"/>
      <c r="I36" s="15"/>
      <c r="J36" s="15"/>
      <c r="K36" s="15">
        <v>15000</v>
      </c>
      <c r="L36" s="15">
        <v>0</v>
      </c>
      <c r="M36" s="15">
        <f>SUM(K36:L36)</f>
        <v>15000</v>
      </c>
      <c r="N36" s="15"/>
      <c r="O36" s="15"/>
      <c r="P36" s="15"/>
      <c r="Q36" s="15"/>
      <c r="R36" s="15"/>
      <c r="S36" s="15"/>
      <c r="T36" s="17">
        <f>SUM(B36+E36+H36+N36+Q36+K36)</f>
        <v>15000</v>
      </c>
      <c r="U36" s="34">
        <f t="shared" ref="U36:V49" si="3">SUM(C36+F36+I36+L36+O36+R36)</f>
        <v>0</v>
      </c>
      <c r="V36" s="19">
        <f t="shared" si="3"/>
        <v>15000</v>
      </c>
    </row>
    <row r="37" spans="1:22" ht="18" hidden="1" customHeight="1" x14ac:dyDescent="0.2">
      <c r="A37" s="20" t="s">
        <v>40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7"/>
      <c r="U37" s="34">
        <f t="shared" si="3"/>
        <v>0</v>
      </c>
      <c r="V37" s="19">
        <f t="shared" si="3"/>
        <v>0</v>
      </c>
    </row>
    <row r="38" spans="1:22" ht="14.25" customHeight="1" x14ac:dyDescent="0.2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>
        <v>171612</v>
      </c>
      <c r="L38" s="15">
        <v>0</v>
      </c>
      <c r="M38" s="15">
        <f>SUM(K38:L38)</f>
        <v>171612</v>
      </c>
      <c r="N38" s="15"/>
      <c r="O38" s="15"/>
      <c r="P38" s="15"/>
      <c r="Q38" s="15"/>
      <c r="R38" s="15"/>
      <c r="S38" s="15"/>
      <c r="T38" s="17">
        <f>SUM(K38)</f>
        <v>171612</v>
      </c>
      <c r="U38" s="34">
        <f t="shared" si="3"/>
        <v>0</v>
      </c>
      <c r="V38" s="19">
        <f t="shared" si="3"/>
        <v>171612</v>
      </c>
    </row>
    <row r="39" spans="1:22" ht="18" customHeight="1" x14ac:dyDescent="0.2">
      <c r="A39" s="11" t="s">
        <v>41</v>
      </c>
      <c r="B39" s="15"/>
      <c r="C39" s="15"/>
      <c r="D39" s="15"/>
      <c r="E39" s="15"/>
      <c r="F39" s="15"/>
      <c r="G39" s="15"/>
      <c r="H39" s="15">
        <v>701660</v>
      </c>
      <c r="I39" s="15">
        <v>-12799</v>
      </c>
      <c r="J39" s="15">
        <f>SUM(H39:I39)</f>
        <v>688861</v>
      </c>
      <c r="K39" s="15"/>
      <c r="L39" s="15"/>
      <c r="M39" s="15"/>
      <c r="N39" s="15"/>
      <c r="O39" s="15"/>
      <c r="P39" s="15"/>
      <c r="Q39" s="15"/>
      <c r="R39" s="15"/>
      <c r="S39" s="15"/>
      <c r="T39" s="17">
        <f>SUM(Q39,N39,K39,H39,E39,B39)</f>
        <v>701660</v>
      </c>
      <c r="U39" s="34">
        <f t="shared" si="3"/>
        <v>-12799</v>
      </c>
      <c r="V39" s="19">
        <f t="shared" si="3"/>
        <v>688861</v>
      </c>
    </row>
    <row r="40" spans="1:22" ht="18" hidden="1" customHeight="1" x14ac:dyDescent="0.2">
      <c r="A40" s="11" t="s">
        <v>42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7"/>
      <c r="U40" s="34">
        <f t="shared" si="3"/>
        <v>0</v>
      </c>
      <c r="V40" s="19">
        <f t="shared" si="3"/>
        <v>0</v>
      </c>
    </row>
    <row r="41" spans="1:22" ht="18" customHeight="1" x14ac:dyDescent="0.2">
      <c r="A41" s="11" t="s">
        <v>43</v>
      </c>
      <c r="B41" s="15">
        <v>1056000</v>
      </c>
      <c r="C41" s="15">
        <v>166500</v>
      </c>
      <c r="D41" s="35">
        <f>SUM(B41:C41)</f>
        <v>1222500</v>
      </c>
      <c r="E41" s="15">
        <v>199200</v>
      </c>
      <c r="F41" s="15">
        <v>12222</v>
      </c>
      <c r="G41" s="15">
        <f>SUM(E41:F41)</f>
        <v>211422</v>
      </c>
      <c r="H41" s="15">
        <v>161370</v>
      </c>
      <c r="I41" s="15">
        <v>163054</v>
      </c>
      <c r="J41" s="15">
        <f>SUM(H41:I41)</f>
        <v>324424</v>
      </c>
      <c r="K41" s="15">
        <v>0</v>
      </c>
      <c r="L41" s="15">
        <v>7600</v>
      </c>
      <c r="M41" s="15">
        <f>SUM(K41:L41)</f>
        <v>7600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7">
        <f>SUM(Q41,N41,K41,H41,E41,B41)</f>
        <v>1416570</v>
      </c>
      <c r="U41" s="34">
        <f t="shared" si="3"/>
        <v>349376</v>
      </c>
      <c r="V41" s="19">
        <f t="shared" si="3"/>
        <v>1765946</v>
      </c>
    </row>
    <row r="42" spans="1:22" ht="18" customHeight="1" x14ac:dyDescent="0.2">
      <c r="A42" s="11" t="s">
        <v>44</v>
      </c>
      <c r="B42" s="15"/>
      <c r="C42" s="15"/>
      <c r="D42" s="15"/>
      <c r="E42" s="15"/>
      <c r="F42" s="15"/>
      <c r="G42" s="15"/>
      <c r="H42" s="15">
        <v>63696</v>
      </c>
      <c r="I42" s="15">
        <v>0</v>
      </c>
      <c r="J42" s="15">
        <f>SUM(H42:I42)</f>
        <v>63696</v>
      </c>
      <c r="K42" s="15"/>
      <c r="L42" s="15"/>
      <c r="M42" s="15"/>
      <c r="N42" s="15"/>
      <c r="O42" s="15"/>
      <c r="P42" s="15"/>
      <c r="Q42" s="15"/>
      <c r="R42" s="15"/>
      <c r="S42" s="15"/>
      <c r="T42" s="17">
        <f>SUM(Q42,N42,K42,H42,E42,B42)</f>
        <v>63696</v>
      </c>
      <c r="U42" s="34">
        <f t="shared" si="3"/>
        <v>0</v>
      </c>
      <c r="V42" s="19">
        <f t="shared" si="3"/>
        <v>63696</v>
      </c>
    </row>
    <row r="43" spans="1:22" ht="18" customHeight="1" x14ac:dyDescent="0.2">
      <c r="A43" s="11" t="s">
        <v>45</v>
      </c>
      <c r="B43" s="15"/>
      <c r="C43" s="15"/>
      <c r="D43" s="15"/>
      <c r="E43" s="15"/>
      <c r="F43" s="15"/>
      <c r="G43" s="15"/>
      <c r="H43" s="15"/>
      <c r="I43" s="15"/>
      <c r="J43" s="15">
        <v>0</v>
      </c>
      <c r="K43" s="15"/>
      <c r="L43" s="15"/>
      <c r="M43" s="15"/>
      <c r="N43" s="15"/>
      <c r="O43" s="15"/>
      <c r="P43" s="15"/>
      <c r="Q43" s="15">
        <v>0</v>
      </c>
      <c r="R43" s="15"/>
      <c r="S43" s="15">
        <v>0</v>
      </c>
      <c r="T43" s="17">
        <f>SUM(Q43,N43,K43,H43,E43,B43)</f>
        <v>0</v>
      </c>
      <c r="U43" s="34">
        <f t="shared" si="3"/>
        <v>0</v>
      </c>
      <c r="V43" s="19">
        <f t="shared" si="3"/>
        <v>0</v>
      </c>
    </row>
    <row r="44" spans="1:22" ht="18" hidden="1" customHeight="1" x14ac:dyDescent="0.2">
      <c r="A44" s="11" t="s">
        <v>46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7"/>
      <c r="U44" s="34">
        <f t="shared" si="3"/>
        <v>0</v>
      </c>
      <c r="V44" s="19">
        <f t="shared" si="3"/>
        <v>0</v>
      </c>
    </row>
    <row r="45" spans="1:22" ht="18" hidden="1" customHeight="1" x14ac:dyDescent="0.2">
      <c r="A45" s="11" t="s">
        <v>47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7"/>
      <c r="U45" s="34">
        <f t="shared" si="3"/>
        <v>0</v>
      </c>
      <c r="V45" s="19">
        <f t="shared" si="3"/>
        <v>0</v>
      </c>
    </row>
    <row r="46" spans="1:22" ht="17.25" customHeight="1" x14ac:dyDescent="0.2">
      <c r="A46" s="11" t="s">
        <v>48</v>
      </c>
      <c r="B46" s="15"/>
      <c r="C46" s="15"/>
      <c r="D46" s="15"/>
      <c r="E46" s="15"/>
      <c r="F46" s="15"/>
      <c r="G46" s="15"/>
      <c r="H46" s="15"/>
      <c r="I46" s="15"/>
      <c r="J46" s="15"/>
      <c r="K46" s="36"/>
      <c r="L46" s="36"/>
      <c r="M46" s="15"/>
      <c r="N46" s="15">
        <v>2286200</v>
      </c>
      <c r="O46" s="17">
        <v>0</v>
      </c>
      <c r="P46" s="15">
        <f>SUM(N46:O46)</f>
        <v>2286200</v>
      </c>
      <c r="Q46" s="15"/>
      <c r="R46" s="15"/>
      <c r="S46" s="15"/>
      <c r="T46" s="17">
        <f>SUM(N46)</f>
        <v>2286200</v>
      </c>
      <c r="U46" s="34">
        <f t="shared" si="3"/>
        <v>0</v>
      </c>
      <c r="V46" s="19">
        <f t="shared" si="3"/>
        <v>2286200</v>
      </c>
    </row>
    <row r="47" spans="1:22" ht="17.25" customHeight="1" x14ac:dyDescent="0.2">
      <c r="A47" s="11" t="s">
        <v>49</v>
      </c>
      <c r="B47" s="15"/>
      <c r="C47" s="15"/>
      <c r="D47" s="15"/>
      <c r="E47" s="15"/>
      <c r="F47" s="15"/>
      <c r="G47" s="15"/>
      <c r="H47" s="15">
        <v>555000</v>
      </c>
      <c r="I47" s="15">
        <v>-146833</v>
      </c>
      <c r="J47" s="15">
        <f>SUM(H47:I47)</f>
        <v>408167</v>
      </c>
      <c r="K47" s="36"/>
      <c r="L47" s="36"/>
      <c r="M47" s="15"/>
      <c r="N47" s="15">
        <v>200000</v>
      </c>
      <c r="O47" s="17">
        <v>-200000</v>
      </c>
      <c r="P47" s="15">
        <f>SUM(N47:O47)</f>
        <v>0</v>
      </c>
      <c r="Q47" s="15"/>
      <c r="R47" s="15"/>
      <c r="S47" s="15"/>
      <c r="T47" s="17">
        <f>SUM(H47+N47)</f>
        <v>755000</v>
      </c>
      <c r="U47" s="34">
        <f t="shared" si="3"/>
        <v>-346833</v>
      </c>
      <c r="V47" s="19">
        <f t="shared" si="3"/>
        <v>408167</v>
      </c>
    </row>
    <row r="48" spans="1:22" ht="17.25" customHeight="1" x14ac:dyDescent="0.2">
      <c r="A48" s="37" t="s">
        <v>55</v>
      </c>
      <c r="B48" s="15"/>
      <c r="C48" s="15"/>
      <c r="D48" s="15"/>
      <c r="E48" s="15"/>
      <c r="F48" s="15"/>
      <c r="G48" s="15"/>
      <c r="H48" s="15">
        <v>498000</v>
      </c>
      <c r="I48" s="15">
        <v>466404</v>
      </c>
      <c r="J48" s="15">
        <f>SUM(H48:I48)</f>
        <v>964404</v>
      </c>
      <c r="K48" s="36"/>
      <c r="L48" s="36"/>
      <c r="M48" s="15"/>
      <c r="N48" s="15">
        <v>4799192</v>
      </c>
      <c r="O48" s="17">
        <v>4911283</v>
      </c>
      <c r="P48" s="15">
        <f>SUM(N48:O48)</f>
        <v>9710475</v>
      </c>
      <c r="Q48" s="15"/>
      <c r="R48" s="15"/>
      <c r="S48" s="15"/>
      <c r="T48" s="17">
        <f>SUM(H48+N48)</f>
        <v>5297192</v>
      </c>
      <c r="U48" s="34">
        <f t="shared" si="3"/>
        <v>5377687</v>
      </c>
      <c r="V48" s="19">
        <f t="shared" si="3"/>
        <v>10674879</v>
      </c>
    </row>
    <row r="49" spans="1:23" ht="18.75" customHeight="1" x14ac:dyDescent="0.2">
      <c r="A49" s="11" t="s">
        <v>50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>
        <v>0</v>
      </c>
      <c r="P49" s="15"/>
      <c r="Q49" s="15">
        <v>4002413</v>
      </c>
      <c r="R49" s="15">
        <v>-2323278</v>
      </c>
      <c r="S49" s="15">
        <f>SUM(Q49:R49)</f>
        <v>1679135</v>
      </c>
      <c r="T49" s="17">
        <f>SUM(Q49)</f>
        <v>4002413</v>
      </c>
      <c r="U49" s="34">
        <f t="shared" si="3"/>
        <v>-2323278</v>
      </c>
      <c r="V49" s="19">
        <f t="shared" si="3"/>
        <v>1679135</v>
      </c>
    </row>
    <row r="50" spans="1:23" ht="13.5" hidden="1" customHeight="1" x14ac:dyDescent="0.2">
      <c r="A50" s="11" t="s">
        <v>51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7"/>
      <c r="U50" s="25">
        <f>SUM(U32:U49)</f>
        <v>3044153</v>
      </c>
      <c r="V50" s="19"/>
    </row>
    <row r="51" spans="1:23" ht="15.75" hidden="1" customHeight="1" x14ac:dyDescent="0.2">
      <c r="A51" s="11" t="s">
        <v>52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7"/>
      <c r="U51" s="25">
        <f>SUM(U33:U50)</f>
        <v>6088306</v>
      </c>
      <c r="V51" s="19"/>
    </row>
    <row r="52" spans="1:23" ht="19.5" customHeight="1" x14ac:dyDescent="0.25">
      <c r="A52" s="38" t="s">
        <v>53</v>
      </c>
      <c r="B52" s="39">
        <f>SUM(B36:B49)</f>
        <v>1056000</v>
      </c>
      <c r="C52" s="39">
        <f>SUM(C36:C49)</f>
        <v>166500</v>
      </c>
      <c r="D52" s="39">
        <f t="shared" ref="D52:V52" si="4">SUM(D36:D49)</f>
        <v>1222500</v>
      </c>
      <c r="E52" s="39">
        <f t="shared" si="4"/>
        <v>199200</v>
      </c>
      <c r="F52" s="39">
        <f>SUM(F36:F49)</f>
        <v>12222</v>
      </c>
      <c r="G52" s="39">
        <f t="shared" si="4"/>
        <v>211422</v>
      </c>
      <c r="H52" s="39">
        <f t="shared" si="4"/>
        <v>1979726</v>
      </c>
      <c r="I52" s="39">
        <f>SUM(I36:I49)</f>
        <v>469826</v>
      </c>
      <c r="J52" s="39">
        <f t="shared" si="4"/>
        <v>2449552</v>
      </c>
      <c r="K52" s="39">
        <f t="shared" si="4"/>
        <v>186612</v>
      </c>
      <c r="L52" s="39">
        <f>SUM(L36:L49)</f>
        <v>7600</v>
      </c>
      <c r="M52" s="39">
        <f t="shared" si="4"/>
        <v>194212</v>
      </c>
      <c r="N52" s="39">
        <f t="shared" si="4"/>
        <v>7285392</v>
      </c>
      <c r="O52" s="39">
        <f>SUM(O36:O49)</f>
        <v>4711283</v>
      </c>
      <c r="P52" s="39">
        <f t="shared" si="4"/>
        <v>11996675</v>
      </c>
      <c r="Q52" s="39">
        <f t="shared" si="4"/>
        <v>4002413</v>
      </c>
      <c r="R52" s="39">
        <f>SUM(R36:R49)</f>
        <v>-2323278</v>
      </c>
      <c r="S52" s="39">
        <f t="shared" si="4"/>
        <v>1679135</v>
      </c>
      <c r="T52" s="39">
        <f t="shared" si="4"/>
        <v>14709343</v>
      </c>
      <c r="U52" s="40">
        <f>SUM(U36:U49)</f>
        <v>3044153</v>
      </c>
      <c r="V52" s="41">
        <f t="shared" si="4"/>
        <v>17753496</v>
      </c>
    </row>
    <row r="53" spans="1:23" ht="19.5" hidden="1" customHeight="1" x14ac:dyDescent="0.2">
      <c r="A53" s="42"/>
      <c r="B53" s="43"/>
      <c r="C53" s="44"/>
      <c r="D53" s="45"/>
      <c r="E53" s="43"/>
      <c r="F53" s="44"/>
      <c r="G53" s="45"/>
      <c r="H53" s="43"/>
      <c r="I53" s="44"/>
      <c r="J53" s="45"/>
      <c r="K53" s="44"/>
      <c r="L53" s="44"/>
      <c r="M53" s="46"/>
      <c r="N53" s="47"/>
      <c r="O53" s="44"/>
      <c r="P53" s="48"/>
      <c r="Q53" s="47"/>
      <c r="R53" s="44"/>
      <c r="S53" s="48"/>
      <c r="T53" s="17"/>
      <c r="U53" s="49"/>
      <c r="V53" s="19"/>
    </row>
    <row r="54" spans="1:23" ht="21" customHeight="1" thickBot="1" x14ac:dyDescent="0.3">
      <c r="A54" s="50" t="s">
        <v>10</v>
      </c>
      <c r="B54" s="51">
        <f>SUM(B52,B30)</f>
        <v>8220464</v>
      </c>
      <c r="C54" s="51">
        <f>SUM(C52,C30)</f>
        <v>8645682</v>
      </c>
      <c r="D54" s="51">
        <f t="shared" ref="D54:W54" si="5">SUM(D52,D30)</f>
        <v>16866146</v>
      </c>
      <c r="E54" s="51">
        <f t="shared" si="5"/>
        <v>1507787</v>
      </c>
      <c r="F54" s="51">
        <f>SUM(F52,F30)</f>
        <v>872545</v>
      </c>
      <c r="G54" s="51">
        <f t="shared" si="5"/>
        <v>2380332</v>
      </c>
      <c r="H54" s="51">
        <f t="shared" si="5"/>
        <v>7493115</v>
      </c>
      <c r="I54" s="51">
        <f>SUM(I52,I30)</f>
        <v>6730177</v>
      </c>
      <c r="J54" s="51">
        <f t="shared" si="5"/>
        <v>14223292</v>
      </c>
      <c r="K54" s="51">
        <f t="shared" si="5"/>
        <v>2444693</v>
      </c>
      <c r="L54" s="51">
        <f>SUM(L52,L30)</f>
        <v>291500</v>
      </c>
      <c r="M54" s="51">
        <f t="shared" si="5"/>
        <v>2736193</v>
      </c>
      <c r="N54" s="51">
        <f t="shared" si="5"/>
        <v>7737854</v>
      </c>
      <c r="O54" s="51">
        <f>SUM(O52,O30)</f>
        <v>6133875</v>
      </c>
      <c r="P54" s="51">
        <f t="shared" si="5"/>
        <v>13871729</v>
      </c>
      <c r="Q54" s="51">
        <f t="shared" si="5"/>
        <v>4085779</v>
      </c>
      <c r="R54" s="51">
        <f>SUM(R52,R30)</f>
        <v>-1517593</v>
      </c>
      <c r="S54" s="51">
        <f t="shared" si="5"/>
        <v>2568186</v>
      </c>
      <c r="T54" s="51">
        <f t="shared" si="5"/>
        <v>31489692</v>
      </c>
      <c r="U54" s="52">
        <f>SUM(U52,U30)</f>
        <v>21156186</v>
      </c>
      <c r="V54" s="53">
        <f t="shared" si="5"/>
        <v>52645878</v>
      </c>
      <c r="W54" s="54">
        <f t="shared" si="5"/>
        <v>0</v>
      </c>
    </row>
    <row r="55" spans="1:23" ht="26.25" hidden="1" customHeight="1" x14ac:dyDescent="0.2">
      <c r="A55" s="55" t="s">
        <v>54</v>
      </c>
      <c r="B55" s="55">
        <f t="shared" ref="B55:V55" si="6">B54+B53</f>
        <v>8220464</v>
      </c>
      <c r="C55" s="55">
        <f>C54+C53</f>
        <v>8645682</v>
      </c>
      <c r="D55" s="55">
        <f t="shared" si="6"/>
        <v>16866146</v>
      </c>
      <c r="E55" s="55">
        <f t="shared" si="6"/>
        <v>1507787</v>
      </c>
      <c r="F55" s="55">
        <f>F54+F53</f>
        <v>872545</v>
      </c>
      <c r="G55" s="55">
        <f t="shared" si="6"/>
        <v>2380332</v>
      </c>
      <c r="H55" s="55">
        <f t="shared" si="6"/>
        <v>7493115</v>
      </c>
      <c r="I55" s="55">
        <f>I54+I53</f>
        <v>6730177</v>
      </c>
      <c r="J55" s="55">
        <f t="shared" si="6"/>
        <v>14223292</v>
      </c>
      <c r="K55" s="55">
        <f t="shared" si="6"/>
        <v>2444693</v>
      </c>
      <c r="L55" s="55">
        <f>L54+L53</f>
        <v>291500</v>
      </c>
      <c r="M55" s="55">
        <f t="shared" si="6"/>
        <v>2736193</v>
      </c>
      <c r="N55" s="55">
        <f t="shared" si="6"/>
        <v>7737854</v>
      </c>
      <c r="O55" s="55">
        <f>O54+O53</f>
        <v>6133875</v>
      </c>
      <c r="P55" s="55">
        <f t="shared" si="6"/>
        <v>13871729</v>
      </c>
      <c r="Q55" s="55">
        <f t="shared" si="6"/>
        <v>4085779</v>
      </c>
      <c r="R55" s="55">
        <f>R54+R53</f>
        <v>-1517593</v>
      </c>
      <c r="S55" s="55">
        <f t="shared" si="6"/>
        <v>2568186</v>
      </c>
      <c r="T55" s="55">
        <f t="shared" si="6"/>
        <v>31489692</v>
      </c>
      <c r="U55" s="55">
        <f>U54+U53</f>
        <v>21156186</v>
      </c>
      <c r="V55" s="55">
        <f t="shared" si="6"/>
        <v>52645878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rintOptions horizontalCentered="1" verticalCentered="1"/>
  <pageMargins left="0.25" right="0.25" top="0.75" bottom="0.75" header="0.3" footer="0.3"/>
  <pageSetup paperSize="8"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2.melléklet2020.mód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2021-05-28T22:58:49Z</dcterms:created>
  <dcterms:modified xsi:type="dcterms:W3CDTF">2021-05-29T12:22:00Z</dcterms:modified>
</cp:coreProperties>
</file>