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10528pmdöntvgy\vgyküldésjó\beszámoljó\"/>
    </mc:Choice>
  </mc:AlternateContent>
  <bookViews>
    <workbookView xWindow="0" yWindow="0" windowWidth="20160" windowHeight="5745"/>
  </bookViews>
  <sheets>
    <sheet name="Mérleg" sheetId="1" r:id="rId1"/>
    <sheet name="Bevételek" sheetId="22" r:id="rId2"/>
    <sheet name="Működési" sheetId="44" r:id="rId3"/>
    <sheet name="Pénzellátások" sheetId="19" r:id="rId4"/>
    <sheet name="Átadott pénzeszközök" sheetId="13" r:id="rId5"/>
    <sheet name="Fejlesztési kiadások" sheetId="12" r:id="rId6"/>
    <sheet name="Önkormányzat" sheetId="45" r:id="rId7"/>
    <sheet name="Közfoglalkoztatás" sheetId="41" r:id="rId8"/>
    <sheet name="Út- híd" sheetId="46" r:id="rId9"/>
    <sheet name="Településfejl." sheetId="48" r:id="rId10"/>
    <sheet name="Közvilágítás" sheetId="42" r:id="rId11"/>
    <sheet name="Községgazdálkodás" sheetId="43" r:id="rId12"/>
    <sheet name="Háziorvosi alape" sheetId="26" r:id="rId13"/>
    <sheet name="Védőnői szolgálat" sheetId="25" r:id="rId14"/>
    <sheet name="Fertőző bet." sheetId="49" r:id="rId15"/>
    <sheet name="Közösségi ház" sheetId="24" r:id="rId16"/>
    <sheet name="Ovi műk." sheetId="40" r:id="rId17"/>
    <sheet name="Iskola műk." sheetId="27" r:id="rId18"/>
    <sheet name="Intézmények kívüli étk." sheetId="47" r:id="rId19"/>
    <sheet name="Cofogos" sheetId="36" r:id="rId20"/>
    <sheet name="Eszköz-forrás" sheetId="30" r:id="rId21"/>
    <sheet name="Eredménykimutatás" sheetId="32" r:id="rId22"/>
    <sheet name="Maradványkimutatás" sheetId="31" r:id="rId23"/>
    <sheet name="Pénzkészlet" sheetId="9" r:id="rId24"/>
    <sheet name="Létszámkeret" sheetId="37" r:id="rId25"/>
    <sheet name="Közvetett tám." sheetId="38" r:id="rId26"/>
    <sheet name="Vagyon" sheetId="39" r:id="rId27"/>
    <sheet name="Mérleg KH" sheetId="50" r:id="rId28"/>
    <sheet name="Bevételek KH" sheetId="51" r:id="rId29"/>
    <sheet name="Működési KH" sheetId="52" r:id="rId30"/>
    <sheet name="Cofogos KH" sheetId="53" r:id="rId31"/>
    <sheet name="Eszköz-forrás KH" sheetId="54" r:id="rId32"/>
    <sheet name="Eredménykimutatás KH" sheetId="55" r:id="rId33"/>
    <sheet name="Maradványkimutatás KH" sheetId="56" r:id="rId34"/>
    <sheet name="Pénzkészlet KH" sheetId="57" r:id="rId35"/>
    <sheet name="Vagyon KH" sheetId="58" r:id="rId36"/>
  </sheets>
  <definedNames>
    <definedName name="_xlnm._FilterDatabase" localSheetId="19" hidden="1">Cofogos!$A$1:$S$324</definedName>
    <definedName name="_xlnm._FilterDatabase" localSheetId="30" hidden="1">'Cofogos KH'!$A$1:$D$324</definedName>
    <definedName name="_xlnm.Print_Titles" localSheetId="19">Cofogos!$1:$1</definedName>
    <definedName name="_xlnm.Print_Titles" localSheetId="30">'Cofogos KH'!$1:$1</definedName>
  </definedNames>
  <calcPr calcId="162913"/>
</workbook>
</file>

<file path=xl/calcChain.xml><?xml version="1.0" encoding="utf-8"?>
<calcChain xmlns="http://schemas.openxmlformats.org/spreadsheetml/2006/main">
  <c r="E15" i="58" l="1"/>
  <c r="E14" i="58" s="1"/>
  <c r="D14" i="58"/>
  <c r="C14" i="58"/>
  <c r="E12" i="58"/>
  <c r="E18" i="58" s="1"/>
  <c r="D12" i="58"/>
  <c r="D18" i="58"/>
  <c r="C12" i="58"/>
  <c r="C18" i="58" s="1"/>
  <c r="E11" i="58"/>
  <c r="E10" i="58"/>
  <c r="D10" i="58"/>
  <c r="C10" i="58"/>
  <c r="C21" i="57"/>
  <c r="C18" i="57"/>
  <c r="E24" i="56"/>
  <c r="E21" i="56"/>
  <c r="E25" i="56"/>
  <c r="E30" i="56"/>
  <c r="E17" i="56"/>
  <c r="E14" i="56"/>
  <c r="E18" i="56"/>
  <c r="G50" i="55"/>
  <c r="G53" i="55" s="1"/>
  <c r="G54" i="55" s="1"/>
  <c r="E50" i="55"/>
  <c r="G47" i="55"/>
  <c r="E47" i="55"/>
  <c r="E53" i="55" s="1"/>
  <c r="G43" i="55"/>
  <c r="E40" i="55"/>
  <c r="E43" i="55" s="1"/>
  <c r="G32" i="55"/>
  <c r="E32" i="55"/>
  <c r="G28" i="55"/>
  <c r="E28" i="55"/>
  <c r="G23" i="55"/>
  <c r="E23" i="55"/>
  <c r="G18" i="55"/>
  <c r="G35" i="55" s="1"/>
  <c r="E18" i="55"/>
  <c r="G15" i="55"/>
  <c r="E15" i="55"/>
  <c r="E35" i="55" s="1"/>
  <c r="G34" i="54"/>
  <c r="G38" i="54"/>
  <c r="E34" i="54"/>
  <c r="E38" i="54" s="1"/>
  <c r="G25" i="54"/>
  <c r="E25" i="54"/>
  <c r="G20" i="54"/>
  <c r="G28" i="54" s="1"/>
  <c r="E20" i="54"/>
  <c r="G17" i="54"/>
  <c r="E17" i="54"/>
  <c r="E28" i="54" s="1"/>
  <c r="F49" i="52"/>
  <c r="F48" i="52"/>
  <c r="F47" i="52"/>
  <c r="F46" i="52"/>
  <c r="F45" i="52"/>
  <c r="F44" i="52"/>
  <c r="F43" i="52"/>
  <c r="F42" i="52"/>
  <c r="F37" i="52"/>
  <c r="F36" i="52"/>
  <c r="F35" i="52"/>
  <c r="F34" i="52"/>
  <c r="F33" i="52"/>
  <c r="E31" i="52"/>
  <c r="E50" i="52" s="1"/>
  <c r="J12" i="50" s="1"/>
  <c r="J15" i="50" s="1"/>
  <c r="D31" i="52"/>
  <c r="C31" i="52"/>
  <c r="F30" i="52"/>
  <c r="F28" i="52"/>
  <c r="F27" i="52"/>
  <c r="E26" i="52"/>
  <c r="F26" i="52" s="1"/>
  <c r="D26" i="52"/>
  <c r="C26" i="52"/>
  <c r="C50" i="52" s="1"/>
  <c r="H12" i="50" s="1"/>
  <c r="H15" i="50" s="1"/>
  <c r="F25" i="52"/>
  <c r="F24" i="52"/>
  <c r="F23" i="52"/>
  <c r="F22" i="52"/>
  <c r="F21" i="52"/>
  <c r="F20" i="52"/>
  <c r="F19" i="52"/>
  <c r="F18" i="52"/>
  <c r="F17" i="52"/>
  <c r="F16" i="52"/>
  <c r="F15" i="52"/>
  <c r="F14" i="52"/>
  <c r="F13" i="52"/>
  <c r="E12" i="52"/>
  <c r="D12" i="52"/>
  <c r="F12" i="52" s="1"/>
  <c r="C12" i="52"/>
  <c r="F23" i="51"/>
  <c r="F22" i="51"/>
  <c r="E21" i="51"/>
  <c r="D21" i="51"/>
  <c r="F21" i="51" s="1"/>
  <c r="C21" i="51"/>
  <c r="E19" i="51"/>
  <c r="D19" i="51"/>
  <c r="C19" i="51"/>
  <c r="F18" i="51"/>
  <c r="E17" i="51"/>
  <c r="E24" i="51"/>
  <c r="D17" i="51"/>
  <c r="D24" i="51"/>
  <c r="C17" i="51"/>
  <c r="E13" i="50"/>
  <c r="D13" i="50"/>
  <c r="C13" i="50"/>
  <c r="E12" i="50"/>
  <c r="D12" i="50"/>
  <c r="C47" i="44"/>
  <c r="C45" i="44" s="1"/>
  <c r="D47" i="44"/>
  <c r="E47" i="44"/>
  <c r="F47" i="44" s="1"/>
  <c r="C48" i="44"/>
  <c r="D48" i="44"/>
  <c r="E48" i="44"/>
  <c r="E45" i="44"/>
  <c r="D46" i="44"/>
  <c r="E46" i="44"/>
  <c r="C46" i="44"/>
  <c r="C163" i="36"/>
  <c r="C162" i="36"/>
  <c r="F42" i="45"/>
  <c r="F43" i="45"/>
  <c r="D28" i="44"/>
  <c r="D29" i="44"/>
  <c r="D30" i="44"/>
  <c r="D31" i="44"/>
  <c r="D32" i="44"/>
  <c r="F32" i="44" s="1"/>
  <c r="D33" i="44"/>
  <c r="D34" i="44"/>
  <c r="D35" i="44"/>
  <c r="D36" i="44"/>
  <c r="D37" i="44"/>
  <c r="D38" i="44"/>
  <c r="D39" i="44"/>
  <c r="D40" i="44"/>
  <c r="F40" i="44" s="1"/>
  <c r="D42" i="44"/>
  <c r="D43" i="44"/>
  <c r="D44" i="44"/>
  <c r="D27" i="44"/>
  <c r="F42" i="44"/>
  <c r="F46" i="44"/>
  <c r="F46" i="45"/>
  <c r="F47" i="45"/>
  <c r="F48" i="45"/>
  <c r="D45" i="45"/>
  <c r="E45" i="45"/>
  <c r="C45" i="45"/>
  <c r="E28" i="44"/>
  <c r="E29" i="44"/>
  <c r="E30" i="44"/>
  <c r="E31" i="44"/>
  <c r="E32" i="44"/>
  <c r="E33" i="44"/>
  <c r="E34" i="44"/>
  <c r="E35" i="44"/>
  <c r="E36" i="44"/>
  <c r="E37" i="44"/>
  <c r="E38" i="44"/>
  <c r="F38" i="44" s="1"/>
  <c r="E39" i="44"/>
  <c r="E40" i="44"/>
  <c r="E42" i="44"/>
  <c r="E43" i="44"/>
  <c r="F43" i="44" s="1"/>
  <c r="E44" i="44"/>
  <c r="E27" i="44"/>
  <c r="E11" i="44"/>
  <c r="F46" i="49"/>
  <c r="E45" i="49"/>
  <c r="D45" i="49"/>
  <c r="C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30" i="49"/>
  <c r="F29" i="49"/>
  <c r="F28" i="49"/>
  <c r="F27" i="49"/>
  <c r="E26" i="49"/>
  <c r="D26" i="49"/>
  <c r="C26" i="49"/>
  <c r="F25" i="49"/>
  <c r="F24" i="49"/>
  <c r="F23" i="49"/>
  <c r="F22" i="49"/>
  <c r="E21" i="49"/>
  <c r="D21" i="49"/>
  <c r="C21" i="49"/>
  <c r="F20" i="49"/>
  <c r="F19" i="49"/>
  <c r="F18" i="49"/>
  <c r="F17" i="49"/>
  <c r="F16" i="49"/>
  <c r="F15" i="49"/>
  <c r="F14" i="49"/>
  <c r="F13" i="49"/>
  <c r="F12" i="49"/>
  <c r="F11" i="49"/>
  <c r="E10" i="49"/>
  <c r="D10" i="49"/>
  <c r="C10" i="49"/>
  <c r="F21" i="12"/>
  <c r="F22" i="12"/>
  <c r="F23" i="12"/>
  <c r="F24" i="12"/>
  <c r="F25" i="12"/>
  <c r="F26" i="12"/>
  <c r="F27" i="12"/>
  <c r="F28" i="12"/>
  <c r="F29" i="12"/>
  <c r="F15" i="12"/>
  <c r="F16" i="12"/>
  <c r="F28" i="13"/>
  <c r="F29" i="13"/>
  <c r="E38" i="39"/>
  <c r="E39" i="39"/>
  <c r="E40" i="39"/>
  <c r="E41" i="39"/>
  <c r="E42" i="39"/>
  <c r="E43" i="39"/>
  <c r="E44" i="39"/>
  <c r="F18" i="19"/>
  <c r="E17" i="1"/>
  <c r="E18" i="1"/>
  <c r="F29" i="22"/>
  <c r="F47" i="22"/>
  <c r="D46" i="22"/>
  <c r="E46" i="22"/>
  <c r="C46" i="22"/>
  <c r="C17" i="1" s="1"/>
  <c r="D23" i="22"/>
  <c r="F23" i="22" s="1"/>
  <c r="D13" i="1"/>
  <c r="F13" i="1" s="1"/>
  <c r="E23" i="22"/>
  <c r="E13" i="1"/>
  <c r="C23" i="22"/>
  <c r="C13" i="1"/>
  <c r="E34" i="39"/>
  <c r="E35" i="39"/>
  <c r="E36" i="39"/>
  <c r="E37" i="39"/>
  <c r="E45" i="39"/>
  <c r="E46" i="39"/>
  <c r="E10" i="45"/>
  <c r="F10" i="45" s="1"/>
  <c r="F39" i="45"/>
  <c r="C41" i="44"/>
  <c r="C38" i="44"/>
  <c r="F46" i="48"/>
  <c r="E45" i="48"/>
  <c r="F45" i="48" s="1"/>
  <c r="D45" i="48"/>
  <c r="C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E26" i="48"/>
  <c r="D26" i="48"/>
  <c r="F26" i="48" s="1"/>
  <c r="C26" i="48"/>
  <c r="F25" i="48"/>
  <c r="F24" i="48"/>
  <c r="F23" i="48"/>
  <c r="F22" i="48"/>
  <c r="E21" i="48"/>
  <c r="D21" i="48"/>
  <c r="C21" i="48"/>
  <c r="F20" i="48"/>
  <c r="F19" i="48"/>
  <c r="F18" i="48"/>
  <c r="F17" i="48"/>
  <c r="F16" i="48"/>
  <c r="F15" i="48"/>
  <c r="F14" i="48"/>
  <c r="F13" i="48"/>
  <c r="F12" i="48"/>
  <c r="F11" i="48"/>
  <c r="E10" i="48"/>
  <c r="D10" i="48"/>
  <c r="C10" i="48"/>
  <c r="D50" i="44"/>
  <c r="D49" i="44" s="1"/>
  <c r="E50" i="44"/>
  <c r="C50" i="44"/>
  <c r="C49" i="44"/>
  <c r="F41" i="22"/>
  <c r="E28" i="39"/>
  <c r="E29" i="39"/>
  <c r="E30" i="39"/>
  <c r="E31" i="39"/>
  <c r="E32" i="39"/>
  <c r="E33" i="39"/>
  <c r="C28" i="44"/>
  <c r="C29" i="44"/>
  <c r="C30" i="44"/>
  <c r="C31" i="44"/>
  <c r="C32" i="44"/>
  <c r="C33" i="44"/>
  <c r="C34" i="44"/>
  <c r="C35" i="44"/>
  <c r="C36" i="44"/>
  <c r="C37" i="44"/>
  <c r="C39" i="44"/>
  <c r="C40" i="44"/>
  <c r="C42" i="44"/>
  <c r="C43" i="44"/>
  <c r="C44" i="44"/>
  <c r="C27" i="44"/>
  <c r="C23" i="44"/>
  <c r="D23" i="44"/>
  <c r="F23" i="44" s="1"/>
  <c r="E23" i="44"/>
  <c r="C24" i="44"/>
  <c r="D24" i="44"/>
  <c r="E24" i="44"/>
  <c r="C25" i="44"/>
  <c r="D25" i="44"/>
  <c r="E25" i="44"/>
  <c r="D22" i="44"/>
  <c r="F22" i="44" s="1"/>
  <c r="E22" i="44"/>
  <c r="C22" i="44"/>
  <c r="C20" i="44"/>
  <c r="C12" i="44"/>
  <c r="D12" i="44"/>
  <c r="E12" i="44"/>
  <c r="C13" i="44"/>
  <c r="D13" i="44"/>
  <c r="F13" i="44" s="1"/>
  <c r="E13" i="44"/>
  <c r="C14" i="44"/>
  <c r="D14" i="44"/>
  <c r="E14" i="44"/>
  <c r="C15" i="44"/>
  <c r="D15" i="44"/>
  <c r="E15" i="44"/>
  <c r="C16" i="44"/>
  <c r="D16" i="44"/>
  <c r="E16" i="44"/>
  <c r="C17" i="44"/>
  <c r="D17" i="44"/>
  <c r="E17" i="44"/>
  <c r="C18" i="44"/>
  <c r="D18" i="44"/>
  <c r="E18" i="44"/>
  <c r="F18" i="44" s="1"/>
  <c r="C19" i="44"/>
  <c r="D19" i="44"/>
  <c r="E19" i="44"/>
  <c r="D20" i="44"/>
  <c r="F20" i="44" s="1"/>
  <c r="E20" i="44"/>
  <c r="D11" i="44"/>
  <c r="F11" i="44"/>
  <c r="C11" i="44"/>
  <c r="F46" i="47"/>
  <c r="E45" i="47"/>
  <c r="D45" i="47"/>
  <c r="D47" i="47" s="1"/>
  <c r="C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E26" i="47"/>
  <c r="D26" i="47"/>
  <c r="C26" i="47"/>
  <c r="F25" i="47"/>
  <c r="F24" i="47"/>
  <c r="F23" i="47"/>
  <c r="F22" i="47"/>
  <c r="E21" i="47"/>
  <c r="D21" i="47"/>
  <c r="C21" i="47"/>
  <c r="F20" i="47"/>
  <c r="F19" i="47"/>
  <c r="F18" i="47"/>
  <c r="F17" i="47"/>
  <c r="F16" i="47"/>
  <c r="F15" i="47"/>
  <c r="F14" i="47"/>
  <c r="F13" i="47"/>
  <c r="F12" i="47"/>
  <c r="F11" i="47"/>
  <c r="E10" i="47"/>
  <c r="D10" i="47"/>
  <c r="C10" i="47"/>
  <c r="C47" i="47" s="1"/>
  <c r="F46" i="46"/>
  <c r="E45" i="46"/>
  <c r="D45" i="46"/>
  <c r="C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E26" i="46"/>
  <c r="D26" i="46"/>
  <c r="C26" i="46"/>
  <c r="F25" i="46"/>
  <c r="F24" i="46"/>
  <c r="F23" i="46"/>
  <c r="F22" i="46"/>
  <c r="E21" i="46"/>
  <c r="D21" i="46"/>
  <c r="C21" i="46"/>
  <c r="F20" i="46"/>
  <c r="F19" i="46"/>
  <c r="F18" i="46"/>
  <c r="F17" i="46"/>
  <c r="F16" i="46"/>
  <c r="F15" i="46"/>
  <c r="F14" i="46"/>
  <c r="F13" i="46"/>
  <c r="F12" i="46"/>
  <c r="F11" i="46"/>
  <c r="E10" i="46"/>
  <c r="D10" i="46"/>
  <c r="C10" i="46"/>
  <c r="F50" i="45"/>
  <c r="E49" i="45"/>
  <c r="D49" i="45"/>
  <c r="C49" i="45"/>
  <c r="F44" i="45"/>
  <c r="F41" i="45"/>
  <c r="F40" i="45"/>
  <c r="F38" i="45"/>
  <c r="F37" i="45"/>
  <c r="F36" i="45"/>
  <c r="F35" i="45"/>
  <c r="F34" i="45"/>
  <c r="F32" i="45"/>
  <c r="F31" i="45"/>
  <c r="F30" i="45"/>
  <c r="F29" i="45"/>
  <c r="F28" i="45"/>
  <c r="E26" i="45"/>
  <c r="D26" i="45"/>
  <c r="C26" i="45"/>
  <c r="F25" i="45"/>
  <c r="F24" i="45"/>
  <c r="F23" i="45"/>
  <c r="F22" i="45"/>
  <c r="E21" i="45"/>
  <c r="D21" i="45"/>
  <c r="C21" i="45"/>
  <c r="F20" i="45"/>
  <c r="F19" i="45"/>
  <c r="F18" i="45"/>
  <c r="F17" i="45"/>
  <c r="F16" i="45"/>
  <c r="F15" i="45"/>
  <c r="F14" i="45"/>
  <c r="F13" i="45"/>
  <c r="F12" i="45"/>
  <c r="F11" i="45"/>
  <c r="D10" i="45"/>
  <c r="C10" i="45"/>
  <c r="F46" i="43"/>
  <c r="E45" i="43"/>
  <c r="D45" i="43"/>
  <c r="F45" i="43"/>
  <c r="C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E26" i="43"/>
  <c r="D26" i="43"/>
  <c r="C26" i="43"/>
  <c r="F25" i="43"/>
  <c r="F24" i="43"/>
  <c r="F23" i="43"/>
  <c r="F22" i="43"/>
  <c r="E21" i="43"/>
  <c r="D21" i="43"/>
  <c r="C21" i="43"/>
  <c r="F20" i="43"/>
  <c r="F19" i="43"/>
  <c r="F18" i="43"/>
  <c r="F17" i="43"/>
  <c r="F16" i="43"/>
  <c r="F15" i="43"/>
  <c r="F14" i="43"/>
  <c r="F13" i="43"/>
  <c r="F12" i="43"/>
  <c r="F11" i="43"/>
  <c r="E10" i="43"/>
  <c r="D10" i="43"/>
  <c r="C10" i="43"/>
  <c r="F46" i="42"/>
  <c r="E45" i="42"/>
  <c r="D45" i="42"/>
  <c r="C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E26" i="42"/>
  <c r="D26" i="42"/>
  <c r="C26" i="42"/>
  <c r="F25" i="42"/>
  <c r="F24" i="42"/>
  <c r="F23" i="42"/>
  <c r="F22" i="42"/>
  <c r="E21" i="42"/>
  <c r="D21" i="42"/>
  <c r="C21" i="42"/>
  <c r="F20" i="42"/>
  <c r="F19" i="42"/>
  <c r="F18" i="42"/>
  <c r="F17" i="42"/>
  <c r="F16" i="42"/>
  <c r="F15" i="42"/>
  <c r="F14" i="42"/>
  <c r="F13" i="42"/>
  <c r="F12" i="42"/>
  <c r="F11" i="42"/>
  <c r="E10" i="42"/>
  <c r="D10" i="42"/>
  <c r="C10" i="42"/>
  <c r="F46" i="41"/>
  <c r="E45" i="41"/>
  <c r="D45" i="41"/>
  <c r="C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E26" i="41"/>
  <c r="D26" i="41"/>
  <c r="C26" i="41"/>
  <c r="F25" i="41"/>
  <c r="F24" i="41"/>
  <c r="F23" i="41"/>
  <c r="F22" i="41"/>
  <c r="E21" i="41"/>
  <c r="D21" i="41"/>
  <c r="F21" i="41" s="1"/>
  <c r="C21" i="41"/>
  <c r="F20" i="41"/>
  <c r="F19" i="41"/>
  <c r="F18" i="41"/>
  <c r="F17" i="41"/>
  <c r="F16" i="41"/>
  <c r="F15" i="41"/>
  <c r="F14" i="41"/>
  <c r="F13" i="41"/>
  <c r="F12" i="41"/>
  <c r="F11" i="41"/>
  <c r="E10" i="41"/>
  <c r="D10" i="41"/>
  <c r="C10" i="41"/>
  <c r="F46" i="40"/>
  <c r="E45" i="40"/>
  <c r="F45" i="40" s="1"/>
  <c r="D45" i="40"/>
  <c r="C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E26" i="40"/>
  <c r="D26" i="40"/>
  <c r="C26" i="40"/>
  <c r="F25" i="40"/>
  <c r="F24" i="40"/>
  <c r="F23" i="40"/>
  <c r="F22" i="40"/>
  <c r="E21" i="40"/>
  <c r="D21" i="40"/>
  <c r="C21" i="40"/>
  <c r="F20" i="40"/>
  <c r="F19" i="40"/>
  <c r="F18" i="40"/>
  <c r="F17" i="40"/>
  <c r="F16" i="40"/>
  <c r="F15" i="40"/>
  <c r="F14" i="40"/>
  <c r="F13" i="40"/>
  <c r="F12" i="40"/>
  <c r="F11" i="40"/>
  <c r="E10" i="40"/>
  <c r="D10" i="40"/>
  <c r="C10" i="40"/>
  <c r="F46" i="27"/>
  <c r="E45" i="27"/>
  <c r="F45" i="27"/>
  <c r="D45" i="27"/>
  <c r="C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E26" i="27"/>
  <c r="F26" i="27" s="1"/>
  <c r="D26" i="27"/>
  <c r="C26" i="27"/>
  <c r="F25" i="27"/>
  <c r="F24" i="27"/>
  <c r="F23" i="27"/>
  <c r="F22" i="27"/>
  <c r="E21" i="27"/>
  <c r="D21" i="27"/>
  <c r="C21" i="27"/>
  <c r="F20" i="27"/>
  <c r="F19" i="27"/>
  <c r="F18" i="27"/>
  <c r="F17" i="27"/>
  <c r="F16" i="27"/>
  <c r="F15" i="27"/>
  <c r="F14" i="27"/>
  <c r="F13" i="27"/>
  <c r="F12" i="27"/>
  <c r="F11" i="27"/>
  <c r="E10" i="27"/>
  <c r="D10" i="27"/>
  <c r="C10" i="27"/>
  <c r="F46" i="26"/>
  <c r="E45" i="26"/>
  <c r="F45" i="26" s="1"/>
  <c r="D45" i="26"/>
  <c r="C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E26" i="26"/>
  <c r="D26" i="26"/>
  <c r="C26" i="26"/>
  <c r="F25" i="26"/>
  <c r="F24" i="26"/>
  <c r="F23" i="26"/>
  <c r="F22" i="26"/>
  <c r="E21" i="26"/>
  <c r="D21" i="26"/>
  <c r="C21" i="26"/>
  <c r="F20" i="26"/>
  <c r="F19" i="26"/>
  <c r="F18" i="26"/>
  <c r="F17" i="26"/>
  <c r="F16" i="26"/>
  <c r="F15" i="26"/>
  <c r="F14" i="26"/>
  <c r="F13" i="26"/>
  <c r="F12" i="26"/>
  <c r="F11" i="26"/>
  <c r="E10" i="26"/>
  <c r="D10" i="26"/>
  <c r="C10" i="26"/>
  <c r="F46" i="25"/>
  <c r="E45" i="25"/>
  <c r="D45" i="25"/>
  <c r="D47" i="25" s="1"/>
  <c r="C45" i="25"/>
  <c r="F44" i="25"/>
  <c r="F43" i="25"/>
  <c r="F42" i="25"/>
  <c r="F41" i="25"/>
  <c r="F40" i="25"/>
  <c r="F38" i="25"/>
  <c r="F37" i="25"/>
  <c r="F36" i="25"/>
  <c r="F34" i="25"/>
  <c r="F33" i="25"/>
  <c r="F32" i="25"/>
  <c r="F31" i="25"/>
  <c r="F30" i="25"/>
  <c r="F29" i="25"/>
  <c r="F28" i="25"/>
  <c r="E26" i="25"/>
  <c r="D26" i="25"/>
  <c r="F26" i="25" s="1"/>
  <c r="C26" i="25"/>
  <c r="F25" i="25"/>
  <c r="F24" i="25"/>
  <c r="F23" i="25"/>
  <c r="F22" i="25"/>
  <c r="E21" i="25"/>
  <c r="F21" i="25" s="1"/>
  <c r="D21" i="25"/>
  <c r="C21" i="25"/>
  <c r="F20" i="25"/>
  <c r="F19" i="25"/>
  <c r="F18" i="25"/>
  <c r="F17" i="25"/>
  <c r="F16" i="25"/>
  <c r="F15" i="25"/>
  <c r="F14" i="25"/>
  <c r="F13" i="25"/>
  <c r="F12" i="25"/>
  <c r="F11" i="25"/>
  <c r="E10" i="25"/>
  <c r="D10" i="25"/>
  <c r="C10" i="25"/>
  <c r="D14" i="19"/>
  <c r="D20" i="19"/>
  <c r="I13" i="1"/>
  <c r="E14" i="19"/>
  <c r="C14" i="19"/>
  <c r="C20" i="19" s="1"/>
  <c r="H13" i="1" s="1"/>
  <c r="E48" i="22"/>
  <c r="F26" i="22"/>
  <c r="F20" i="22"/>
  <c r="E11" i="39"/>
  <c r="E10" i="39"/>
  <c r="F33" i="24"/>
  <c r="F34" i="24"/>
  <c r="F35" i="24"/>
  <c r="F17" i="19"/>
  <c r="E23" i="32"/>
  <c r="G23" i="32"/>
  <c r="G35" i="32" s="1"/>
  <c r="E34" i="30"/>
  <c r="E38" i="30"/>
  <c r="F17" i="13"/>
  <c r="E49" i="39"/>
  <c r="E48" i="39" s="1"/>
  <c r="C48" i="39"/>
  <c r="C10" i="39"/>
  <c r="D10" i="39"/>
  <c r="C12" i="39"/>
  <c r="D12" i="39"/>
  <c r="E13" i="39"/>
  <c r="E12" i="39"/>
  <c r="C14" i="39"/>
  <c r="D14" i="39"/>
  <c r="D47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D20" i="37"/>
  <c r="E20" i="37"/>
  <c r="E12" i="38"/>
  <c r="C3" i="36"/>
  <c r="C4" i="36"/>
  <c r="C5" i="36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C103" i="36"/>
  <c r="C104" i="36"/>
  <c r="C105" i="36"/>
  <c r="C106" i="36"/>
  <c r="C107" i="36"/>
  <c r="C108" i="36"/>
  <c r="C109" i="36"/>
  <c r="C110" i="36"/>
  <c r="C111" i="36"/>
  <c r="C112" i="36"/>
  <c r="C113" i="36"/>
  <c r="C114" i="36"/>
  <c r="C115" i="36"/>
  <c r="C116" i="36"/>
  <c r="C117" i="36"/>
  <c r="C118" i="36"/>
  <c r="C119" i="36"/>
  <c r="C120" i="36"/>
  <c r="C121" i="36"/>
  <c r="C122" i="36"/>
  <c r="C123" i="36"/>
  <c r="C124" i="36"/>
  <c r="C125" i="36"/>
  <c r="C126" i="36"/>
  <c r="C127" i="36"/>
  <c r="C128" i="36"/>
  <c r="C129" i="36"/>
  <c r="C130" i="36"/>
  <c r="C131" i="36"/>
  <c r="C132" i="36"/>
  <c r="C133" i="36"/>
  <c r="C134" i="36"/>
  <c r="C135" i="36"/>
  <c r="C136" i="36"/>
  <c r="C137" i="36"/>
  <c r="C138" i="36"/>
  <c r="C139" i="36"/>
  <c r="C140" i="36"/>
  <c r="C141" i="36"/>
  <c r="C142" i="36"/>
  <c r="C143" i="36"/>
  <c r="C144" i="36"/>
  <c r="C145" i="36"/>
  <c r="C146" i="36"/>
  <c r="C147" i="36"/>
  <c r="C148" i="36"/>
  <c r="C149" i="36"/>
  <c r="C150" i="36"/>
  <c r="C151" i="36"/>
  <c r="C152" i="36"/>
  <c r="C153" i="36"/>
  <c r="C154" i="36"/>
  <c r="C155" i="36"/>
  <c r="C156" i="36"/>
  <c r="C157" i="36"/>
  <c r="C158" i="36"/>
  <c r="C159" i="36"/>
  <c r="C160" i="36"/>
  <c r="C161" i="36"/>
  <c r="C164" i="36"/>
  <c r="C165" i="36"/>
  <c r="C166" i="36"/>
  <c r="C167" i="36"/>
  <c r="C168" i="36"/>
  <c r="C169" i="36"/>
  <c r="C170" i="36"/>
  <c r="C171" i="36"/>
  <c r="C172" i="36"/>
  <c r="C173" i="36"/>
  <c r="C174" i="36"/>
  <c r="C175" i="36"/>
  <c r="C176" i="36"/>
  <c r="C177" i="36"/>
  <c r="C178" i="36"/>
  <c r="C179" i="36"/>
  <c r="C180" i="36"/>
  <c r="C181" i="36"/>
  <c r="C182" i="36"/>
  <c r="C183" i="36"/>
  <c r="C184" i="36"/>
  <c r="C185" i="36"/>
  <c r="C186" i="36"/>
  <c r="C187" i="36"/>
  <c r="C188" i="36"/>
  <c r="C189" i="36"/>
  <c r="C190" i="36"/>
  <c r="C191" i="36"/>
  <c r="C192" i="36"/>
  <c r="C193" i="36"/>
  <c r="C194" i="36"/>
  <c r="C195" i="36"/>
  <c r="C196" i="36"/>
  <c r="C197" i="36"/>
  <c r="C198" i="36"/>
  <c r="C199" i="36"/>
  <c r="C200" i="36"/>
  <c r="C201" i="36"/>
  <c r="C202" i="36"/>
  <c r="C203" i="36"/>
  <c r="C204" i="36"/>
  <c r="C205" i="36"/>
  <c r="C206" i="36"/>
  <c r="C207" i="36"/>
  <c r="C208" i="36"/>
  <c r="C209" i="36"/>
  <c r="C210" i="36"/>
  <c r="C211" i="36"/>
  <c r="C212" i="36"/>
  <c r="C213" i="36"/>
  <c r="C214" i="36"/>
  <c r="C215" i="36"/>
  <c r="C216" i="36"/>
  <c r="C217" i="36"/>
  <c r="C218" i="36"/>
  <c r="C219" i="36"/>
  <c r="C220" i="36"/>
  <c r="C221" i="36"/>
  <c r="C222" i="36"/>
  <c r="C223" i="36"/>
  <c r="C224" i="36"/>
  <c r="C225" i="36"/>
  <c r="C226" i="36"/>
  <c r="C227" i="36"/>
  <c r="C228" i="36"/>
  <c r="C229" i="36"/>
  <c r="C230" i="36"/>
  <c r="C231" i="36"/>
  <c r="C232" i="36"/>
  <c r="C233" i="36"/>
  <c r="C234" i="36"/>
  <c r="C235" i="36"/>
  <c r="C236" i="36"/>
  <c r="C237" i="36"/>
  <c r="C238" i="36"/>
  <c r="C239" i="36"/>
  <c r="C240" i="36"/>
  <c r="C241" i="36"/>
  <c r="C242" i="36"/>
  <c r="C243" i="36"/>
  <c r="C244" i="36"/>
  <c r="C245" i="36"/>
  <c r="C246" i="36"/>
  <c r="C247" i="36"/>
  <c r="C248" i="36"/>
  <c r="C249" i="36"/>
  <c r="C250" i="36"/>
  <c r="C251" i="36"/>
  <c r="C252" i="36"/>
  <c r="C253" i="36"/>
  <c r="C254" i="36"/>
  <c r="C255" i="36"/>
  <c r="C256" i="36"/>
  <c r="C257" i="36"/>
  <c r="C258" i="36"/>
  <c r="C259" i="36"/>
  <c r="C260" i="36"/>
  <c r="C261" i="36"/>
  <c r="C262" i="36"/>
  <c r="C263" i="36"/>
  <c r="C264" i="36"/>
  <c r="C265" i="36"/>
  <c r="C266" i="36"/>
  <c r="C267" i="36"/>
  <c r="C268" i="36"/>
  <c r="C269" i="36"/>
  <c r="C270" i="36"/>
  <c r="C271" i="36"/>
  <c r="C272" i="36"/>
  <c r="C273" i="36"/>
  <c r="C274" i="36"/>
  <c r="C275" i="36"/>
  <c r="C276" i="36"/>
  <c r="C277" i="36"/>
  <c r="C278" i="36"/>
  <c r="C279" i="36"/>
  <c r="C280" i="36"/>
  <c r="C281" i="36"/>
  <c r="C282" i="36"/>
  <c r="C283" i="36"/>
  <c r="C284" i="36"/>
  <c r="C285" i="36"/>
  <c r="C286" i="36"/>
  <c r="C287" i="36"/>
  <c r="C288" i="36"/>
  <c r="C289" i="36"/>
  <c r="C290" i="36"/>
  <c r="C291" i="36"/>
  <c r="C292" i="36"/>
  <c r="C293" i="36"/>
  <c r="C294" i="36"/>
  <c r="C295" i="36"/>
  <c r="C296" i="36"/>
  <c r="C297" i="36"/>
  <c r="C298" i="36"/>
  <c r="C299" i="36"/>
  <c r="C300" i="36"/>
  <c r="C301" i="36"/>
  <c r="C302" i="36"/>
  <c r="C303" i="36"/>
  <c r="C304" i="36"/>
  <c r="C305" i="36"/>
  <c r="C306" i="36"/>
  <c r="C307" i="36"/>
  <c r="C308" i="36"/>
  <c r="C309" i="36"/>
  <c r="C310" i="36"/>
  <c r="C311" i="36"/>
  <c r="C312" i="36"/>
  <c r="C313" i="36"/>
  <c r="C314" i="36"/>
  <c r="C315" i="36"/>
  <c r="C316" i="36"/>
  <c r="C317" i="36"/>
  <c r="C318" i="36"/>
  <c r="C319" i="36"/>
  <c r="C320" i="36"/>
  <c r="C321" i="36"/>
  <c r="C322" i="36"/>
  <c r="C323" i="36"/>
  <c r="C324" i="36"/>
  <c r="C2" i="36"/>
  <c r="K16" i="1"/>
  <c r="E15" i="32"/>
  <c r="G15" i="32"/>
  <c r="E18" i="32"/>
  <c r="G18" i="32"/>
  <c r="E28" i="32"/>
  <c r="G28" i="32"/>
  <c r="E32" i="32"/>
  <c r="G32" i="32"/>
  <c r="E43" i="32"/>
  <c r="E54" i="32" s="1"/>
  <c r="G43" i="32"/>
  <c r="G54" i="32" s="1"/>
  <c r="E47" i="32"/>
  <c r="G47" i="32"/>
  <c r="E53" i="32"/>
  <c r="E14" i="31"/>
  <c r="E18" i="31" s="1"/>
  <c r="E17" i="31"/>
  <c r="E21" i="31"/>
  <c r="E25" i="31"/>
  <c r="E30" i="31"/>
  <c r="E24" i="31"/>
  <c r="E17" i="30"/>
  <c r="E28" i="30" s="1"/>
  <c r="G17" i="30"/>
  <c r="E20" i="30"/>
  <c r="G20" i="30"/>
  <c r="E25" i="30"/>
  <c r="G25" i="30"/>
  <c r="G34" i="30"/>
  <c r="G38" i="30" s="1"/>
  <c r="C10" i="24"/>
  <c r="D10" i="24"/>
  <c r="E10" i="24"/>
  <c r="F11" i="24"/>
  <c r="F12" i="24"/>
  <c r="F13" i="24"/>
  <c r="F15" i="24"/>
  <c r="F16" i="24"/>
  <c r="F17" i="24"/>
  <c r="F18" i="24"/>
  <c r="F19" i="24"/>
  <c r="F20" i="24"/>
  <c r="C21" i="24"/>
  <c r="D21" i="24"/>
  <c r="E21" i="24"/>
  <c r="F22" i="24"/>
  <c r="F23" i="24"/>
  <c r="F24" i="24"/>
  <c r="F25" i="24"/>
  <c r="C26" i="24"/>
  <c r="D26" i="24"/>
  <c r="D47" i="24" s="1"/>
  <c r="E26" i="24"/>
  <c r="F27" i="24"/>
  <c r="F28" i="24"/>
  <c r="F29" i="24"/>
  <c r="F30" i="24"/>
  <c r="F31" i="24"/>
  <c r="F32" i="24"/>
  <c r="F36" i="24"/>
  <c r="F37" i="24"/>
  <c r="F38" i="24"/>
  <c r="F39" i="24"/>
  <c r="F40" i="24"/>
  <c r="F41" i="24"/>
  <c r="F42" i="24"/>
  <c r="F43" i="24"/>
  <c r="F44" i="24"/>
  <c r="C45" i="24"/>
  <c r="C47" i="24" s="1"/>
  <c r="D45" i="24"/>
  <c r="E45" i="24"/>
  <c r="F45" i="24"/>
  <c r="F46" i="24"/>
  <c r="F25" i="13"/>
  <c r="F51" i="22"/>
  <c r="F24" i="22"/>
  <c r="D39" i="22"/>
  <c r="D30" i="22"/>
  <c r="D15" i="1"/>
  <c r="E15" i="22"/>
  <c r="E53" i="22" s="1"/>
  <c r="E28" i="22"/>
  <c r="E14" i="1"/>
  <c r="E30" i="22"/>
  <c r="F30" i="22" s="1"/>
  <c r="E15" i="1"/>
  <c r="F15" i="1" s="1"/>
  <c r="E39" i="22"/>
  <c r="E50" i="22"/>
  <c r="E19" i="1"/>
  <c r="D50" i="22"/>
  <c r="D19" i="1" s="1"/>
  <c r="C50" i="22"/>
  <c r="C19" i="1"/>
  <c r="D28" i="22"/>
  <c r="D14" i="1" s="1"/>
  <c r="C28" i="22"/>
  <c r="C14" i="1"/>
  <c r="D48" i="22"/>
  <c r="D18" i="1" s="1"/>
  <c r="F18" i="1" s="1"/>
  <c r="F48" i="22"/>
  <c r="C48" i="22"/>
  <c r="C18" i="1" s="1"/>
  <c r="D15" i="22"/>
  <c r="D12" i="1"/>
  <c r="C15" i="22"/>
  <c r="C30" i="22"/>
  <c r="C15" i="1"/>
  <c r="C39" i="22"/>
  <c r="C16" i="1" s="1"/>
  <c r="F38" i="22"/>
  <c r="F45" i="22"/>
  <c r="F49" i="22"/>
  <c r="F24" i="13"/>
  <c r="F23" i="13"/>
  <c r="D30" i="12"/>
  <c r="I15" i="1" s="1"/>
  <c r="K15" i="1" s="1"/>
  <c r="E30" i="12"/>
  <c r="J15" i="1"/>
  <c r="D30" i="13"/>
  <c r="F30" i="13" s="1"/>
  <c r="E30" i="13"/>
  <c r="J14" i="1"/>
  <c r="C30" i="12"/>
  <c r="H15" i="1" s="1"/>
  <c r="C30" i="13"/>
  <c r="H14" i="1"/>
  <c r="F44" i="22"/>
  <c r="C18" i="9"/>
  <c r="C21" i="9"/>
  <c r="F17" i="12"/>
  <c r="F14" i="13"/>
  <c r="F15" i="13"/>
  <c r="F16" i="13"/>
  <c r="F18" i="13"/>
  <c r="F19" i="13"/>
  <c r="F20" i="13"/>
  <c r="F21" i="13"/>
  <c r="F22" i="13"/>
  <c r="F16" i="22"/>
  <c r="F18" i="22"/>
  <c r="F19" i="22"/>
  <c r="F22" i="22"/>
  <c r="F31" i="22"/>
  <c r="F32" i="22"/>
  <c r="F33" i="22"/>
  <c r="F35" i="22"/>
  <c r="F36" i="22"/>
  <c r="F40" i="22"/>
  <c r="F42" i="22"/>
  <c r="F43" i="22"/>
  <c r="F52" i="22"/>
  <c r="D48" i="39"/>
  <c r="F45" i="46"/>
  <c r="F49" i="45"/>
  <c r="F26" i="40"/>
  <c r="F28" i="22"/>
  <c r="F19" i="1"/>
  <c r="E16" i="1"/>
  <c r="E12" i="1"/>
  <c r="E20" i="1" s="1"/>
  <c r="F14" i="1"/>
  <c r="C47" i="39"/>
  <c r="G28" i="30"/>
  <c r="F48" i="44"/>
  <c r="D45" i="44"/>
  <c r="F26" i="47"/>
  <c r="F36" i="44"/>
  <c r="F50" i="44"/>
  <c r="F26" i="45"/>
  <c r="F21" i="45"/>
  <c r="D47" i="27"/>
  <c r="C47" i="27"/>
  <c r="D47" i="40"/>
  <c r="E47" i="40"/>
  <c r="F12" i="44"/>
  <c r="F44" i="44"/>
  <c r="F26" i="24"/>
  <c r="F21" i="24"/>
  <c r="F34" i="44"/>
  <c r="F30" i="44"/>
  <c r="E47" i="49"/>
  <c r="F10" i="25"/>
  <c r="D47" i="26"/>
  <c r="F21" i="26"/>
  <c r="F10" i="26"/>
  <c r="C47" i="43"/>
  <c r="E47" i="43"/>
  <c r="C47" i="42"/>
  <c r="F26" i="42"/>
  <c r="D47" i="48"/>
  <c r="F37" i="44"/>
  <c r="C47" i="46"/>
  <c r="E47" i="46"/>
  <c r="F25" i="44"/>
  <c r="F17" i="44"/>
  <c r="F19" i="44"/>
  <c r="F39" i="44"/>
  <c r="F15" i="44"/>
  <c r="F33" i="44"/>
  <c r="F41" i="44"/>
  <c r="F28" i="44"/>
  <c r="F35" i="44"/>
  <c r="E47" i="24"/>
  <c r="E47" i="26"/>
  <c r="F47" i="26" s="1"/>
  <c r="C10" i="44"/>
  <c r="C21" i="44"/>
  <c r="D10" i="44"/>
  <c r="F16" i="44"/>
  <c r="F31" i="44"/>
  <c r="D21" i="44"/>
  <c r="E51" i="45"/>
  <c r="E49" i="44"/>
  <c r="E55" i="55"/>
  <c r="E28" i="56"/>
  <c r="E26" i="56"/>
  <c r="G55" i="55"/>
  <c r="F24" i="51"/>
  <c r="E54" i="55"/>
  <c r="F31" i="52"/>
  <c r="E15" i="50"/>
  <c r="F17" i="51"/>
  <c r="F49" i="44" l="1"/>
  <c r="G55" i="32"/>
  <c r="C47" i="40"/>
  <c r="F45" i="42"/>
  <c r="E47" i="42"/>
  <c r="F26" i="43"/>
  <c r="D51" i="45"/>
  <c r="F51" i="45" s="1"/>
  <c r="F26" i="46"/>
  <c r="D47" i="46"/>
  <c r="F47" i="46" s="1"/>
  <c r="F45" i="47"/>
  <c r="C26" i="44"/>
  <c r="C51" i="44"/>
  <c r="H12" i="1" s="1"/>
  <c r="H20" i="1" s="1"/>
  <c r="C47" i="49"/>
  <c r="E10" i="44"/>
  <c r="F10" i="44" s="1"/>
  <c r="F29" i="44"/>
  <c r="E26" i="44"/>
  <c r="F15" i="22"/>
  <c r="F50" i="22"/>
  <c r="C53" i="22"/>
  <c r="C12" i="1"/>
  <c r="C20" i="1" s="1"/>
  <c r="E26" i="31"/>
  <c r="E28" i="31"/>
  <c r="E35" i="32"/>
  <c r="E55" i="32" s="1"/>
  <c r="E14" i="39"/>
  <c r="E47" i="39" s="1"/>
  <c r="E20" i="19"/>
  <c r="F14" i="19"/>
  <c r="C47" i="25"/>
  <c r="F45" i="25"/>
  <c r="C47" i="26"/>
  <c r="E47" i="27"/>
  <c r="F47" i="27" s="1"/>
  <c r="D47" i="41"/>
  <c r="C47" i="41"/>
  <c r="F46" i="22"/>
  <c r="D17" i="1"/>
  <c r="F17" i="1" s="1"/>
  <c r="F26" i="49"/>
  <c r="F45" i="49"/>
  <c r="D47" i="49"/>
  <c r="F47" i="49" s="1"/>
  <c r="D15" i="50"/>
  <c r="F15" i="50" s="1"/>
  <c r="F13" i="50"/>
  <c r="D50" i="52"/>
  <c r="E47" i="25"/>
  <c r="F47" i="25" s="1"/>
  <c r="F30" i="12"/>
  <c r="F10" i="24"/>
  <c r="F26" i="26"/>
  <c r="F10" i="41"/>
  <c r="F27" i="44"/>
  <c r="D26" i="44"/>
  <c r="D51" i="44" s="1"/>
  <c r="I12" i="1" s="1"/>
  <c r="I20" i="1" s="1"/>
  <c r="F45" i="44"/>
  <c r="F12" i="50"/>
  <c r="F47" i="24"/>
  <c r="F47" i="40"/>
  <c r="F12" i="1"/>
  <c r="I14" i="1"/>
  <c r="K14" i="1" s="1"/>
  <c r="D16" i="1"/>
  <c r="F16" i="1" s="1"/>
  <c r="F39" i="22"/>
  <c r="F45" i="41"/>
  <c r="E47" i="41"/>
  <c r="F47" i="41" s="1"/>
  <c r="D47" i="42"/>
  <c r="D47" i="43"/>
  <c r="F47" i="43" s="1"/>
  <c r="C51" i="45"/>
  <c r="E47" i="47"/>
  <c r="F47" i="47" s="1"/>
  <c r="F14" i="44"/>
  <c r="F24" i="44"/>
  <c r="E21" i="44"/>
  <c r="F21" i="44" s="1"/>
  <c r="E47" i="48"/>
  <c r="F47" i="48" s="1"/>
  <c r="C47" i="48"/>
  <c r="D53" i="22"/>
  <c r="F53" i="22" s="1"/>
  <c r="F45" i="45"/>
  <c r="C24" i="51"/>
  <c r="C12" i="50"/>
  <c r="C15" i="50" s="1"/>
  <c r="D20" i="1" l="1"/>
  <c r="F20" i="1" s="1"/>
  <c r="F26" i="44"/>
  <c r="E51" i="44"/>
  <c r="F20" i="19"/>
  <c r="J13" i="1"/>
  <c r="K13" i="1" s="1"/>
  <c r="I12" i="50"/>
  <c r="F50" i="52"/>
  <c r="F47" i="42"/>
  <c r="F51" i="44" l="1"/>
  <c r="J12" i="1"/>
  <c r="I15" i="50"/>
  <c r="K15" i="50" s="1"/>
  <c r="K12" i="50"/>
  <c r="J20" i="1" l="1"/>
  <c r="K20" i="1" s="1"/>
  <c r="K12" i="1"/>
</calcChain>
</file>

<file path=xl/sharedStrings.xml><?xml version="1.0" encoding="utf-8"?>
<sst xmlns="http://schemas.openxmlformats.org/spreadsheetml/2006/main" count="2827" uniqueCount="976">
  <si>
    <t>Megnevezés</t>
  </si>
  <si>
    <t>Összesen</t>
  </si>
  <si>
    <t>Fejlesztési kiadások</t>
  </si>
  <si>
    <t>Dologi kiadások</t>
  </si>
  <si>
    <t>Bevételek</t>
  </si>
  <si>
    <t>Iparűzési adó</t>
  </si>
  <si>
    <t>Bevételek mindösszesen</t>
  </si>
  <si>
    <t>Pénzkészlet (eFt)</t>
  </si>
  <si>
    <t>Mérleg</t>
  </si>
  <si>
    <t>Köztemetés</t>
  </si>
  <si>
    <t>Kiadások Összesen</t>
  </si>
  <si>
    <t>Átadott pénzeszközök</t>
  </si>
  <si>
    <t>Személyi juttatások</t>
  </si>
  <si>
    <t>Átadott pénzeszközök összesen</t>
  </si>
  <si>
    <t>Általános tartalék</t>
  </si>
  <si>
    <t>Teljesítés</t>
  </si>
  <si>
    <t>Eredeti</t>
  </si>
  <si>
    <t xml:space="preserve">Módosított </t>
  </si>
  <si>
    <t xml:space="preserve"> előirányzat</t>
  </si>
  <si>
    <t>%</t>
  </si>
  <si>
    <t>Pénzkészlet alakulása</t>
  </si>
  <si>
    <t>Eft</t>
  </si>
  <si>
    <t>Bevétel (+)</t>
  </si>
  <si>
    <t>Kiadás (-)</t>
  </si>
  <si>
    <t>Záró pénzkészlet</t>
  </si>
  <si>
    <t>Záró pénzkészlet összetétele</t>
  </si>
  <si>
    <t>Költségvetési számla</t>
  </si>
  <si>
    <t>Házi pénztár</t>
  </si>
  <si>
    <t>ezer Ft-ban</t>
  </si>
  <si>
    <t>Módosított</t>
  </si>
  <si>
    <t>(%)</t>
  </si>
  <si>
    <t>Egyéb dologi kiadások</t>
  </si>
  <si>
    <t>Kamatkiadások</t>
  </si>
  <si>
    <t>Adószámlák egyenlege</t>
  </si>
  <si>
    <t xml:space="preserve">Bevételek Összesen </t>
  </si>
  <si>
    <t>Működési kiadások</t>
  </si>
  <si>
    <t>előirányzat</t>
  </si>
  <si>
    <t>Szociális hozzájárulási adó</t>
  </si>
  <si>
    <t>Önkormányzat által folyósított ellátások</t>
  </si>
  <si>
    <t>Ellátások összesen</t>
  </si>
  <si>
    <t>Önkormányzat által foly. ellátások</t>
  </si>
  <si>
    <t>Közhatalmi bevételek</t>
  </si>
  <si>
    <t>Állami támogatások számla</t>
  </si>
  <si>
    <t>Közfoglalkoztatottak elszámolási számla</t>
  </si>
  <si>
    <t>Szakmai anyagok beszerzése</t>
  </si>
  <si>
    <t>Karbantartási, kisjavítási szolgáltatások</t>
  </si>
  <si>
    <t>Kiküldetések kiadásai</t>
  </si>
  <si>
    <t>Reklám- és propagandakiadások</t>
  </si>
  <si>
    <t>Magánszemélyek kommunális adója</t>
  </si>
  <si>
    <t>Késedelmi és önellenőrzési pótlék</t>
  </si>
  <si>
    <t>Igazgatási szolgáltatási díj</t>
  </si>
  <si>
    <t>Egyéb közhatalmi bevétel</t>
  </si>
  <si>
    <t>Tárgyi eszközök bérbeadásából származó bevétel</t>
  </si>
  <si>
    <t>Kiszámlázott általános forgalmi adó</t>
  </si>
  <si>
    <t>Kamatbevételek</t>
  </si>
  <si>
    <t>Gépjármű adó</t>
  </si>
  <si>
    <t>Működési bevételek</t>
  </si>
  <si>
    <t>Finanszírozási bevételek</t>
  </si>
  <si>
    <t>Előző év költségvetési maradványának igénybev.</t>
  </si>
  <si>
    <t>Társadalombiztosítás pénzügyi alapjai</t>
  </si>
  <si>
    <t>Működési célú tám. Áht-on belülről</t>
  </si>
  <si>
    <t>Vámosgyörk Községi Önkormányzat Képviselő-testületének</t>
  </si>
  <si>
    <t>Vámosgyörk Községi Önkormányzat</t>
  </si>
  <si>
    <t xml:space="preserve">Vámosgyörk Községi Önkormányzat </t>
  </si>
  <si>
    <t>Szakmai tevékenységet segítő szolgáltatások</t>
  </si>
  <si>
    <t>Fizetendő általános forgalmi adó</t>
  </si>
  <si>
    <t>Intézmények működési támogatása</t>
  </si>
  <si>
    <t>Termőföld bérbeadásából származó jövedelem</t>
  </si>
  <si>
    <t>Talajterhelési díj</t>
  </si>
  <si>
    <t>Ruházati költségtérítés</t>
  </si>
  <si>
    <t>Közlekedési költségtérítés</t>
  </si>
  <si>
    <t>Választott tisztségviselők juttatásai</t>
  </si>
  <si>
    <t>Egyéb külső személyi juttatások</t>
  </si>
  <si>
    <t>Foglalkoztatottak egyéb személyi juttatásai</t>
  </si>
  <si>
    <t>Vásárolt élelmezés</t>
  </si>
  <si>
    <t>Egyéb működési célú kiadások</t>
  </si>
  <si>
    <t>Elvonások és befizetések</t>
  </si>
  <si>
    <t>Finanszírozási kiadások</t>
  </si>
  <si>
    <t>Önkormányzatok működési támogatásai</t>
  </si>
  <si>
    <t>Helyi önkormányzatok működésének általános támogatása</t>
  </si>
  <si>
    <t>Települési önkormányzatok egyes köznevelési feladat. tám.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</si>
  <si>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</si>
  <si>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</si>
  <si>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</si>
  <si>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Tulajdonosi bevételek</t>
  </si>
  <si>
    <t>Egyéb működési bevételek</t>
  </si>
  <si>
    <t>Fejlesztési kiadások összesen</t>
  </si>
  <si>
    <t>Jubileumi jutalom</t>
  </si>
  <si>
    <t>Béren kívüli juttatások</t>
  </si>
  <si>
    <t>Munkavégzésre irányuló egyéb jogviszonyban nem saját foglalkoztatottnak fizetett juttatások</t>
  </si>
  <si>
    <t>Munkaaókat terhelő járulékok</t>
  </si>
  <si>
    <t>Egészségügyi hozzájárulás</t>
  </si>
  <si>
    <t>Táppénz hozzájárulás</t>
  </si>
  <si>
    <t>Más járulék fizetési kötelezettség</t>
  </si>
  <si>
    <t>Bérleti és lízingdíjak</t>
  </si>
  <si>
    <t>Üzemeltetési anyagok beszerzése</t>
  </si>
  <si>
    <t>Működési célú előzetesen felszámított áfa</t>
  </si>
  <si>
    <t>Módosító tételek (könyvelés alapján)</t>
  </si>
  <si>
    <t>Felhamozási célú tám. államháztartáson belülről</t>
  </si>
  <si>
    <t>Államháztartáson belüli megelőlegezések</t>
  </si>
  <si>
    <t>Karácsonyi díszmotívum</t>
  </si>
  <si>
    <t>Mérleg (Eszközök - Források)</t>
  </si>
  <si>
    <t>Sor-</t>
  </si>
  <si>
    <t>szám</t>
  </si>
  <si>
    <t>nyitó állomány</t>
  </si>
  <si>
    <t>záró állomány</t>
  </si>
  <si>
    <t>ESZKÖZÖK</t>
  </si>
  <si>
    <t>A/I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</si>
  <si>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</si>
  <si>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</si>
  <si>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</si>
  <si>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</si>
  <si>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</si>
  <si>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</si>
  <si>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</si>
  <si>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A</t>
  </si>
  <si>
    <t>Nemzeti vagyonba tartozó befektett eszközök</t>
  </si>
  <si>
    <t>B/I</t>
  </si>
  <si>
    <t>Készletek</t>
  </si>
  <si>
    <t>B/II</t>
  </si>
  <si>
    <t>Értékpapírok</t>
  </si>
  <si>
    <t>B</t>
  </si>
  <si>
    <t>Nemzeti vagyonba tartozó forgó eszközök</t>
  </si>
  <si>
    <t>C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</si>
  <si>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</si>
  <si>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</si>
  <si>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</si>
  <si>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</si>
  <si>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</si>
  <si>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</si>
  <si>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jellegú sajátos elszámolások</t>
  </si>
  <si>
    <t>D</t>
  </si>
  <si>
    <t>Követelések</t>
  </si>
  <si>
    <t>E</t>
  </si>
  <si>
    <t>Egyéb sajátos eszközoldali elszámolások</t>
  </si>
  <si>
    <t>F</t>
  </si>
  <si>
    <t>Aktív időbeli elhatárolások</t>
  </si>
  <si>
    <t>ESZKÖZÖK ÖSSZESEN</t>
  </si>
  <si>
    <t>FORRÁSOK</t>
  </si>
  <si>
    <t>G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</si>
  <si>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</si>
  <si>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</si>
  <si>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</si>
  <si>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</si>
  <si>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</si>
  <si>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</si>
  <si>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</si>
  <si>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</si>
  <si>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 xml:space="preserve">Kötelezettségek 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</si>
  <si>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</si>
  <si>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</si>
  <si>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</si>
  <si>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</si>
  <si>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</si>
  <si>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</si>
  <si>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FORRÁSOK ÖSSZESEN</t>
  </si>
  <si>
    <t>Maradványkimutatás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</si>
  <si>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</si>
  <si>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</si>
  <si>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</si>
  <si>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</si>
  <si>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</si>
  <si>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</si>
  <si>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</si>
  <si>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 Alaptevékenység maradványa (=±I±II)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</si>
  <si>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</si>
  <si>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</si>
  <si>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</si>
  <si>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</si>
  <si>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</si>
  <si>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</si>
  <si>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</si>
  <si>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</si>
  <si>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</si>
  <si>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</si>
  <si>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</si>
  <si>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</si>
  <si>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</si>
  <si>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</si>
  <si>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Eredménykimutatás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</si>
  <si>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</si>
  <si>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</si>
  <si>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</si>
  <si>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</si>
  <si>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</si>
  <si>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</si>
  <si>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</si>
  <si>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</si>
  <si>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</si>
  <si>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Felhalmozási célú támogatások eredményszemléletű bevételei</t>
  </si>
  <si>
    <t>Különféle egyéb eredményszemléletű bevételek</t>
  </si>
  <si>
    <t>Egyéb eredményszemléletű bevételek (=06+07+08+09)</t>
  </si>
  <si>
    <t>Anyagköltség</t>
  </si>
  <si>
    <t>Igénybe vett szolgáltatások értéke</t>
  </si>
  <si>
    <t>Eladott áruk beszerzési értéke</t>
  </si>
  <si>
    <t xml:space="preserve">Eladott (közvetített) szolgáltatások értéke </t>
  </si>
  <si>
    <t>Anyagjellegű ráfordítások (=10+11+12+13)</t>
  </si>
  <si>
    <t>Bérköltség</t>
  </si>
  <si>
    <t>Személyi jellegű egyéb kifizetések</t>
  </si>
  <si>
    <t>Bérjárulékok</t>
  </si>
  <si>
    <t>V</t>
  </si>
  <si>
    <t>Személyi jellegű ráfordítások (=14+15+16)</t>
  </si>
  <si>
    <t>VI</t>
  </si>
  <si>
    <t>Értékcsökkenési leírás</t>
  </si>
  <si>
    <t>VII</t>
  </si>
  <si>
    <t>Egyéb ráfordítások</t>
  </si>
  <si>
    <t xml:space="preserve">TEVÉKENYSÉGEK EREDMÉNYE                                                                    (=I±II+III-IV-V-VI-VII) </t>
  </si>
  <si>
    <t>Kapott (járó) osztalék és részesedés</t>
  </si>
  <si>
    <t>Részesedésből számrmazó eredményszemléletű bevételek</t>
  </si>
  <si>
    <t>Befektetett pénzügyi eszközökből származó eredményszemléletű bev.</t>
  </si>
  <si>
    <t>Egyéb kapott kamatok és kamatjellegű bevételek</t>
  </si>
  <si>
    <t>Pénzügyi műveletek egyéb eredményszemléletű bevételei (&gt;=18a)</t>
  </si>
  <si>
    <t>21a</t>
  </si>
  <si>
    <t>- ebből: lekötött bankbetétek árfolyamnyeresége</t>
  </si>
  <si>
    <t>21b</t>
  </si>
  <si>
    <t>- ebből: egyéb pénzeszközök árfolyamnyeresége</t>
  </si>
  <si>
    <t>VIII</t>
  </si>
  <si>
    <t>Pénzügyi műveletek eredményszemléletű bevételei (=17+18+19+20+21)</t>
  </si>
  <si>
    <t>Részesedésekből származó ráfordítások, árfolyamveszteségek</t>
  </si>
  <si>
    <t>Befektetett pénzügyi eszközökből származó ráfordítások</t>
  </si>
  <si>
    <t>Fizetendő kamatok és kamatjellegű ráfordítások</t>
  </si>
  <si>
    <t>Részesedések, értékpapírok, pénzeszközök értékvesztése</t>
  </si>
  <si>
    <t>25a</t>
  </si>
  <si>
    <t>ebből - lekötött bankbetétek értékvesztése</t>
  </si>
  <si>
    <t>25b</t>
  </si>
  <si>
    <t>ebből - Kincstáron kívüli forint- és devizaszámlák értékvesztése</t>
  </si>
  <si>
    <t>Pénzügyi műveletek egyéb ráfordításai</t>
  </si>
  <si>
    <t>26a</t>
  </si>
  <si>
    <t>- ebből lekötött bankbetétek árfolyamveszetsége</t>
  </si>
  <si>
    <t>26b</t>
  </si>
  <si>
    <t>- ebből egyéb pénzeszközök árfolyamvesztesége</t>
  </si>
  <si>
    <t>IX</t>
  </si>
  <si>
    <t>Pénzügyi műveletek ráfordításai (=22+23+24+25+26)</t>
  </si>
  <si>
    <t>PÉNZÜGYI MŰVELETEK EREDMÉNYE (=VIII-IX)</t>
  </si>
  <si>
    <t>MÉRLEG SZERINTI EREDMÉNY (=±A±B)</t>
  </si>
  <si>
    <t>Működési kiadások - Út- híd üzemeltetés</t>
  </si>
  <si>
    <t>Működési kiadások - Közfoglalkoztatás</t>
  </si>
  <si>
    <t>Működési kiadások - Közvilágítás</t>
  </si>
  <si>
    <t>Működési kiadások - Községgazdálkodás</t>
  </si>
  <si>
    <t>Működési kiadások - Védőnői szolgálat</t>
  </si>
  <si>
    <t>Működési kiadások - Közösségi Ház</t>
  </si>
  <si>
    <t>Sor</t>
  </si>
  <si>
    <t>011130 Önkormányzatok és önkormányzati hivatalok jogalkotó és általános igazgatási tevékenysége</t>
  </si>
  <si>
    <t>018010 Önkormányzatok elszámolásai a központi költségvetéssel</t>
  </si>
  <si>
    <t>018030 Támogatási célú finanszírozási műveletek</t>
  </si>
  <si>
    <t>064010 Közvilágítás</t>
  </si>
  <si>
    <t>066020 Város-, községgazdálkodási egyéb szolgáltatások</t>
  </si>
  <si>
    <t>091140 Óvodai nevelés, ellátás működtetési feladatai</t>
  </si>
  <si>
    <t>091220 Köznevelési intézmény 1–4. évfolyamán tanulók nevelésével, oktatásával összefüggő működtetési feladatok</t>
  </si>
  <si>
    <t>107060 Egyéb szociális pénzbeli és természetbeni ellátások, támogatások</t>
  </si>
  <si>
    <t>041233 Hosszabb időtartamú közfoglalkoztatás</t>
  </si>
  <si>
    <t>045160 Közutak, hidak, alagutak üzemeltetése, fenntartása</t>
  </si>
  <si>
    <t>074031 Család és nővédelmi egészségügyi gondozás</t>
  </si>
  <si>
    <t>082093 Közművelődés – egész életre kiterjedő tanulás, amatőr művészetek</t>
  </si>
  <si>
    <t>001</t>
  </si>
  <si>
    <t>Törvény szerinti illetmények, munkabérek</t>
  </si>
  <si>
    <t>002</t>
  </si>
  <si>
    <t>Normatív jutalmak</t>
  </si>
  <si>
    <t>003</t>
  </si>
  <si>
    <t>Céljuttatás, projektprémium</t>
  </si>
  <si>
    <t>004</t>
  </si>
  <si>
    <t>Készenléti, ügyeleti, helyettesítési díj, túlóra, túlszolgálat</t>
  </si>
  <si>
    <t>005</t>
  </si>
  <si>
    <t>Végkielégítés</t>
  </si>
  <si>
    <t>006</t>
  </si>
  <si>
    <t>007</t>
  </si>
  <si>
    <t>008</t>
  </si>
  <si>
    <t>009</t>
  </si>
  <si>
    <t>010</t>
  </si>
  <si>
    <t>Egyéb költségtérítések</t>
  </si>
  <si>
    <t>011</t>
  </si>
  <si>
    <t>Lakhatási támogatások</t>
  </si>
  <si>
    <t>012</t>
  </si>
  <si>
    <t>Szociális támogatások</t>
  </si>
  <si>
    <t>013</t>
  </si>
  <si>
    <t>Foglalkoztatottak egyéb személyi juttatásai (&gt;=14)</t>
  </si>
  <si>
    <t>014</t>
  </si>
  <si>
    <t>ebből:biztosítási díjak</t>
  </si>
  <si>
    <t>015</t>
  </si>
  <si>
    <t>Foglalkoztatottak személyi juttatásai (=01+…+13)</t>
  </si>
  <si>
    <t>016</t>
  </si>
  <si>
    <t>017</t>
  </si>
  <si>
    <t>018</t>
  </si>
  <si>
    <t>019</t>
  </si>
  <si>
    <t>Külső személyi juttatások (=16+17+18)</t>
  </si>
  <si>
    <t>020</t>
  </si>
  <si>
    <t>Személyi juttatások (=15+19)</t>
  </si>
  <si>
    <t>021</t>
  </si>
  <si>
    <t xml:space="preserve">Munkaadókat terhelő járulékok és szociális hozzájárulási adó (=22+…+28)                                                                          </t>
  </si>
  <si>
    <t>022</t>
  </si>
  <si>
    <t>ebből: szociális hozzájárulási adó</t>
  </si>
  <si>
    <t>023</t>
  </si>
  <si>
    <t>ebből: rehabilitációs hozzájárulás</t>
  </si>
  <si>
    <t>024</t>
  </si>
  <si>
    <t>ebből: korkedvezmény-biztosítási járulék</t>
  </si>
  <si>
    <t>025</t>
  </si>
  <si>
    <t>ebből: egészségügyi hozzájárulás</t>
  </si>
  <si>
    <t>026</t>
  </si>
  <si>
    <t>ebből: táppénz hozzájárulás</t>
  </si>
  <si>
    <t>027</t>
  </si>
  <si>
    <t>ebből: munkaadót a foglalkoztatottak részére történő kifizetésekkel kapcsolatban terhelő más járulék jellegű kötelezettségek</t>
  </si>
  <si>
    <t>028</t>
  </si>
  <si>
    <t>ebből: munkáltatót terhelő személyi jövedelemadó</t>
  </si>
  <si>
    <t>029</t>
  </si>
  <si>
    <t>030</t>
  </si>
  <si>
    <t>031</t>
  </si>
  <si>
    <t>Árubeszerzés</t>
  </si>
  <si>
    <t>032</t>
  </si>
  <si>
    <t>Készletbeszerzés (=29+30+31)</t>
  </si>
  <si>
    <t>033</t>
  </si>
  <si>
    <t>Informatikai szolgáltatások igénybevétele</t>
  </si>
  <si>
    <t>034</t>
  </si>
  <si>
    <t>Egyéb kommunikációs szolgáltatások</t>
  </si>
  <si>
    <t>035</t>
  </si>
  <si>
    <t>Kommunikációs szolgáltatások (=33+34)</t>
  </si>
  <si>
    <t>036</t>
  </si>
  <si>
    <t>Közüzemi díjak</t>
  </si>
  <si>
    <t>037</t>
  </si>
  <si>
    <t>038</t>
  </si>
  <si>
    <t>Bérleti és lízing díjak (&gt;=39)</t>
  </si>
  <si>
    <t>039</t>
  </si>
  <si>
    <t>ebből: a közszféra és a magánszféra együttműködésén (PPP) alapuló szerződéses konstrukció</t>
  </si>
  <si>
    <t>040</t>
  </si>
  <si>
    <t>041</t>
  </si>
  <si>
    <t>Közvetített szolgáltatások  (&gt;=42)</t>
  </si>
  <si>
    <t>042</t>
  </si>
  <si>
    <t>ebből: államháztartáson belül</t>
  </si>
  <si>
    <t>043</t>
  </si>
  <si>
    <t xml:space="preserve">Szakmai tevékenységet segítő szolgáltatások </t>
  </si>
  <si>
    <t>044</t>
  </si>
  <si>
    <t xml:space="preserve">Egyéb szolgáltatások </t>
  </si>
  <si>
    <t>045</t>
  </si>
  <si>
    <t>Szolgáltatási kiadások (=36+37+38+40+41+43+44)</t>
  </si>
  <si>
    <t>046</t>
  </si>
  <si>
    <t>047</t>
  </si>
  <si>
    <t>048</t>
  </si>
  <si>
    <t>Kiküldetések, reklám- és propagandakiadások (=46+47)</t>
  </si>
  <si>
    <t>049</t>
  </si>
  <si>
    <t>Működési célú előzetesen felszámított általános forgalmi adó</t>
  </si>
  <si>
    <t>050</t>
  </si>
  <si>
    <t xml:space="preserve">Fizetendő általános forgalmi adó </t>
  </si>
  <si>
    <t>051</t>
  </si>
  <si>
    <t>Kamatkiadások (&gt;=52+53)</t>
  </si>
  <si>
    <t>052</t>
  </si>
  <si>
    <t>053</t>
  </si>
  <si>
    <t>ebből: fedezeti ügyletek kamatkiadásai</t>
  </si>
  <si>
    <t>054</t>
  </si>
  <si>
    <t>Egyéb pénzügyi műveletek kiadásai (&gt;=55+…+57)</t>
  </si>
  <si>
    <t>055</t>
  </si>
  <si>
    <t>ebből: valuta, deviza eszközök realizált árfolyamvesztesége</t>
  </si>
  <si>
    <t>056</t>
  </si>
  <si>
    <t>ebből: hitelviszonyt megtestesítő értékpapírok árfolyamkülönbözete</t>
  </si>
  <si>
    <t>057</t>
  </si>
  <si>
    <t>ebből: deviza kötelezettségek realizált árfolyamvesztesége</t>
  </si>
  <si>
    <t>058</t>
  </si>
  <si>
    <t>059</t>
  </si>
  <si>
    <t>Különféle befizetések és egyéb dologi kiadások (=49+50+51+54+58)</t>
  </si>
  <si>
    <t>060</t>
  </si>
  <si>
    <t>Dologi kiadások (=32+35+45+48+59)</t>
  </si>
  <si>
    <t>061</t>
  </si>
  <si>
    <t>Társadalombiztosítási ellátások</t>
  </si>
  <si>
    <t>062</t>
  </si>
  <si>
    <t>Családi támogatások (=63+…+73)</t>
  </si>
  <si>
    <t>063</t>
  </si>
  <si>
    <t>ebből: családi pótlék</t>
  </si>
  <si>
    <t>064</t>
  </si>
  <si>
    <t>ebből: anyasági támogatás</t>
  </si>
  <si>
    <t>065</t>
  </si>
  <si>
    <t>ebből: gyermekgondozási segély</t>
  </si>
  <si>
    <t>066</t>
  </si>
  <si>
    <t>ebből: gyermeknevelési támogatás</t>
  </si>
  <si>
    <t>067</t>
  </si>
  <si>
    <t>ebből: gyermekek születésével kapcsolatos szabadság megtérítése</t>
  </si>
  <si>
    <t>068</t>
  </si>
  <si>
    <t>ebből: életkezdési támogatás</t>
  </si>
  <si>
    <t>069</t>
  </si>
  <si>
    <t>ebből: otthonteremtési támogatás</t>
  </si>
  <si>
    <t>070</t>
  </si>
  <si>
    <t>ebből: gyermektartásdíj megelőlegezése</t>
  </si>
  <si>
    <t>071</t>
  </si>
  <si>
    <t>ebből: GYES-en és GYED-en lévők hallgatói hitelének célzott támogatása a Gyvt. 161/T. § (1) bekezdése szerinti támogatás kivételével</t>
  </si>
  <si>
    <t>072</t>
  </si>
  <si>
    <t>ebből: óvodáztatási támogatás [Gyvt. 20/C. §]</t>
  </si>
  <si>
    <t>073</t>
  </si>
  <si>
    <t xml:space="preserve">ebből:  az egyéb pénzbeli és természetbeni gyermekvédelmi támogatások </t>
  </si>
  <si>
    <t>074</t>
  </si>
  <si>
    <t>Pénzbeli kárpótlások, kártérítések</t>
  </si>
  <si>
    <t>075</t>
  </si>
  <si>
    <t>Betegséggel kapcsolatos (nem társadalombiztosítási) ellátások (=76+…+84)</t>
  </si>
  <si>
    <t>076</t>
  </si>
  <si>
    <t>ebből: kormányhivatalok által folyósított ápolási díj</t>
  </si>
  <si>
    <t>077</t>
  </si>
  <si>
    <t>ebből: fogyatékossági támogatás és vakok személyi járadéka</t>
  </si>
  <si>
    <t>078</t>
  </si>
  <si>
    <t>ebből: helyi megállapítású ápolási díj</t>
  </si>
  <si>
    <t>079</t>
  </si>
  <si>
    <t>ebből: mozgáskorlátozottak szerzési és átalakítási támogatása</t>
  </si>
  <si>
    <t>080</t>
  </si>
  <si>
    <t>ebből: megváltozott munkaképességűek illetve egészségkárosodottak kereset-kiegészítése</t>
  </si>
  <si>
    <t>081</t>
  </si>
  <si>
    <t>ebből: kormányhivatalok által folyósított közgyógyellátás [Szoctv.50.§ (1)-(2) bekezdése]</t>
  </si>
  <si>
    <t>082</t>
  </si>
  <si>
    <t>ebből: cukorbetegek támogatása</t>
  </si>
  <si>
    <t>083</t>
  </si>
  <si>
    <t xml:space="preserve">ebből: helyi megállapítású közgyógyellátás [Szoctv.50.§ (3) bekezdése] </t>
  </si>
  <si>
    <t>084</t>
  </si>
  <si>
    <t>ebből: egészségügyi szolgáltatási jogosultságra való jogosultság szociális rászorultság alapján [Szoctv. 54. §-a]</t>
  </si>
  <si>
    <t>085</t>
  </si>
  <si>
    <t>Foglalkoztatással, munkanélküliséggel kapcsolatos ellátások (=86+…+94)</t>
  </si>
  <si>
    <t>086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</si>
  <si>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</si>
  <si>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087</t>
  </si>
  <si>
    <t>ebből: korhatár előtti ellátás és a fegyveres testületek volt tagjai szolgálati járandósága</t>
  </si>
  <si>
    <t>088</t>
  </si>
  <si>
    <t>ebből: munkáltatói befizetésből finanszírozott korengedményes nyugdíj</t>
  </si>
  <si>
    <t>089</t>
  </si>
  <si>
    <t>ebből: átmeneti bányászjáradék</t>
  </si>
  <si>
    <t>090</t>
  </si>
  <si>
    <t>ebből: szénjárandóság pénzbeli megváltása</t>
  </si>
  <si>
    <t>091</t>
  </si>
  <si>
    <t>ebből: mecseki bányászatban munkát végzők bányászati kereset-kiegészítése</t>
  </si>
  <si>
    <t>092</t>
  </si>
  <si>
    <t>ebből: mezőgazdasági járadék</t>
  </si>
  <si>
    <t>093</t>
  </si>
  <si>
    <t>ebből: foglalkoztatást helyettesítő támogatás [Szoctv. 35. § (1) bek.]</t>
  </si>
  <si>
    <t>094</t>
  </si>
  <si>
    <t xml:space="preserve">ebből: polgármesterek korhatár előtti ellátása </t>
  </si>
  <si>
    <t>095</t>
  </si>
  <si>
    <t>Lakhatással kapcsolatos ellátások (=96+…+101)</t>
  </si>
  <si>
    <t>096</t>
  </si>
  <si>
    <t>ebből: hozzájárulás a lakossági energiaköltségekhez</t>
  </si>
  <si>
    <t>097</t>
  </si>
  <si>
    <t>ebből: lakbértámogatás</t>
  </si>
  <si>
    <t>098</t>
  </si>
  <si>
    <t xml:space="preserve">ebből: lakásfenntartási támogatás [Szoctv. 38. § (1) bek. a) és b) pontok] </t>
  </si>
  <si>
    <t>099</t>
  </si>
  <si>
    <t>ebből: adósságcsökkentési támogatás [Szoctv. 55/A. § 1. bek. b) pont]</t>
  </si>
  <si>
    <t>100</t>
  </si>
  <si>
    <t>ebből: természetben nyújtott lakásfenntartási támogatás [Szoctv. 47.§ (1) bek. b) pont]</t>
  </si>
  <si>
    <t>101</t>
  </si>
  <si>
    <t>ebből: adósságkezelési szolgáltatás keretében gáz-vagy áram fogyasztást mérő készülék biztosítása [Szoctv. 55/A. § (3) bek.]</t>
  </si>
  <si>
    <t>102</t>
  </si>
  <si>
    <t>Intézményi ellátottak pénzbeli juttatásai (&gt;=103+104)</t>
  </si>
  <si>
    <t>103</t>
  </si>
  <si>
    <t>ebből: állami gondozottak pénzbeli juttatásai</t>
  </si>
  <si>
    <t>104</t>
  </si>
  <si>
    <t>ebből: oktatásban résztvevők pénzbeli juttatásai</t>
  </si>
  <si>
    <t>105</t>
  </si>
  <si>
    <t>Egyéb nem intézményi ellátások (&gt;=106+…+130)</t>
  </si>
  <si>
    <t>106</t>
  </si>
  <si>
    <t>ebből: házastársi pótlék</t>
  </si>
  <si>
    <t>107</t>
  </si>
  <si>
    <t>ebből: Hadigondozottak Közalapítványát terhelő hadigondozotti ellátások</t>
  </si>
  <si>
    <t>108</t>
  </si>
  <si>
    <t>ebből: tudományos fokozattal rendelkezők nyugdíjkiegészítése</t>
  </si>
  <si>
    <t>109</t>
  </si>
  <si>
    <t>ebből:nemzeti gondozotti ellátások</t>
  </si>
  <si>
    <t>110</t>
  </si>
  <si>
    <t>ebből: nemzeti helytállásért pótlék</t>
  </si>
  <si>
    <t>111</t>
  </si>
  <si>
    <t>ebből: egyes nyugdíjjogi hátrányok enyhítése miatti (közszolgálati idő után járó) nyugdíj-kiegészítés</t>
  </si>
  <si>
    <t>112</t>
  </si>
  <si>
    <t>ebből: egyes, tartós időtartamú szabadságelvonást elszenvedettek részére járó juttatás</t>
  </si>
  <si>
    <t>113</t>
  </si>
  <si>
    <t>ebből: a Nemzet Színésze címet viselő színészek havi életjáradéka, művészeti nyugdíjsegélyek, balettművészeti életjáradék</t>
  </si>
  <si>
    <t>114</t>
  </si>
  <si>
    <t>ebből: az elhunyt akadémikusok hozzátartozóinak folyósított özvegyi- és árvaellátás</t>
  </si>
  <si>
    <t>115</t>
  </si>
  <si>
    <t>ebből: a Nemzet Sportolója címmel járó járadék, olimpiai járadék, idős sportolók szociális támogatása</t>
  </si>
  <si>
    <t>116</t>
  </si>
  <si>
    <t>ebből: életjáradék termőföldért</t>
  </si>
  <si>
    <t>117</t>
  </si>
  <si>
    <t>ebből: Bevándorlási és Állampolgársági Hivatal által folyósított ellátások</t>
  </si>
  <si>
    <t>118</t>
  </si>
  <si>
    <t>ebből: szépkorúak jubileumi juttatása</t>
  </si>
  <si>
    <t>119</t>
  </si>
  <si>
    <t>ebből: időskorúak járadéka [Szoctv. 32/B. § (1) bekezdése]</t>
  </si>
  <si>
    <t>120</t>
  </si>
  <si>
    <t>ebből: rendszeres szociális segély [Szoctv. 37. § (1) bek. a) - d) pontja]</t>
  </si>
  <si>
    <t>121</t>
  </si>
  <si>
    <t>ebből: önkormányzati segély [Szoctv. 45.§]</t>
  </si>
  <si>
    <t>122</t>
  </si>
  <si>
    <t>ebből: egyéb, az önkormányzat rendeletében megállapított juttatás</t>
  </si>
  <si>
    <t>123</t>
  </si>
  <si>
    <t>ebből: természetben nyújtott rendszeres szociális segély [Szoctv. 47.§ (1) bekezdés a) pontja]</t>
  </si>
  <si>
    <t>124</t>
  </si>
  <si>
    <t>ebből: természetben nyújtott önkormányzati segély [Szoctv. 47. § (1) bekezdés c) pontja],</t>
  </si>
  <si>
    <t>125</t>
  </si>
  <si>
    <t>ebből: köztemetés [Szoctv. 48.§]</t>
  </si>
  <si>
    <t>126</t>
  </si>
  <si>
    <t>ebből: rászorultságtól függo normatív kedvezmények [Gyvt. 151. § (5) bekezdése]</t>
  </si>
  <si>
    <t>127</t>
  </si>
  <si>
    <t>ebből: önkormányzat által saját hatáskörben (nem szociális és gyermekvédelmi előírások alapján) adott pénzügyi ellátás</t>
  </si>
  <si>
    <t>128</t>
  </si>
  <si>
    <t>ebből: önkormányzat által saját hatáskörben (nem szociális és gyermekvédelmi előírások alapján) adott természetbeni ellátás</t>
  </si>
  <si>
    <t>129</t>
  </si>
  <si>
    <t>ebből: települési támogatás [Szoctv. 45.§]</t>
  </si>
  <si>
    <t>130</t>
  </si>
  <si>
    <t>ebből: egészségkárosodási és gyermekfelügyeleti támogatás [Szoctv. 37.§ (1) bekezdés a) és b) pontja]</t>
  </si>
  <si>
    <t>131</t>
  </si>
  <si>
    <t>Ellátottak pénzbeli juttatásai (=61+62+74+75+85+95+102+105)</t>
  </si>
  <si>
    <t>132</t>
  </si>
  <si>
    <t>Nemzetközi kötelezettségek (&gt;=133)</t>
  </si>
  <si>
    <t>133</t>
  </si>
  <si>
    <t>ebből: Európai Unió</t>
  </si>
  <si>
    <t>134</t>
  </si>
  <si>
    <t>A helyi önkormányzatok előző évi elszámolásából származó kiadások</t>
  </si>
  <si>
    <t>135</t>
  </si>
  <si>
    <t>A helyi önkormányzatok törvényi előíráson alapuló befizetései</t>
  </si>
  <si>
    <t>136</t>
  </si>
  <si>
    <t>Egyéb elvonások, befizetések</t>
  </si>
  <si>
    <t>137</t>
  </si>
  <si>
    <t>Elvonások és befizetések (=134+135+136)</t>
  </si>
  <si>
    <t>138</t>
  </si>
  <si>
    <t>Működési célú garancia- és kezességvállalásból származó kifizetés államháztartáson belülre</t>
  </si>
  <si>
    <t>139</t>
  </si>
  <si>
    <t>Működési célú visszatérítendő támogatások, kölcsönök nyújtása államháztartáson belülre (=140+…+149)</t>
  </si>
  <si>
    <t>140</t>
  </si>
  <si>
    <t>ebből: központi költségvetési szervek</t>
  </si>
  <si>
    <t>141</t>
  </si>
  <si>
    <t>ebből: központi kezelésű előirányzatok</t>
  </si>
  <si>
    <t>142</t>
  </si>
  <si>
    <t>ebből: fejezeti kezelésű előirányzatok EU-s programokra és azok hazai társfinanszírozása</t>
  </si>
  <si>
    <t>143</t>
  </si>
  <si>
    <t>ebből: egyéb fejezeti kezelésű előirányzatok</t>
  </si>
  <si>
    <t>144</t>
  </si>
  <si>
    <t>ebből: társadalombiztosítás pénzügyi alapjai</t>
  </si>
  <si>
    <t>145</t>
  </si>
  <si>
    <t>ebből: elkülönített állami pénzalapok</t>
  </si>
  <si>
    <t>146</t>
  </si>
  <si>
    <t>ebből: helyi önkormányzatok és költségvetési szerveik</t>
  </si>
  <si>
    <t>147</t>
  </si>
  <si>
    <t>ebből: társulások és költségvetési szerveik</t>
  </si>
  <si>
    <t>148</t>
  </si>
  <si>
    <t>ebből: nemzetiségi önkormányzatok és költségvetési szerveik</t>
  </si>
  <si>
    <t>149</t>
  </si>
  <si>
    <t>ebből: térségi fejlesztési tanácsok és költségvetési szerveik</t>
  </si>
  <si>
    <t>150</t>
  </si>
  <si>
    <t>Működési célú visszatérítendő támogatások, kölcsönök törlesztése államháztartáson belülre (=151+…+160)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</si>
  <si>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</si>
  <si>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</si>
  <si>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</si>
  <si>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</si>
  <si>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</si>
  <si>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</si>
  <si>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</si>
  <si>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</si>
  <si>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</si>
  <si>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</si>
  <si>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</si>
  <si>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Egyéb működési célú támogatások államháztartáson belülre (=162+…+171)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</si>
  <si>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</si>
  <si>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</si>
  <si>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</si>
  <si>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</si>
  <si>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</si>
  <si>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</si>
  <si>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</si>
  <si>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</si>
  <si>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</si>
  <si>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</si>
  <si>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</si>
  <si>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Működési célú garancia- és kezességvállalásból származó kifizetés államháztartáson kívülre (&gt;=173)</t>
  </si>
  <si>
    <t>173</t>
  </si>
  <si>
    <t>ebből: állami vagy önkormányzati tulajdonban lévő gazdasági társaságok tartozásai miatti kifizetések</t>
  </si>
  <si>
    <t>174</t>
  </si>
  <si>
    <t>Működési célú visszatérítendő támogatások, kölcsönök nyújtása államháztartáson kívülre (=175+…+185)</t>
  </si>
  <si>
    <t>175</t>
  </si>
  <si>
    <t>ebből: egyházi jogi személyek</t>
  </si>
  <si>
    <t>176</t>
  </si>
  <si>
    <t>ebből: nonprofit gazdasági társaságok</t>
  </si>
  <si>
    <t>177</t>
  </si>
  <si>
    <t>ebből: egyéb civil szervezetek</t>
  </si>
  <si>
    <t>178</t>
  </si>
  <si>
    <t>ebből: háztartások</t>
  </si>
  <si>
    <t>179</t>
  </si>
  <si>
    <t>ebből: pénzügyi vállalkozások</t>
  </si>
  <si>
    <t>180</t>
  </si>
  <si>
    <t>ebből: állami többségi tulajdonú nem pénzügyi vállalkozások</t>
  </si>
  <si>
    <t>181</t>
  </si>
  <si>
    <t>ebből:önkormányzati többségi tulajdonú nem pénzügyi vállalkozások</t>
  </si>
  <si>
    <t>182</t>
  </si>
  <si>
    <t>ebből: egyéb vállalkozások</t>
  </si>
  <si>
    <t>183</t>
  </si>
  <si>
    <t xml:space="preserve">ebből: Európai Unió </t>
  </si>
  <si>
    <t>184</t>
  </si>
  <si>
    <t>ebből: kormányok és nemzetközi szervezetek</t>
  </si>
  <si>
    <t>185</t>
  </si>
  <si>
    <t>ebből: egyéb külföldiek</t>
  </si>
  <si>
    <t>186</t>
  </si>
  <si>
    <t>Árkiegészítések, ártámogatások</t>
  </si>
  <si>
    <t>187</t>
  </si>
  <si>
    <t>Kamattámogatások</t>
  </si>
  <si>
    <t>188</t>
  </si>
  <si>
    <t>Működési célú támogatások az Európai Uniónak</t>
  </si>
  <si>
    <t>189</t>
  </si>
  <si>
    <t>Egyéb működési célú támogatások államháztartáson kívülre (=190+…+199)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</si>
  <si>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</si>
  <si>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</si>
  <si>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</si>
  <si>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</si>
  <si>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</si>
  <si>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</si>
  <si>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</si>
  <si>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</si>
  <si>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</si>
  <si>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</si>
  <si>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</si>
  <si>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Tartalékok</t>
  </si>
  <si>
    <t>201</t>
  </si>
  <si>
    <t>Egyéb működési célú kiadások (=132+137+138+139+150+161+172+174+186+187+188+189+200)</t>
  </si>
  <si>
    <t>202</t>
  </si>
  <si>
    <t>Immateriális javak beszerzése, létesítése</t>
  </si>
  <si>
    <t>203</t>
  </si>
  <si>
    <t>Ingatlanok beszerzése, létesítése (&gt;=204)</t>
  </si>
  <si>
    <t>204</t>
  </si>
  <si>
    <t>ebből: termőföld-vásárlás kiadásai</t>
  </si>
  <si>
    <t>205</t>
  </si>
  <si>
    <t>Informatikai eszközök beszerzése, létesítése</t>
  </si>
  <si>
    <t>206</t>
  </si>
  <si>
    <t>Egyéb tárgyi eszközök beszerzése, létesítése</t>
  </si>
  <si>
    <t>207</t>
  </si>
  <si>
    <t>Részesedések beszerzése</t>
  </si>
  <si>
    <t>208</t>
  </si>
  <si>
    <t>Meglévő részesedések növeléséhez kapcsolódó kiadások</t>
  </si>
  <si>
    <t>209</t>
  </si>
  <si>
    <t>Beruházási célú előzetesen felszámított általános forgalmi adó</t>
  </si>
  <si>
    <t>210</t>
  </si>
  <si>
    <t>Beruházások (=202+203+205+…+209)</t>
  </si>
  <si>
    <t>211</t>
  </si>
  <si>
    <t>Ingatlanok felújítása</t>
  </si>
  <si>
    <t>212</t>
  </si>
  <si>
    <t>Informatikai eszközök felújítása</t>
  </si>
  <si>
    <t>213</t>
  </si>
  <si>
    <t xml:space="preserve">Egyéb tárgyi eszközök felújítása </t>
  </si>
  <si>
    <t>214</t>
  </si>
  <si>
    <t>Felújítási célú előzetesen felszámított általános forgalmi adó</t>
  </si>
  <si>
    <t>215</t>
  </si>
  <si>
    <t>Felújítások (=211+...+214)</t>
  </si>
  <si>
    <t>216</t>
  </si>
  <si>
    <t>Felhalmozási célú garancia- és kezességvállalásból származó kifizetés államháztartáson belülre</t>
  </si>
  <si>
    <t>217</t>
  </si>
  <si>
    <t>Felhalmozási célú visszatérítendő támogatások, kölcsönök nyújtása államháztartáson belülre (=218+…+227)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</si>
  <si>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</si>
  <si>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</si>
  <si>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</si>
  <si>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</si>
  <si>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</si>
  <si>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</si>
  <si>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</si>
  <si>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</si>
  <si>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</si>
  <si>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</si>
  <si>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</si>
  <si>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Felhalmozási célú visszatérítendő támogatások, kölcsönök törlesztése államháztartáson belülre (=229+…+238)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</si>
  <si>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</si>
  <si>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</si>
  <si>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</si>
  <si>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</si>
  <si>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</si>
  <si>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</si>
  <si>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</si>
  <si>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</si>
  <si>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</si>
  <si>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</si>
  <si>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</si>
  <si>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Egyéb felhalmozási célú támogatások államháztartáson belülre (=240+…+249)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</si>
  <si>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</si>
  <si>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</si>
  <si>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</si>
  <si>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</si>
  <si>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</si>
  <si>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</si>
  <si>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</si>
  <si>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</si>
  <si>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</si>
  <si>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</si>
  <si>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</si>
  <si>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Felhalmozási célú garancia- és kezességvállalásból származó kifizetés államháztartáson kívülre (&gt;=251)</t>
  </si>
  <si>
    <t>251</t>
  </si>
  <si>
    <t>252</t>
  </si>
  <si>
    <t>Felhalmozási célú visszatérítendő támogatások, kölcsönök nyújtása államháztartáson kívülre (=253+…+263)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</si>
  <si>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</si>
  <si>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</si>
  <si>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</si>
  <si>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</si>
  <si>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</si>
  <si>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</si>
  <si>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</si>
  <si>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</si>
  <si>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</si>
  <si>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</si>
  <si>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</si>
  <si>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</si>
  <si>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Lakástámogatás</t>
  </si>
  <si>
    <t>265</t>
  </si>
  <si>
    <t>Felhalmozási célú támogatások az Európai Uniónak</t>
  </si>
  <si>
    <t>266</t>
  </si>
  <si>
    <t>Egyéb felhalmozási célú támogatások államháztartáson kívülre (=267+…+276)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</si>
  <si>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</si>
  <si>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</si>
  <si>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</si>
  <si>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</si>
  <si>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</si>
  <si>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</si>
  <si>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</si>
  <si>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</si>
  <si>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</si>
  <si>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</si>
  <si>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</si>
  <si>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Egyéb felhalmozási célú kiadások (=216+217+228+239+250+252+264+265+266)</t>
  </si>
  <si>
    <t>278</t>
  </si>
  <si>
    <t>Költségvetési kiadások (=20+21+60+131+201+210+215+277)</t>
  </si>
  <si>
    <t>279</t>
  </si>
  <si>
    <t>Hosszú lejáratú hitelek, kölcsönök törlesztése pénzügyi vállalkozásnak (&gt;=280)</t>
  </si>
  <si>
    <t>280</t>
  </si>
  <si>
    <t>ebből: fedezeti ügyletek nettó kiadásai</t>
  </si>
  <si>
    <t>281</t>
  </si>
  <si>
    <t>Likviditási célú hitelek, kölcsönök törlesztése pénzügyi vállalkozásnak</t>
  </si>
  <si>
    <t>282</t>
  </si>
  <si>
    <t>Rövid lejáratú hitelek, kölcsönök törlesztése  (&gt;=283)</t>
  </si>
  <si>
    <t>283</t>
  </si>
  <si>
    <t>284</t>
  </si>
  <si>
    <t>Hitel-, kölcsöntörlesztés államháztartáson kívülre (=279+281+282)</t>
  </si>
  <si>
    <t>285</t>
  </si>
  <si>
    <t>Forgatási célú belföldi értékpapírok vásárlása (&gt;=286+287)</t>
  </si>
  <si>
    <t>286</t>
  </si>
  <si>
    <t>ebből: befektetési jegyek</t>
  </si>
  <si>
    <t>287</t>
  </si>
  <si>
    <t>ebből: kárpótlási jegyek</t>
  </si>
  <si>
    <t>288</t>
  </si>
  <si>
    <t>Befektetési célú belföldi értékpapírok vásárlása</t>
  </si>
  <si>
    <t>289</t>
  </si>
  <si>
    <t>Kincstárjegyek beváltása</t>
  </si>
  <si>
    <t>290</t>
  </si>
  <si>
    <t>Éven belüli lejáratú belföldi értékpapírok beváltása (&gt;=291+292+293)</t>
  </si>
  <si>
    <t>291</t>
  </si>
  <si>
    <t>292</t>
  </si>
  <si>
    <t>293</t>
  </si>
  <si>
    <t>294</t>
  </si>
  <si>
    <t>Belföldi kötvények beváltása</t>
  </si>
  <si>
    <t>295</t>
  </si>
  <si>
    <t>Éven túli lejáratú belföldi értékpapírok beváltása (&gt;=296)</t>
  </si>
  <si>
    <t>296</t>
  </si>
  <si>
    <t>297</t>
  </si>
  <si>
    <t>Belföldi értékpapírok kiadásai (=285+288+289+290+294+295)</t>
  </si>
  <si>
    <t>298</t>
  </si>
  <si>
    <t>Államháztartáson belüli megelőlegezések folyósítása</t>
  </si>
  <si>
    <t>299</t>
  </si>
  <si>
    <t>Államháztartáson belüli megelőlegezések visszafizetése</t>
  </si>
  <si>
    <t>300</t>
  </si>
  <si>
    <t>Központi, irányító szervi támogatások folyósítása</t>
  </si>
  <si>
    <t>301</t>
  </si>
  <si>
    <t>Pénzeszközök lekötött bankbetétként elhelyezése</t>
  </si>
  <si>
    <t>302</t>
  </si>
  <si>
    <t>Pénzügyi lízing kiadásai</t>
  </si>
  <si>
    <t>303</t>
  </si>
  <si>
    <t>Központi költségvetés sajátos finanszírozási kiadásai</t>
  </si>
  <si>
    <t>304</t>
  </si>
  <si>
    <t>Hosszú lejáratú tulajdonosi kölcsönök kiadásai</t>
  </si>
  <si>
    <t>305</t>
  </si>
  <si>
    <t>Rövid lejáratú tulajdonosi kölcsönök kiadásai</t>
  </si>
  <si>
    <t>306</t>
  </si>
  <si>
    <t>Tulajdonosi kölcsönök kiadásai (=304+305)</t>
  </si>
  <si>
    <t>307</t>
  </si>
  <si>
    <t>Belföldi finanszírozás kiadásai (=284+297+…+303+306)</t>
  </si>
  <si>
    <t>308</t>
  </si>
  <si>
    <t>Forgatási célú külföldi értékpapírok vásárlása</t>
  </si>
  <si>
    <t>309</t>
  </si>
  <si>
    <t>Befektetési célú külföldi értékpapírok vásárlása</t>
  </si>
  <si>
    <t>310</t>
  </si>
  <si>
    <t>Külföldi értékpapírok beváltása (&gt;=311)</t>
  </si>
  <si>
    <t>311</t>
  </si>
  <si>
    <t>312</t>
  </si>
  <si>
    <t>Hitelek, kölcsönök törlesztése külföldi kormányoknak és nemzetközi szervezeteknek</t>
  </si>
  <si>
    <t>313</t>
  </si>
  <si>
    <t>Hitelek, kölcsönök törlesztése külföldi pénzintézeteknek (&gt;=314)</t>
  </si>
  <si>
    <t>314</t>
  </si>
  <si>
    <t>315</t>
  </si>
  <si>
    <t>Külföldi finanszírozás kiadásai (=308+309+310+312+313)</t>
  </si>
  <si>
    <t>316</t>
  </si>
  <si>
    <t>Adóssághoz nem kapcsolódó származékos ügyletek kiadásai</t>
  </si>
  <si>
    <t>317</t>
  </si>
  <si>
    <t>Váltókiadások</t>
  </si>
  <si>
    <t>318</t>
  </si>
  <si>
    <t>Finanszírozási kiadások (=307+315+316+317)</t>
  </si>
  <si>
    <t>319</t>
  </si>
  <si>
    <t>Kiadások összesen (=278+318)</t>
  </si>
  <si>
    <t>320</t>
  </si>
  <si>
    <t>Kapacitásmutató 1. [68/2013. (XII.29.)NGM r. 6. § (2) bek.]</t>
  </si>
  <si>
    <t>321</t>
  </si>
  <si>
    <t>Kapacitásmutató 2. [68/2013. (XII.29.)NGM r. 6. § (2) bek.]</t>
  </si>
  <si>
    <t>322</t>
  </si>
  <si>
    <t>Feladatmutató [68/2013. (XII.29.)NGM r. 6. § (1) bek.]</t>
  </si>
  <si>
    <t>323</t>
  </si>
  <si>
    <t>Teljesítménymutató [68/2013. (XII.29.)NGM r. 6. § (1) bek.]</t>
  </si>
  <si>
    <t>Létszámkeret (fő)</t>
  </si>
  <si>
    <t>létszám előirányzat</t>
  </si>
  <si>
    <t>záró létszám</t>
  </si>
  <si>
    <t>Önkormányzat</t>
  </si>
  <si>
    <t>Közös Hivatal</t>
  </si>
  <si>
    <t>Közösségi Ház</t>
  </si>
  <si>
    <t>Védőnői Szolgálat</t>
  </si>
  <si>
    <t>Foglalkoztatottak Összesen</t>
  </si>
  <si>
    <t>Vámosgyörk Községi Önkormányzat Képviselő- testületének</t>
  </si>
  <si>
    <t>Önkormányzat által nyújtott közvetett támogatások</t>
  </si>
  <si>
    <t>Bevételi jogcím</t>
  </si>
  <si>
    <t>Fő</t>
  </si>
  <si>
    <t>Összeg (eFt)</t>
  </si>
  <si>
    <t>Kommunális adó</t>
  </si>
  <si>
    <t>Vagyonkimutatás</t>
  </si>
  <si>
    <t>Bruttó</t>
  </si>
  <si>
    <t>Halmozott</t>
  </si>
  <si>
    <t xml:space="preserve">Nettó </t>
  </si>
  <si>
    <t>összeg</t>
  </si>
  <si>
    <t>é.cs</t>
  </si>
  <si>
    <t>2/a</t>
  </si>
  <si>
    <t>Ingatlanok</t>
  </si>
  <si>
    <t>Ingatlanok kataszteri nyilvántartás szerint</t>
  </si>
  <si>
    <t>2/b</t>
  </si>
  <si>
    <t>Gépek, berendezések</t>
  </si>
  <si>
    <t>Orvosi eszközök</t>
  </si>
  <si>
    <t>Tárgyi eszközök összesen (2/a+2/b)</t>
  </si>
  <si>
    <t>Honda - zagyszivattyú</t>
  </si>
  <si>
    <t>Kamerarendszer</t>
  </si>
  <si>
    <t>Karácsonyi díszmotívum2</t>
  </si>
  <si>
    <t>Falipolcok (irodabútorok)</t>
  </si>
  <si>
    <t xml:space="preserve">Székek </t>
  </si>
  <si>
    <t>Függöny</t>
  </si>
  <si>
    <t>Részesedések</t>
  </si>
  <si>
    <t>Felhalmozási célú önkormányzati támogatások</t>
  </si>
  <si>
    <t>Működési célú átvett pénzeszközök</t>
  </si>
  <si>
    <t>Egyéb működési célú átvett pénzeszközök</t>
  </si>
  <si>
    <t>104037 Intézményen kívüli gyermekétkez-tetés</t>
  </si>
  <si>
    <t>Szellemi termékek</t>
  </si>
  <si>
    <t>forint</t>
  </si>
  <si>
    <t>Honda - zagyszivattyú 2</t>
  </si>
  <si>
    <t>Hómaró</t>
  </si>
  <si>
    <t>Asztalok</t>
  </si>
  <si>
    <t>Közvetített szolgáltatások ellenértéke</t>
  </si>
  <si>
    <t>Települési támogatás</t>
  </si>
  <si>
    <t>Saját hatáskörben adott természetbeni juttatás</t>
  </si>
  <si>
    <t>Egyéb, az önk. rendeletében megáll. juttatás</t>
  </si>
  <si>
    <t>Egyéb nem intézméniy ellátások</t>
  </si>
  <si>
    <t>Mária Út Közhasznú Egyesület</t>
  </si>
  <si>
    <t>Nem saját foglalkoztatottnak fizetett juttatások</t>
  </si>
  <si>
    <t>Inormatikai szolgáltatások igénybevétele</t>
  </si>
  <si>
    <t xml:space="preserve">Egyéb kommunikációs szolgáltatások </t>
  </si>
  <si>
    <t>Közevtített szolgáltatások</t>
  </si>
  <si>
    <t>Egyéb szolgáltatások</t>
  </si>
  <si>
    <t xml:space="preserve">Működési kiadások </t>
  </si>
  <si>
    <t>Működési kiadások - Önkormányzat igazgatási tevékenysége</t>
  </si>
  <si>
    <t>Működési kiadások - Óvoda működés</t>
  </si>
  <si>
    <t>Működési kiadások - Iskola működés</t>
  </si>
  <si>
    <t>Működési kiadások -Intézményen kívüli gyermekétkeztetés</t>
  </si>
  <si>
    <t>Fogorvosi egységkészülék</t>
  </si>
  <si>
    <t>Egyéb 0-ra írt tárgyi eszközök</t>
  </si>
  <si>
    <t>Egyéb működési célú támogatások bevételei</t>
  </si>
  <si>
    <t>2019. évi költségvetési beszámolója</t>
  </si>
  <si>
    <t>Felhalmozási célú tám. Áht-on belülről</t>
  </si>
  <si>
    <t>Egyéb ellátási kiadás (téli rezsicsökkentés)</t>
  </si>
  <si>
    <t>ÁHT-on belüli megelőlegezések visszafizetése</t>
  </si>
  <si>
    <t>062060 Településfejlesztési projektek és támogatásuk</t>
  </si>
  <si>
    <t>Működési kiadások -Településfejlesztési projektek</t>
  </si>
  <si>
    <t>2020. évi költségvetési beszámolója</t>
  </si>
  <si>
    <t>Települési önk. egyes szociális feladatainak támogatása</t>
  </si>
  <si>
    <t>Települési önk. Gyermekétkeztetési feladatainak tám.</t>
  </si>
  <si>
    <t xml:space="preserve">Elszámolásból származó bevételek </t>
  </si>
  <si>
    <t>Egyéb működési célú támogatások bev. (tám. kieg.)</t>
  </si>
  <si>
    <t>Felhalmozási bevételek</t>
  </si>
  <si>
    <t>Ingatlanok értékesítése</t>
  </si>
  <si>
    <t>Bevétel 2020. évi előirányzat (eFt)</t>
  </si>
  <si>
    <t>Kiadás 2020. évi előirányzat (eFt)</t>
  </si>
  <si>
    <t>NEAK finanszírozás továbbutalása</t>
  </si>
  <si>
    <t>Gépjármű vásárlás</t>
  </si>
  <si>
    <t>Magyar Falu Program - orvosi eszközök</t>
  </si>
  <si>
    <t>Magyar Falu Program - járdafelújítás</t>
  </si>
  <si>
    <t>Orvosi rendelő vízesblokk felújítás</t>
  </si>
  <si>
    <t>Ingatlan bontás</t>
  </si>
  <si>
    <t>Hálózatépítés</t>
  </si>
  <si>
    <t>Nyomtató beszerzés</t>
  </si>
  <si>
    <t>Klíma beszerzés</t>
  </si>
  <si>
    <t>2020. évi</t>
  </si>
  <si>
    <t>Nyitó Pénzkészlet (2020.01.01.)</t>
  </si>
  <si>
    <t>Asztali PC-k, nyomtatók</t>
  </si>
  <si>
    <t>Nyomtató Xerox</t>
  </si>
  <si>
    <t>Informatikai eszközök Orvosi rendelő</t>
  </si>
  <si>
    <t>Sörpadok</t>
  </si>
  <si>
    <t>Klímák Közösségi Ház</t>
  </si>
  <si>
    <t>Asztalok (40 db), székek (100 db)</t>
  </si>
  <si>
    <t>Öltözőszekrények</t>
  </si>
  <si>
    <t>Közterület-karbantartó gép</t>
  </si>
  <si>
    <t>Kombinált mászóka Óvoda</t>
  </si>
  <si>
    <t>Bútorok Orvosi rendelő</t>
  </si>
  <si>
    <t>Orvosi eszközök Orvosi rendelő</t>
  </si>
  <si>
    <t>Klíma Polgármesteri iroda</t>
  </si>
  <si>
    <t>Klíma Orvosi rendelő</t>
  </si>
  <si>
    <t>Közterület-karbantartó gép 2. MFP</t>
  </si>
  <si>
    <t>Fűkaszák MFP</t>
  </si>
  <si>
    <t>Motorfűrész</t>
  </si>
  <si>
    <t>Települési Önkormányzatok Országos Szövetsége</t>
  </si>
  <si>
    <t>Dél-Mátra Közhasznú Egyesület</t>
  </si>
  <si>
    <t>Vasutas Települések Szövetsége</t>
  </si>
  <si>
    <t>Orvosi Ügyelet Mikrotérségi Társulás</t>
  </si>
  <si>
    <t>Vámos Települések Szövetsége</t>
  </si>
  <si>
    <t>Gyöngyös Körzete Kistérség Többcélú Társulása</t>
  </si>
  <si>
    <t>Önkormányzatok Üdültetési Alapítványa</t>
  </si>
  <si>
    <t xml:space="preserve">Heves megyei Regionális Hulladékgazdálkodási Társulás </t>
  </si>
  <si>
    <t>Zagyvakörnyéki Települési Szilárdhulladék-Gazd. Fejl. Társulás</t>
  </si>
  <si>
    <t>Magyar Vöröskereszt</t>
  </si>
  <si>
    <t>Vámosgyörki Sportegyesület</t>
  </si>
  <si>
    <t>Vámosgyörki Polgárőr Egyesület</t>
  </si>
  <si>
    <t>Mátrai Önkormányzatok Szövetsége</t>
  </si>
  <si>
    <t>Magyar Falu Prog.- Közösségi ház felújítás</t>
  </si>
  <si>
    <t>Magyar Falu Prog. - közterület karb. gép</t>
  </si>
  <si>
    <t>Magyar Falu Prog.- Hivatal felújítás</t>
  </si>
  <si>
    <t>Más járulékfizetési kötelezettség</t>
  </si>
  <si>
    <t>Más járulékfizetési kötelzettség</t>
  </si>
  <si>
    <t>Helyi önkormányzatok működési célú támogatásai</t>
  </si>
  <si>
    <t>Előző évi elszámolásból származó kiadások</t>
  </si>
  <si>
    <t>Működési kiadások - Háziorvosi alapellátás</t>
  </si>
  <si>
    <t>Jutalmak</t>
  </si>
  <si>
    <t>072111 Háziorvosi alapellátás</t>
  </si>
  <si>
    <t>074040 Ferzőző betegségek megelőzése, járványügyi ellátás</t>
  </si>
  <si>
    <t>Működési kiadások - Járványügyi ellátás</t>
  </si>
  <si>
    <t>Orvosi eszközök átvétele</t>
  </si>
  <si>
    <t>Garázs építés</t>
  </si>
  <si>
    <t>Vízmű felújítás</t>
  </si>
  <si>
    <t>Kisértékű tárgyi eszköz beszerzés</t>
  </si>
  <si>
    <t>1. melléklet a 4/2021 (V.29) Önkormányzati rendelethez</t>
  </si>
  <si>
    <t>2. melléklet a 4/2021 (V.29) Önkormányzati rendelethez</t>
  </si>
  <si>
    <t>3. melléklet a 4/2021 (V.29) Önkormányzati rendelethez</t>
  </si>
  <si>
    <t>4. melléklet a 4/2021 (V.29) Önkormányzati rendelethez</t>
  </si>
  <si>
    <t>5. melléklet a 4/2021 (V.29) Önkormányzati rendelethez</t>
  </si>
  <si>
    <t>6. melléklet a 4/2021 (V.29) Önkormányzati rendelethez</t>
  </si>
  <si>
    <t>7. melléklet a 4/2021 (V.29) Önkormányzati rendelethez</t>
  </si>
  <si>
    <t>8. melléklet a 4/2021 (V.29) Önkormányzati rendelethez</t>
  </si>
  <si>
    <t>9. melléklet a 4/2021 (V.29) Önkormányzati rendelethez</t>
  </si>
  <si>
    <t>10. melléklet a 4/2021 (V.29) Önkormányzati rendelethez</t>
  </si>
  <si>
    <t>11. melléklet a 4/2021 (V.29) Önkormányzati rendelethez</t>
  </si>
  <si>
    <t>12. melléklet a 4/2021 (V.29) Önkormányzati rendelethez</t>
  </si>
  <si>
    <t>13. melléklet a 4/2021 (V.29) Önkormányzati rendelethez</t>
  </si>
  <si>
    <t>14. melléklet a 4/2021 (V.29) Önkormányzati rendelethez</t>
  </si>
  <si>
    <t>15. melléklet a 4/2021 (V.29) Önkormányzati rendelethez</t>
  </si>
  <si>
    <t>16. melléklet a 4/2021 (V.29) Önkormányzati rendelethez</t>
  </si>
  <si>
    <t>17. melléklet a 4/2021 (V.29) Önkormányzati rendelethez</t>
  </si>
  <si>
    <t>18. melléklet a 4/2021 (V.29) Önkormányzati rendelethez</t>
  </si>
  <si>
    <t>19. melléklet a 4/2021 (V.29) Önkormányzati rendelethez</t>
  </si>
  <si>
    <t>21. melléklet a 4/2021 (V.29) Önkormányzati rendelethez</t>
  </si>
  <si>
    <t>22. melléklet a 4/2021 (V.29) Önkormányzati rendelethez</t>
  </si>
  <si>
    <t>23. melléklet a 4/2021 (V.29) Önkormányzati rendelethez</t>
  </si>
  <si>
    <t>24. melléklet a 4/2021 (V.29) Önkormányzati rendelethez</t>
  </si>
  <si>
    <t>25. melléklet a 4/2021 (V.29) Önkormányzati rendelethez</t>
  </si>
  <si>
    <t>26. melléklet a 4/2021 (V.29) Önkormányzati rendelethez</t>
  </si>
  <si>
    <t>27. melléklet a 4/2021 (V.29) Önkormányzati rendelethez</t>
  </si>
  <si>
    <t>28. melléklet a 4/2021 (V.29) Önkormányzati rendelethez</t>
  </si>
  <si>
    <t>Vámosgyörki Közös Önkormányzati Hivatal</t>
  </si>
  <si>
    <t>29. melléklet a 4/2021 (V.29) Önkormányzati rendelethez</t>
  </si>
  <si>
    <t>Egyéb működési célú tám. (választás)</t>
  </si>
  <si>
    <t>Előző évi költségvetés maradvány igénybev.</t>
  </si>
  <si>
    <t>Központi irányítószervi támogatás</t>
  </si>
  <si>
    <t>30. melléklet a 4/2021 (V.29) Önkormányzati rendelethez</t>
  </si>
  <si>
    <t>1.</t>
  </si>
  <si>
    <t>Nem saját foglalkoztatottnak fizetett jut.</t>
  </si>
  <si>
    <t>Reprezentáció, üzleti ajándék</t>
  </si>
  <si>
    <t>2.</t>
  </si>
  <si>
    <t>Munkáltatót terhelő szja</t>
  </si>
  <si>
    <t>3.</t>
  </si>
  <si>
    <t>Szakmai tevékenységet segítő szolg.</t>
  </si>
  <si>
    <t>32. melléklet a 4/2021 (V.29) Önkormányzati rendelethez</t>
  </si>
  <si>
    <t>33. melléklet a 4/2021 (V.29) Önkormányzati rendelethez</t>
  </si>
  <si>
    <t>34. melléklet a 4/2021 (V.29) Önkormányzati rendelethez</t>
  </si>
  <si>
    <t>35. melléklet a 4/2021 (V.29) Önkormányzati rendelethez</t>
  </si>
  <si>
    <t>Bevétel (maradvány nélkül) (+)</t>
  </si>
  <si>
    <t>36. melléklet a 4/2021 (V.29) Önkormányzati rendelethez</t>
  </si>
  <si>
    <t>Számítógépek ( 5db)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</si>
</sst>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57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Arial CE"/>
      <charset val="238"/>
    </font>
    <font>
      <sz val="10"/>
      <name val="Arial"/>
      <charset val="238"/>
    </font>
    <font>
      <sz val="12"/>
      <name val="Arial CE"/>
      <charset val="238"/>
    </font>
    <font>
      <sz val="12"/>
      <name val="Times Roman"/>
      <family val="1"/>
    </font>
    <font>
      <i/>
      <sz val="12"/>
      <name val="Times Roman"/>
      <family val="1"/>
    </font>
    <font>
      <b/>
      <i/>
      <sz val="12"/>
      <name val="Times Roman"/>
      <family val="1"/>
    </font>
    <font>
      <b/>
      <sz val="12"/>
      <name val="Times Roman"/>
      <family val="1"/>
    </font>
    <font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</font>
    <font>
      <b/>
      <sz val="14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8"/>
      <name val="Calibri"/>
      <family val="2"/>
    </font>
    <font>
      <b/>
      <sz val="12"/>
      <color indexed="8"/>
      <name val="Calibri"/>
      <family val="2"/>
      <charset val="238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 CE"/>
      <charset val="238"/>
    </font>
    <font>
      <b/>
      <sz val="13"/>
      <name val="Times Roman"/>
      <charset val="238"/>
    </font>
    <font>
      <b/>
      <sz val="13"/>
      <name val="Times Roman"/>
      <family val="1"/>
    </font>
    <font>
      <b/>
      <i/>
      <sz val="13"/>
      <name val="Times Roman"/>
      <family val="1"/>
    </font>
    <font>
      <i/>
      <sz val="13.5"/>
      <name val="Times New Roman"/>
      <family val="1"/>
      <charset val="238"/>
    </font>
    <font>
      <sz val="13.5"/>
      <name val="Times New Roman"/>
      <family val="1"/>
      <charset val="238"/>
    </font>
    <font>
      <sz val="15"/>
      <name val="Times New Roman"/>
      <family val="1"/>
      <charset val="238"/>
    </font>
    <font>
      <b/>
      <sz val="13.5"/>
      <name val="Times New Roman"/>
      <family val="1"/>
      <charset val="238"/>
    </font>
    <font>
      <b/>
      <u/>
      <sz val="12"/>
      <name val="Times New Roman"/>
      <family val="1"/>
    </font>
    <font>
      <sz val="9"/>
      <name val="Times New Roman"/>
      <charset val="1"/>
    </font>
  </fonts>
  <fills count="2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25" fillId="1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1" fillId="8" borderId="7" applyNumberFormat="0" applyFont="0" applyAlignment="0" applyProtection="0"/>
    <xf numFmtId="0" fontId="23" fillId="24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34" fillId="9" borderId="0" applyNumberFormat="0" applyBorder="0" applyAlignment="0" applyProtection="0"/>
    <xf numFmtId="0" fontId="35" fillId="25" borderId="8" applyNumberFormat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1" fillId="0" borderId="0"/>
    <xf numFmtId="0" fontId="1" fillId="0" borderId="0"/>
    <xf numFmtId="0" fontId="47" fillId="0" borderId="0"/>
    <xf numFmtId="3" fontId="2" fillId="0" borderId="0"/>
    <xf numFmtId="0" fontId="1" fillId="0" borderId="0"/>
    <xf numFmtId="0" fontId="47" fillId="0" borderId="0"/>
    <xf numFmtId="0" fontId="37" fillId="0" borderId="9" applyNumberFormat="0" applyFill="0" applyAlignment="0" applyProtection="0"/>
    <xf numFmtId="0" fontId="38" fillId="7" borderId="0" applyNumberFormat="0" applyBorder="0" applyAlignment="0" applyProtection="0"/>
    <xf numFmtId="0" fontId="39" fillId="16" borderId="0" applyNumberFormat="0" applyBorder="0" applyAlignment="0" applyProtection="0"/>
    <xf numFmtId="0" fontId="40" fillId="25" borderId="1" applyNumberFormat="0" applyAlignment="0" applyProtection="0"/>
  </cellStyleXfs>
  <cellXfs count="4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Border="1"/>
    <xf numFmtId="0" fontId="2" fillId="0" borderId="11" xfId="0" applyFont="1" applyBorder="1" applyAlignment="1">
      <alignment horizontal="center" wrapText="1"/>
    </xf>
    <xf numFmtId="4" fontId="3" fillId="0" borderId="12" xfId="0" applyNumberFormat="1" applyFont="1" applyBorder="1"/>
    <xf numFmtId="4" fontId="5" fillId="0" borderId="10" xfId="0" applyNumberFormat="1" applyFont="1" applyBorder="1"/>
    <xf numFmtId="4" fontId="3" fillId="0" borderId="11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5" fillId="0" borderId="12" xfId="0" applyNumberFormat="1" applyFont="1" applyBorder="1"/>
    <xf numFmtId="4" fontId="2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5" fillId="0" borderId="10" xfId="0" applyNumberFormat="1" applyFont="1" applyBorder="1"/>
    <xf numFmtId="3" fontId="2" fillId="0" borderId="12" xfId="0" applyNumberFormat="1" applyFont="1" applyBorder="1"/>
    <xf numFmtId="0" fontId="4" fillId="0" borderId="10" xfId="77" applyFont="1" applyBorder="1" applyAlignment="1">
      <alignment horizontal="center"/>
    </xf>
    <xf numFmtId="0" fontId="4" fillId="0" borderId="10" xfId="77" applyFont="1" applyBorder="1"/>
    <xf numFmtId="0" fontId="4" fillId="0" borderId="12" xfId="77" applyFont="1" applyBorder="1" applyAlignment="1">
      <alignment horizontal="center"/>
    </xf>
    <xf numFmtId="49" fontId="2" fillId="0" borderId="12" xfId="0" applyNumberFormat="1" applyFont="1" applyBorder="1" applyAlignment="1">
      <alignment vertical="center" wrapText="1" shrinkToFit="1"/>
    </xf>
    <xf numFmtId="0" fontId="4" fillId="0" borderId="11" xfId="77" applyFont="1" applyBorder="1" applyAlignment="1">
      <alignment horizontal="center"/>
    </xf>
    <xf numFmtId="0" fontId="4" fillId="0" borderId="10" xfId="80" applyFont="1" applyBorder="1"/>
    <xf numFmtId="4" fontId="5" fillId="0" borderId="17" xfId="0" applyNumberFormat="1" applyFont="1" applyBorder="1"/>
    <xf numFmtId="3" fontId="2" fillId="0" borderId="10" xfId="0" applyNumberFormat="1" applyFont="1" applyBorder="1"/>
    <xf numFmtId="0" fontId="4" fillId="0" borderId="0" xfId="0" applyFont="1"/>
    <xf numFmtId="3" fontId="4" fillId="0" borderId="0" xfId="0" applyNumberFormat="1" applyFont="1"/>
    <xf numFmtId="0" fontId="8" fillId="0" borderId="0" xfId="0" applyFont="1"/>
    <xf numFmtId="0" fontId="2" fillId="0" borderId="10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8" fillId="0" borderId="11" xfId="0" applyFont="1" applyBorder="1" applyAlignment="1">
      <alignment horizontal="center"/>
    </xf>
    <xf numFmtId="0" fontId="2" fillId="0" borderId="10" xfId="77" applyFont="1" applyBorder="1"/>
    <xf numFmtId="4" fontId="10" fillId="0" borderId="12" xfId="0" applyNumberFormat="1" applyFont="1" applyBorder="1"/>
    <xf numFmtId="0" fontId="9" fillId="0" borderId="10" xfId="0" applyFont="1" applyBorder="1"/>
    <xf numFmtId="3" fontId="9" fillId="0" borderId="10" xfId="0" applyNumberFormat="1" applyFont="1" applyBorder="1"/>
    <xf numFmtId="4" fontId="3" fillId="0" borderId="10" xfId="0" applyNumberFormat="1" applyFont="1" applyBorder="1"/>
    <xf numFmtId="0" fontId="9" fillId="0" borderId="12" xfId="0" applyFont="1" applyBorder="1" applyAlignment="1">
      <alignment horizontal="center"/>
    </xf>
    <xf numFmtId="0" fontId="2" fillId="0" borderId="12" xfId="77" applyFont="1" applyBorder="1"/>
    <xf numFmtId="0" fontId="9" fillId="0" borderId="12" xfId="0" applyFont="1" applyBorder="1"/>
    <xf numFmtId="3" fontId="9" fillId="0" borderId="12" xfId="0" applyNumberFormat="1" applyFont="1" applyBorder="1"/>
    <xf numFmtId="0" fontId="2" fillId="0" borderId="12" xfId="80" applyFont="1" applyBorder="1"/>
    <xf numFmtId="0" fontId="9" fillId="0" borderId="17" xfId="0" applyFont="1" applyBorder="1"/>
    <xf numFmtId="0" fontId="11" fillId="0" borderId="17" xfId="0" applyFont="1" applyBorder="1"/>
    <xf numFmtId="3" fontId="12" fillId="0" borderId="17" xfId="0" applyNumberFormat="1" applyFont="1" applyBorder="1"/>
    <xf numFmtId="4" fontId="11" fillId="0" borderId="17" xfId="0" applyNumberFormat="1" applyFont="1" applyBorder="1"/>
    <xf numFmtId="3" fontId="2" fillId="0" borderId="0" xfId="0" applyNumberFormat="1" applyFont="1"/>
    <xf numFmtId="0" fontId="2" fillId="0" borderId="18" xfId="0" applyFont="1" applyBorder="1"/>
    <xf numFmtId="0" fontId="13" fillId="0" borderId="0" xfId="0" applyFont="1"/>
    <xf numFmtId="0" fontId="5" fillId="0" borderId="0" xfId="0" applyFont="1"/>
    <xf numFmtId="3" fontId="5" fillId="0" borderId="0" xfId="0" applyNumberFormat="1" applyFont="1"/>
    <xf numFmtId="3" fontId="2" fillId="0" borderId="0" xfId="0" applyNumberFormat="1" applyFont="1" applyAlignment="1">
      <alignment vertical="center" wrapText="1" shrinkToFit="1"/>
    </xf>
    <xf numFmtId="0" fontId="4" fillId="0" borderId="18" xfId="77" applyFont="1" applyBorder="1" applyAlignment="1">
      <alignment horizontal="center"/>
    </xf>
    <xf numFmtId="0" fontId="4" fillId="0" borderId="18" xfId="77" applyFont="1" applyBorder="1"/>
    <xf numFmtId="3" fontId="4" fillId="0" borderId="18" xfId="77" applyNumberFormat="1" applyFont="1" applyBorder="1"/>
    <xf numFmtId="4" fontId="5" fillId="0" borderId="18" xfId="0" applyNumberFormat="1" applyFont="1" applyBorder="1"/>
    <xf numFmtId="0" fontId="4" fillId="0" borderId="0" xfId="77" applyFont="1" applyAlignment="1">
      <alignment horizontal="center"/>
    </xf>
    <xf numFmtId="0" fontId="4" fillId="0" borderId="0" xfId="77" applyFont="1"/>
    <xf numFmtId="3" fontId="4" fillId="0" borderId="0" xfId="77" applyNumberFormat="1" applyFont="1"/>
    <xf numFmtId="4" fontId="5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3" fontId="4" fillId="0" borderId="13" xfId="77" applyNumberFormat="1" applyFont="1" applyBorder="1"/>
    <xf numFmtId="0" fontId="2" fillId="0" borderId="12" xfId="0" applyFont="1" applyBorder="1"/>
    <xf numFmtId="0" fontId="2" fillId="0" borderId="19" xfId="0" applyFont="1" applyBorder="1"/>
    <xf numFmtId="0" fontId="2" fillId="0" borderId="17" xfId="0" applyFont="1" applyBorder="1"/>
    <xf numFmtId="3" fontId="2" fillId="0" borderId="17" xfId="0" applyNumberFormat="1" applyFont="1" applyBorder="1" applyAlignment="1">
      <alignment horizontal="right"/>
    </xf>
    <xf numFmtId="0" fontId="2" fillId="0" borderId="13" xfId="0" applyFont="1" applyBorder="1"/>
    <xf numFmtId="0" fontId="4" fillId="0" borderId="20" xfId="0" applyFont="1" applyBorder="1"/>
    <xf numFmtId="3" fontId="4" fillId="0" borderId="21" xfId="0" applyNumberFormat="1" applyFont="1" applyBorder="1"/>
    <xf numFmtId="0" fontId="4" fillId="0" borderId="22" xfId="0" applyFont="1" applyBorder="1"/>
    <xf numFmtId="3" fontId="4" fillId="0" borderId="23" xfId="0" applyNumberFormat="1" applyFont="1" applyBorder="1"/>
    <xf numFmtId="3" fontId="2" fillId="0" borderId="18" xfId="0" applyNumberFormat="1" applyFont="1" applyBorder="1"/>
    <xf numFmtId="49" fontId="14" fillId="0" borderId="12" xfId="0" applyNumberFormat="1" applyFont="1" applyBorder="1" applyAlignment="1">
      <alignment vertical="center" wrapText="1" shrinkToFit="1"/>
    </xf>
    <xf numFmtId="49" fontId="14" fillId="0" borderId="11" xfId="0" applyNumberFormat="1" applyFont="1" applyBorder="1" applyAlignment="1">
      <alignment vertical="center" wrapText="1" shrinkToFit="1"/>
    </xf>
    <xf numFmtId="0" fontId="14" fillId="0" borderId="11" xfId="80" applyFont="1" applyBorder="1"/>
    <xf numFmtId="0" fontId="15" fillId="0" borderId="24" xfId="77" applyFont="1" applyBorder="1" applyAlignment="1">
      <alignment horizontal="center"/>
    </xf>
    <xf numFmtId="0" fontId="15" fillId="0" borderId="17" xfId="77" applyFont="1" applyBorder="1"/>
    <xf numFmtId="3" fontId="14" fillId="0" borderId="19" xfId="77" applyNumberFormat="1" applyFont="1" applyBorder="1"/>
    <xf numFmtId="3" fontId="14" fillId="0" borderId="14" xfId="77" applyNumberFormat="1" applyFont="1" applyBorder="1"/>
    <xf numFmtId="3" fontId="15" fillId="0" borderId="24" xfId="77" applyNumberFormat="1" applyFont="1" applyBorder="1"/>
    <xf numFmtId="3" fontId="14" fillId="0" borderId="12" xfId="0" applyNumberFormat="1" applyFont="1" applyBorder="1" applyAlignment="1">
      <alignment vertical="center" wrapText="1" shrinkToFit="1"/>
    </xf>
    <xf numFmtId="3" fontId="14" fillId="0" borderId="12" xfId="0" applyNumberFormat="1" applyFont="1" applyBorder="1"/>
    <xf numFmtId="4" fontId="16" fillId="0" borderId="12" xfId="0" applyNumberFormat="1" applyFont="1" applyBorder="1"/>
    <xf numFmtId="3" fontId="14" fillId="0" borderId="12" xfId="77" applyNumberFormat="1" applyFont="1" applyBorder="1"/>
    <xf numFmtId="3" fontId="14" fillId="0" borderId="11" xfId="77" applyNumberFormat="1" applyFont="1" applyBorder="1"/>
    <xf numFmtId="3" fontId="14" fillId="0" borderId="11" xfId="0" applyNumberFormat="1" applyFont="1" applyBorder="1"/>
    <xf numFmtId="4" fontId="16" fillId="0" borderId="11" xfId="0" applyNumberFormat="1" applyFont="1" applyBorder="1"/>
    <xf numFmtId="0" fontId="18" fillId="0" borderId="12" xfId="77" applyFont="1" applyBorder="1"/>
    <xf numFmtId="0" fontId="4" fillId="0" borderId="19" xfId="77" applyFont="1" applyBorder="1" applyAlignment="1">
      <alignment horizontal="center"/>
    </xf>
    <xf numFmtId="0" fontId="17" fillId="0" borderId="19" xfId="77" applyFont="1" applyBorder="1" applyAlignment="1">
      <alignment horizontal="center"/>
    </xf>
    <xf numFmtId="0" fontId="19" fillId="0" borderId="24" xfId="77" applyFont="1" applyBorder="1" applyAlignment="1">
      <alignment horizontal="center"/>
    </xf>
    <xf numFmtId="3" fontId="18" fillId="0" borderId="19" xfId="77" applyNumberFormat="1" applyFont="1" applyBorder="1"/>
    <xf numFmtId="3" fontId="4" fillId="0" borderId="10" xfId="77" applyNumberFormat="1" applyFont="1" applyBorder="1"/>
    <xf numFmtId="0" fontId="18" fillId="0" borderId="19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15" fillId="0" borderId="17" xfId="0" applyFont="1" applyBorder="1"/>
    <xf numFmtId="3" fontId="18" fillId="0" borderId="13" xfId="77" applyNumberFormat="1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8" fillId="0" borderId="12" xfId="0" applyFont="1" applyBorder="1"/>
    <xf numFmtId="0" fontId="5" fillId="0" borderId="17" xfId="0" applyFont="1" applyBorder="1" applyAlignment="1">
      <alignment horizontal="right"/>
    </xf>
    <xf numFmtId="3" fontId="18" fillId="0" borderId="10" xfId="0" applyNumberFormat="1" applyFont="1" applyBorder="1"/>
    <xf numFmtId="3" fontId="18" fillId="0" borderId="12" xfId="0" applyNumberFormat="1" applyFont="1" applyBorder="1"/>
    <xf numFmtId="3" fontId="15" fillId="0" borderId="17" xfId="0" applyNumberFormat="1" applyFont="1" applyBorder="1"/>
    <xf numFmtId="0" fontId="4" fillId="0" borderId="10" xfId="75" applyFont="1" applyBorder="1"/>
    <xf numFmtId="49" fontId="4" fillId="0" borderId="10" xfId="75" applyNumberFormat="1" applyFont="1" applyBorder="1" applyAlignment="1">
      <alignment vertical="center" wrapText="1" shrinkToFit="1"/>
    </xf>
    <xf numFmtId="49" fontId="4" fillId="0" borderId="10" xfId="79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vertical="center" wrapText="1" shrinkToFit="1"/>
    </xf>
    <xf numFmtId="0" fontId="15" fillId="0" borderId="17" xfId="72" applyFont="1" applyBorder="1"/>
    <xf numFmtId="3" fontId="4" fillId="0" borderId="10" xfId="72" applyNumberFormat="1" applyFont="1" applyBorder="1"/>
    <xf numFmtId="0" fontId="20" fillId="0" borderId="12" xfId="72" applyFont="1" applyBorder="1" applyAlignment="1">
      <alignment horizontal="center"/>
    </xf>
    <xf numFmtId="0" fontId="22" fillId="0" borderId="12" xfId="72" applyFont="1" applyBorder="1" applyAlignment="1">
      <alignment horizontal="center"/>
    </xf>
    <xf numFmtId="0" fontId="20" fillId="0" borderId="11" xfId="72" applyFont="1" applyBorder="1" applyAlignment="1">
      <alignment horizontal="center"/>
    </xf>
    <xf numFmtId="0" fontId="4" fillId="0" borderId="10" xfId="72" applyFont="1" applyBorder="1" applyAlignment="1">
      <alignment horizontal="center"/>
    </xf>
    <xf numFmtId="0" fontId="22" fillId="0" borderId="10" xfId="72" applyFont="1" applyBorder="1" applyAlignment="1">
      <alignment horizontal="center"/>
    </xf>
    <xf numFmtId="0" fontId="15" fillId="0" borderId="17" xfId="72" applyFont="1" applyBorder="1" applyAlignment="1">
      <alignment horizontal="center"/>
    </xf>
    <xf numFmtId="3" fontId="15" fillId="0" borderId="17" xfId="72" applyNumberFormat="1" applyFont="1" applyBorder="1"/>
    <xf numFmtId="2" fontId="19" fillId="0" borderId="17" xfId="0" applyNumberFormat="1" applyFont="1" applyBorder="1"/>
    <xf numFmtId="4" fontId="16" fillId="0" borderId="10" xfId="0" applyNumberFormat="1" applyFont="1" applyBorder="1"/>
    <xf numFmtId="3" fontId="14" fillId="0" borderId="14" xfId="0" applyNumberFormat="1" applyFont="1" applyBorder="1"/>
    <xf numFmtId="0" fontId="3" fillId="0" borderId="19" xfId="0" applyFont="1" applyBorder="1"/>
    <xf numFmtId="0" fontId="4" fillId="0" borderId="12" xfId="0" applyFont="1" applyBorder="1"/>
    <xf numFmtId="0" fontId="4" fillId="0" borderId="19" xfId="0" applyFont="1" applyBorder="1" applyAlignment="1">
      <alignment horizontal="center"/>
    </xf>
    <xf numFmtId="0" fontId="14" fillId="0" borderId="12" xfId="77" applyFont="1" applyBorder="1"/>
    <xf numFmtId="0" fontId="14" fillId="0" borderId="12" xfId="80" applyFont="1" applyBorder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2" fillId="0" borderId="16" xfId="0" applyFont="1" applyBorder="1"/>
    <xf numFmtId="1" fontId="3" fillId="0" borderId="16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3" xfId="0" applyFont="1" applyBorder="1"/>
    <xf numFmtId="3" fontId="3" fillId="0" borderId="15" xfId="0" applyNumberFormat="1" applyFont="1" applyBorder="1"/>
    <xf numFmtId="3" fontId="3" fillId="0" borderId="13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3" fontId="3" fillId="0" borderId="25" xfId="0" applyNumberFormat="1" applyFont="1" applyBorder="1"/>
    <xf numFmtId="3" fontId="3" fillId="0" borderId="19" xfId="0" applyNumberFormat="1" applyFont="1" applyBorder="1"/>
    <xf numFmtId="0" fontId="2" fillId="0" borderId="12" xfId="0" applyFont="1" applyBorder="1" applyAlignment="1">
      <alignment horizontal="center"/>
    </xf>
    <xf numFmtId="3" fontId="2" fillId="0" borderId="25" xfId="0" applyNumberFormat="1" applyFont="1" applyBorder="1"/>
    <xf numFmtId="3" fontId="2" fillId="0" borderId="19" xfId="0" applyNumberFormat="1" applyFont="1" applyBorder="1"/>
    <xf numFmtId="3" fontId="2" fillId="0" borderId="16" xfId="0" applyNumberFormat="1" applyFont="1" applyBorder="1"/>
    <xf numFmtId="3" fontId="2" fillId="0" borderId="14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7" xfId="0" applyFont="1" applyBorder="1"/>
    <xf numFmtId="0" fontId="4" fillId="0" borderId="24" xfId="0" applyFont="1" applyBorder="1"/>
    <xf numFmtId="3" fontId="4" fillId="0" borderId="26" xfId="0" applyNumberFormat="1" applyFont="1" applyBorder="1"/>
    <xf numFmtId="3" fontId="4" fillId="0" borderId="24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24" xfId="0" applyFont="1" applyBorder="1"/>
    <xf numFmtId="3" fontId="2" fillId="0" borderId="26" xfId="0" applyNumberFormat="1" applyFont="1" applyBorder="1"/>
    <xf numFmtId="3" fontId="2" fillId="0" borderId="24" xfId="0" applyNumberFormat="1" applyFont="1" applyBorder="1"/>
    <xf numFmtId="1" fontId="3" fillId="0" borderId="0" xfId="0" applyNumberFormat="1" applyFont="1"/>
    <xf numFmtId="0" fontId="2" fillId="0" borderId="24" xfId="0" applyFont="1" applyBorder="1" applyAlignment="1">
      <alignment horizontal="center"/>
    </xf>
    <xf numFmtId="49" fontId="2" fillId="0" borderId="17" xfId="0" applyNumberFormat="1" applyFont="1" applyBorder="1" applyAlignment="1">
      <alignment horizontal="left" vertical="center" wrapText="1" shrinkToFit="1"/>
    </xf>
    <xf numFmtId="0" fontId="2" fillId="0" borderId="27" xfId="0" applyFont="1" applyBorder="1"/>
    <xf numFmtId="0" fontId="4" fillId="0" borderId="24" xfId="0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center" wrapText="1" shrinkToFit="1"/>
    </xf>
    <xf numFmtId="0" fontId="4" fillId="0" borderId="27" xfId="0" applyFont="1" applyBorder="1"/>
    <xf numFmtId="0" fontId="14" fillId="0" borderId="0" xfId="0" applyFont="1"/>
    <xf numFmtId="1" fontId="14" fillId="0" borderId="0" xfId="0" applyNumberFormat="1" applyFont="1"/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9" fontId="14" fillId="0" borderId="17" xfId="0" applyNumberFormat="1" applyFont="1" applyBorder="1" applyAlignment="1">
      <alignment horizontal="left" vertical="center" wrapText="1" shrinkToFit="1"/>
    </xf>
    <xf numFmtId="0" fontId="14" fillId="0" borderId="24" xfId="0" applyFont="1" applyBorder="1"/>
    <xf numFmtId="3" fontId="14" fillId="0" borderId="24" xfId="0" applyNumberFormat="1" applyFont="1" applyBorder="1"/>
    <xf numFmtId="3" fontId="14" fillId="0" borderId="26" xfId="0" applyNumberFormat="1" applyFont="1" applyBorder="1"/>
    <xf numFmtId="0" fontId="17" fillId="0" borderId="17" xfId="0" applyFont="1" applyBorder="1" applyAlignment="1">
      <alignment horizontal="center"/>
    </xf>
    <xf numFmtId="49" fontId="17" fillId="0" borderId="17" xfId="0" applyNumberFormat="1" applyFont="1" applyBorder="1" applyAlignment="1">
      <alignment horizontal="left" vertical="center" wrapText="1" shrinkToFit="1"/>
    </xf>
    <xf numFmtId="3" fontId="17" fillId="0" borderId="24" xfId="0" applyNumberFormat="1" applyFont="1" applyBorder="1"/>
    <xf numFmtId="3" fontId="17" fillId="0" borderId="26" xfId="0" applyNumberFormat="1" applyFont="1" applyBorder="1"/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41" fillId="25" borderId="0" xfId="0" applyFont="1" applyFill="1"/>
    <xf numFmtId="3" fontId="41" fillId="25" borderId="0" xfId="0" applyNumberFormat="1" applyFont="1" applyFill="1"/>
    <xf numFmtId="0" fontId="41" fillId="26" borderId="17" xfId="74" applyFill="1" applyBorder="1" applyAlignment="1">
      <alignment horizontal="center" vertical="center" wrapText="1"/>
    </xf>
    <xf numFmtId="49" fontId="41" fillId="26" borderId="17" xfId="74" applyNumberFormat="1" applyFill="1" applyBorder="1" applyAlignment="1">
      <alignment horizontal="center" vertical="center" wrapText="1"/>
    </xf>
    <xf numFmtId="0" fontId="41" fillId="0" borderId="0" xfId="74"/>
    <xf numFmtId="0" fontId="41" fillId="25" borderId="17" xfId="74" applyFill="1" applyBorder="1"/>
    <xf numFmtId="3" fontId="41" fillId="25" borderId="17" xfId="74" applyNumberFormat="1" applyFill="1" applyBorder="1"/>
    <xf numFmtId="0" fontId="37" fillId="25" borderId="17" xfId="74" applyFont="1" applyFill="1" applyBorder="1"/>
    <xf numFmtId="3" fontId="37" fillId="25" borderId="17" xfId="74" applyNumberFormat="1" applyFont="1" applyFill="1" applyBorder="1"/>
    <xf numFmtId="0" fontId="37" fillId="0" borderId="0" xfId="74" applyFont="1"/>
    <xf numFmtId="0" fontId="42" fillId="25" borderId="17" xfId="74" applyFont="1" applyFill="1" applyBorder="1"/>
    <xf numFmtId="3" fontId="42" fillId="25" borderId="17" xfId="74" applyNumberFormat="1" applyFont="1" applyFill="1" applyBorder="1"/>
    <xf numFmtId="0" fontId="42" fillId="0" borderId="0" xfId="74" applyFont="1"/>
    <xf numFmtId="0" fontId="41" fillId="25" borderId="0" xfId="74" applyFill="1"/>
    <xf numFmtId="3" fontId="41" fillId="25" borderId="0" xfId="74" applyNumberFormat="1" applyFill="1"/>
    <xf numFmtId="0" fontId="24" fillId="25" borderId="17" xfId="74" applyFont="1" applyFill="1" applyBorder="1"/>
    <xf numFmtId="3" fontId="24" fillId="25" borderId="17" xfId="74" applyNumberFormat="1" applyFont="1" applyFill="1" applyBorder="1"/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/>
    <xf numFmtId="1" fontId="43" fillId="0" borderId="0" xfId="0" applyNumberFormat="1" applyFont="1"/>
    <xf numFmtId="1" fontId="8" fillId="0" borderId="0" xfId="0" applyNumberFormat="1" applyFont="1"/>
    <xf numFmtId="1" fontId="44" fillId="0" borderId="0" xfId="0" applyNumberFormat="1" applyFont="1"/>
    <xf numFmtId="0" fontId="20" fillId="0" borderId="0" xfId="72" applyFont="1" applyAlignment="1">
      <alignment horizontal="center"/>
    </xf>
    <xf numFmtId="0" fontId="20" fillId="0" borderId="0" xfId="72" applyFont="1"/>
    <xf numFmtId="0" fontId="20" fillId="0" borderId="0" xfId="72" applyFont="1" applyAlignment="1">
      <alignment horizontal="right"/>
    </xf>
    <xf numFmtId="0" fontId="20" fillId="0" borderId="13" xfId="72" applyFont="1" applyBorder="1" applyAlignment="1">
      <alignment horizontal="center"/>
    </xf>
    <xf numFmtId="0" fontId="45" fillId="0" borderId="10" xfId="72" applyFont="1" applyBorder="1" applyAlignment="1">
      <alignment horizontal="center"/>
    </xf>
    <xf numFmtId="0" fontId="2" fillId="0" borderId="13" xfId="72" applyFont="1" applyBorder="1" applyAlignment="1">
      <alignment horizontal="center"/>
    </xf>
    <xf numFmtId="0" fontId="18" fillId="0" borderId="10" xfId="75" applyFont="1" applyBorder="1"/>
    <xf numFmtId="49" fontId="18" fillId="0" borderId="11" xfId="79" applyNumberFormat="1" applyFont="1" applyBorder="1" applyAlignment="1">
      <alignment horizontal="left" vertical="center" wrapText="1" shrinkToFit="1"/>
    </xf>
    <xf numFmtId="0" fontId="20" fillId="0" borderId="24" xfId="72" applyFont="1" applyBorder="1" applyAlignment="1">
      <alignment horizontal="center"/>
    </xf>
    <xf numFmtId="49" fontId="4" fillId="0" borderId="17" xfId="79" applyNumberFormat="1" applyFont="1" applyBorder="1" applyAlignment="1">
      <alignment horizontal="left" vertical="center" wrapText="1" shrinkToFit="1"/>
    </xf>
    <xf numFmtId="0" fontId="4" fillId="0" borderId="27" xfId="72" applyFont="1" applyBorder="1"/>
    <xf numFmtId="3" fontId="4" fillId="0" borderId="27" xfId="72" applyNumberFormat="1" applyFont="1" applyBorder="1"/>
    <xf numFmtId="49" fontId="14" fillId="0" borderId="0" xfId="79" applyNumberFormat="1" applyFont="1" applyAlignment="1">
      <alignment horizontal="left" vertical="center" wrapText="1" shrinkToFit="1"/>
    </xf>
    <xf numFmtId="3" fontId="14" fillId="0" borderId="0" xfId="72" applyNumberFormat="1" applyFont="1"/>
    <xf numFmtId="0" fontId="2" fillId="0" borderId="0" xfId="83" applyFont="1" applyAlignment="1">
      <alignment horizontal="center"/>
    </xf>
    <xf numFmtId="0" fontId="2" fillId="0" borderId="0" xfId="83" applyFont="1" applyAlignment="1">
      <alignment horizontal="right"/>
    </xf>
    <xf numFmtId="0" fontId="2" fillId="0" borderId="0" xfId="83" applyFont="1"/>
    <xf numFmtId="0" fontId="8" fillId="0" borderId="0" xfId="83" applyFont="1"/>
    <xf numFmtId="0" fontId="2" fillId="0" borderId="10" xfId="83" applyFont="1" applyBorder="1" applyAlignment="1">
      <alignment horizontal="center"/>
    </xf>
    <xf numFmtId="0" fontId="2" fillId="0" borderId="11" xfId="83" applyFont="1" applyBorder="1" applyAlignment="1">
      <alignment horizontal="center"/>
    </xf>
    <xf numFmtId="0" fontId="2" fillId="0" borderId="10" xfId="72" applyFont="1" applyBorder="1" applyAlignment="1">
      <alignment horizontal="center"/>
    </xf>
    <xf numFmtId="3" fontId="4" fillId="0" borderId="10" xfId="82" applyFont="1" applyBorder="1" applyAlignment="1">
      <alignment horizontal="left"/>
    </xf>
    <xf numFmtId="3" fontId="4" fillId="0" borderId="10" xfId="83" applyNumberFormat="1" applyFont="1" applyBorder="1"/>
    <xf numFmtId="0" fontId="2" fillId="0" borderId="11" xfId="72" applyFont="1" applyBorder="1" applyAlignment="1">
      <alignment horizontal="center"/>
    </xf>
    <xf numFmtId="3" fontId="2" fillId="0" borderId="11" xfId="82" applyBorder="1" applyAlignment="1">
      <alignment horizontal="left"/>
    </xf>
    <xf numFmtId="3" fontId="2" fillId="0" borderId="11" xfId="83" applyNumberFormat="1" applyFont="1" applyBorder="1"/>
    <xf numFmtId="0" fontId="2" fillId="0" borderId="12" xfId="72" applyFont="1" applyBorder="1" applyAlignment="1">
      <alignment horizontal="center"/>
    </xf>
    <xf numFmtId="0" fontId="4" fillId="0" borderId="12" xfId="72" applyFont="1" applyBorder="1"/>
    <xf numFmtId="3" fontId="4" fillId="0" borderId="12" xfId="83" applyNumberFormat="1" applyFont="1" applyBorder="1"/>
    <xf numFmtId="0" fontId="2" fillId="0" borderId="12" xfId="72" applyFont="1" applyBorder="1"/>
    <xf numFmtId="3" fontId="2" fillId="0" borderId="12" xfId="83" applyNumberFormat="1" applyFont="1" applyBorder="1"/>
    <xf numFmtId="0" fontId="4" fillId="0" borderId="10" xfId="72" applyFont="1" applyBorder="1"/>
    <xf numFmtId="3" fontId="2" fillId="0" borderId="12" xfId="82" applyBorder="1"/>
    <xf numFmtId="0" fontId="4" fillId="0" borderId="12" xfId="72" applyFont="1" applyBorder="1" applyAlignment="1">
      <alignment horizontal="center"/>
    </xf>
    <xf numFmtId="3" fontId="2" fillId="0" borderId="12" xfId="82" applyBorder="1" applyAlignment="1">
      <alignment horizontal="left"/>
    </xf>
    <xf numFmtId="0" fontId="4" fillId="0" borderId="17" xfId="72" applyFont="1" applyBorder="1" applyAlignment="1">
      <alignment horizontal="center"/>
    </xf>
    <xf numFmtId="0" fontId="4" fillId="0" borderId="17" xfId="72" applyFont="1" applyBorder="1"/>
    <xf numFmtId="3" fontId="4" fillId="0" borderId="17" xfId="83" applyNumberFormat="1" applyFont="1" applyBorder="1"/>
    <xf numFmtId="0" fontId="8" fillId="0" borderId="0" xfId="83" applyFont="1" applyAlignment="1">
      <alignment horizontal="center"/>
    </xf>
    <xf numFmtId="0" fontId="4" fillId="0" borderId="17" xfId="83" applyFont="1" applyBorder="1" applyAlignment="1">
      <alignment horizontal="center"/>
    </xf>
    <xf numFmtId="0" fontId="4" fillId="0" borderId="17" xfId="83" applyFont="1" applyBorder="1"/>
    <xf numFmtId="0" fontId="2" fillId="0" borderId="17" xfId="83" applyFont="1" applyBorder="1" applyAlignment="1">
      <alignment horizontal="center"/>
    </xf>
    <xf numFmtId="0" fontId="2" fillId="0" borderId="17" xfId="83" applyFont="1" applyBorder="1"/>
    <xf numFmtId="3" fontId="2" fillId="0" borderId="17" xfId="83" applyNumberFormat="1" applyFont="1" applyBorder="1"/>
    <xf numFmtId="3" fontId="4" fillId="0" borderId="19" xfId="0" applyNumberFormat="1" applyFont="1" applyBorder="1"/>
    <xf numFmtId="3" fontId="4" fillId="0" borderId="19" xfId="0" applyNumberFormat="1" applyFont="1" applyBorder="1" applyAlignment="1">
      <alignment horizontal="right" wrapText="1"/>
    </xf>
    <xf numFmtId="49" fontId="18" fillId="0" borderId="12" xfId="79" applyNumberFormat="1" applyFont="1" applyBorder="1" applyAlignment="1">
      <alignment horizontal="left" vertical="center" wrapText="1" shrinkToFit="1"/>
    </xf>
    <xf numFmtId="3" fontId="18" fillId="0" borderId="12" xfId="72" applyNumberFormat="1" applyFont="1" applyBorder="1"/>
    <xf numFmtId="2" fontId="46" fillId="0" borderId="12" xfId="0" applyNumberFormat="1" applyFont="1" applyBorder="1"/>
    <xf numFmtId="3" fontId="18" fillId="0" borderId="11" xfId="72" applyNumberFormat="1" applyFont="1" applyBorder="1"/>
    <xf numFmtId="2" fontId="46" fillId="0" borderId="11" xfId="0" applyNumberFormat="1" applyFont="1" applyBorder="1"/>
    <xf numFmtId="49" fontId="18" fillId="0" borderId="11" xfId="0" applyNumberFormat="1" applyFont="1" applyBorder="1" applyAlignment="1">
      <alignment vertical="center" wrapText="1" shrinkToFit="1"/>
    </xf>
    <xf numFmtId="2" fontId="46" fillId="0" borderId="10" xfId="0" applyNumberFormat="1" applyFont="1" applyBorder="1"/>
    <xf numFmtId="3" fontId="8" fillId="0" borderId="0" xfId="0" applyNumberFormat="1" applyFont="1"/>
    <xf numFmtId="2" fontId="3" fillId="0" borderId="10" xfId="0" applyNumberFormat="1" applyFont="1" applyBorder="1"/>
    <xf numFmtId="2" fontId="3" fillId="0" borderId="12" xfId="0" applyNumberFormat="1" applyFont="1" applyBorder="1"/>
    <xf numFmtId="2" fontId="3" fillId="0" borderId="11" xfId="0" applyNumberFormat="1" applyFont="1" applyBorder="1"/>
    <xf numFmtId="0" fontId="2" fillId="0" borderId="12" xfId="0" applyFont="1" applyBorder="1" applyAlignment="1">
      <alignment horizontal="center" wrapText="1"/>
    </xf>
    <xf numFmtId="0" fontId="2" fillId="0" borderId="10" xfId="78" applyFont="1" applyBorder="1"/>
    <xf numFmtId="0" fontId="2" fillId="0" borderId="12" xfId="78" applyFont="1" applyBorder="1"/>
    <xf numFmtId="3" fontId="2" fillId="0" borderId="11" xfId="0" applyNumberFormat="1" applyFont="1" applyBorder="1"/>
    <xf numFmtId="4" fontId="10" fillId="0" borderId="11" xfId="0" applyNumberFormat="1" applyFont="1" applyBorder="1"/>
    <xf numFmtId="0" fontId="48" fillId="0" borderId="17" xfId="0" applyFont="1" applyBorder="1"/>
    <xf numFmtId="3" fontId="49" fillId="0" borderId="17" xfId="0" applyNumberFormat="1" applyFont="1" applyBorder="1"/>
    <xf numFmtId="3" fontId="49" fillId="0" borderId="11" xfId="0" applyNumberFormat="1" applyFont="1" applyBorder="1"/>
    <xf numFmtId="4" fontId="50" fillId="0" borderId="17" xfId="0" applyNumberFormat="1" applyFont="1" applyBorder="1"/>
    <xf numFmtId="4" fontId="19" fillId="0" borderId="17" xfId="0" applyNumberFormat="1" applyFont="1" applyBorder="1"/>
    <xf numFmtId="0" fontId="51" fillId="0" borderId="0" xfId="0" applyFont="1"/>
    <xf numFmtId="0" fontId="20" fillId="0" borderId="0" xfId="0" applyFont="1"/>
    <xf numFmtId="0" fontId="52" fillId="0" borderId="0" xfId="0" applyFont="1"/>
    <xf numFmtId="0" fontId="20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3" fillId="0" borderId="0" xfId="0" applyFont="1"/>
    <xf numFmtId="0" fontId="5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25" xfId="0" applyNumberFormat="1" applyFont="1" applyBorder="1" applyAlignment="1">
      <alignment horizontal="right" wrapText="1"/>
    </xf>
    <xf numFmtId="0" fontId="18" fillId="0" borderId="19" xfId="0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25" xfId="0" applyNumberFormat="1" applyFont="1" applyBorder="1" applyAlignment="1">
      <alignment horizontal="right" wrapText="1"/>
    </xf>
    <xf numFmtId="4" fontId="46" fillId="0" borderId="11" xfId="0" applyNumberFormat="1" applyFont="1" applyBorder="1"/>
    <xf numFmtId="0" fontId="4" fillId="0" borderId="10" xfId="0" applyFont="1" applyBorder="1"/>
    <xf numFmtId="0" fontId="4" fillId="0" borderId="13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18" fillId="0" borderId="11" xfId="0" applyFont="1" applyBorder="1"/>
    <xf numFmtId="0" fontId="18" fillId="0" borderId="14" xfId="0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0" fontId="18" fillId="0" borderId="16" xfId="0" applyFont="1" applyBorder="1" applyAlignment="1">
      <alignment horizontal="right" wrapText="1"/>
    </xf>
    <xf numFmtId="0" fontId="4" fillId="0" borderId="10" xfId="78" applyFont="1" applyBorder="1" applyAlignment="1">
      <alignment horizontal="center"/>
    </xf>
    <xf numFmtId="0" fontId="4" fillId="0" borderId="10" xfId="81" applyFont="1" applyBorder="1"/>
    <xf numFmtId="3" fontId="4" fillId="0" borderId="10" xfId="78" applyNumberFormat="1" applyFont="1" applyBorder="1"/>
    <xf numFmtId="0" fontId="4" fillId="0" borderId="12" xfId="78" applyFont="1" applyBorder="1" applyAlignment="1">
      <alignment horizontal="center"/>
    </xf>
    <xf numFmtId="0" fontId="2" fillId="0" borderId="12" xfId="81" applyFont="1" applyBorder="1"/>
    <xf numFmtId="3" fontId="2" fillId="0" borderId="12" xfId="78" applyNumberFormat="1" applyFont="1" applyBorder="1"/>
    <xf numFmtId="4" fontId="46" fillId="0" borderId="12" xfId="0" applyNumberFormat="1" applyFont="1" applyBorder="1"/>
    <xf numFmtId="0" fontId="4" fillId="0" borderId="11" xfId="78" applyFont="1" applyBorder="1" applyAlignment="1">
      <alignment horizontal="center"/>
    </xf>
    <xf numFmtId="0" fontId="18" fillId="0" borderId="11" xfId="81" applyFont="1" applyBorder="1"/>
    <xf numFmtId="3" fontId="18" fillId="0" borderId="11" xfId="78" applyNumberFormat="1" applyFont="1" applyBorder="1"/>
    <xf numFmtId="3" fontId="18" fillId="0" borderId="11" xfId="0" applyNumberFormat="1" applyFont="1" applyBorder="1"/>
    <xf numFmtId="0" fontId="54" fillId="0" borderId="24" xfId="78" applyFont="1" applyBorder="1" applyAlignment="1">
      <alignment horizontal="center"/>
    </xf>
    <xf numFmtId="0" fontId="15" fillId="0" borderId="17" xfId="78" applyFont="1" applyBorder="1"/>
    <xf numFmtId="3" fontId="15" fillId="0" borderId="17" xfId="78" applyNumberFormat="1" applyFont="1" applyBorder="1"/>
    <xf numFmtId="0" fontId="55" fillId="0" borderId="0" xfId="0" applyFont="1"/>
    <xf numFmtId="0" fontId="16" fillId="0" borderId="0" xfId="0" applyFont="1"/>
    <xf numFmtId="2" fontId="14" fillId="0" borderId="0" xfId="0" applyNumberFormat="1" applyFont="1"/>
    <xf numFmtId="2" fontId="2" fillId="0" borderId="17" xfId="0" applyNumberFormat="1" applyFont="1" applyBorder="1" applyAlignment="1">
      <alignment horizontal="center"/>
    </xf>
    <xf numFmtId="0" fontId="4" fillId="0" borderId="10" xfId="76" applyFont="1" applyBorder="1"/>
    <xf numFmtId="3" fontId="56" fillId="0" borderId="0" xfId="0" applyNumberFormat="1" applyFont="1" applyAlignment="1">
      <alignment vertical="center" wrapText="1" shrinkToFit="1"/>
    </xf>
    <xf numFmtId="3" fontId="18" fillId="0" borderId="12" xfId="0" applyNumberFormat="1" applyFont="1" applyBorder="1" applyAlignment="1">
      <alignment wrapText="1" shrinkToFit="1"/>
    </xf>
    <xf numFmtId="3" fontId="18" fillId="0" borderId="11" xfId="0" applyNumberFormat="1" applyFont="1" applyBorder="1" applyAlignment="1">
      <alignment wrapText="1" shrinkToFit="1"/>
    </xf>
    <xf numFmtId="49" fontId="4" fillId="0" borderId="10" xfId="76" applyNumberFormat="1" applyFont="1" applyBorder="1" applyAlignment="1">
      <alignment vertical="center" wrapText="1" shrinkToFit="1"/>
    </xf>
    <xf numFmtId="3" fontId="18" fillId="0" borderId="12" xfId="0" applyNumberFormat="1" applyFont="1" applyBorder="1" applyAlignment="1">
      <alignment vertical="center" wrapText="1" shrinkToFit="1"/>
    </xf>
    <xf numFmtId="3" fontId="18" fillId="0" borderId="11" xfId="0" applyNumberFormat="1" applyFont="1" applyBorder="1" applyAlignment="1">
      <alignment vertical="center" wrapText="1" shrinkToFit="1"/>
    </xf>
    <xf numFmtId="3" fontId="0" fillId="0" borderId="0" xfId="0" applyNumberFormat="1"/>
    <xf numFmtId="0" fontId="0" fillId="0" borderId="12" xfId="0" applyBorder="1"/>
    <xf numFmtId="49" fontId="14" fillId="0" borderId="12" xfId="79" applyNumberFormat="1" applyFont="1" applyBorder="1" applyAlignment="1">
      <alignment horizontal="left" vertical="center" wrapText="1" shrinkToFit="1"/>
    </xf>
    <xf numFmtId="0" fontId="18" fillId="0" borderId="12" xfId="72" applyFont="1" applyBorder="1"/>
    <xf numFmtId="0" fontId="45" fillId="0" borderId="17" xfId="0" applyFont="1" applyBorder="1"/>
    <xf numFmtId="0" fontId="41" fillId="26" borderId="17" xfId="73" applyFill="1" applyBorder="1" applyAlignment="1">
      <alignment horizontal="center" vertical="center" wrapText="1"/>
    </xf>
    <xf numFmtId="0" fontId="41" fillId="0" borderId="0" xfId="73"/>
    <xf numFmtId="0" fontId="41" fillId="25" borderId="17" xfId="73" applyFill="1" applyBorder="1"/>
    <xf numFmtId="3" fontId="41" fillId="25" borderId="17" xfId="73" applyNumberFormat="1" applyFill="1" applyBorder="1"/>
    <xf numFmtId="0" fontId="37" fillId="25" borderId="17" xfId="73" applyFont="1" applyFill="1" applyBorder="1"/>
    <xf numFmtId="3" fontId="37" fillId="25" borderId="17" xfId="73" applyNumberFormat="1" applyFont="1" applyFill="1" applyBorder="1"/>
    <xf numFmtId="0" fontId="37" fillId="0" borderId="0" xfId="73" applyFont="1"/>
    <xf numFmtId="0" fontId="42" fillId="25" borderId="17" xfId="73" applyFont="1" applyFill="1" applyBorder="1"/>
    <xf numFmtId="3" fontId="42" fillId="25" borderId="17" xfId="73" applyNumberFormat="1" applyFont="1" applyFill="1" applyBorder="1"/>
    <xf numFmtId="0" fontId="42" fillId="0" borderId="0" xfId="73" applyFont="1"/>
    <xf numFmtId="0" fontId="41" fillId="25" borderId="0" xfId="73" applyFill="1"/>
    <xf numFmtId="3" fontId="41" fillId="25" borderId="0" xfId="73" applyNumberFormat="1" applyFill="1"/>
    <xf numFmtId="0" fontId="14" fillId="0" borderId="26" xfId="0" applyFont="1" applyBorder="1"/>
    <xf numFmtId="1" fontId="14" fillId="0" borderId="26" xfId="0" applyNumberFormat="1" applyFont="1" applyBorder="1"/>
    <xf numFmtId="0" fontId="17" fillId="0" borderId="24" xfId="0" applyFont="1" applyBorder="1"/>
    <xf numFmtId="0" fontId="17" fillId="0" borderId="27" xfId="0" applyFont="1" applyBorder="1"/>
    <xf numFmtId="1" fontId="17" fillId="0" borderId="26" xfId="0" applyNumberFormat="1" applyFont="1" applyBorder="1"/>
    <xf numFmtId="0" fontId="4" fillId="0" borderId="28" xfId="0" applyFont="1" applyBorder="1"/>
    <xf numFmtId="0" fontId="2" fillId="0" borderId="0" xfId="84" applyFont="1" applyAlignment="1">
      <alignment horizontal="center"/>
    </xf>
    <xf numFmtId="0" fontId="2" fillId="0" borderId="0" xfId="84" applyFont="1" applyAlignment="1">
      <alignment horizontal="right"/>
    </xf>
    <xf numFmtId="0" fontId="2" fillId="0" borderId="0" xfId="84" applyFont="1"/>
    <xf numFmtId="0" fontId="8" fillId="0" borderId="0" xfId="84" applyFont="1"/>
    <xf numFmtId="0" fontId="2" fillId="0" borderId="10" xfId="84" applyFont="1" applyBorder="1" applyAlignment="1">
      <alignment horizontal="center"/>
    </xf>
    <xf numFmtId="0" fontId="2" fillId="0" borderId="11" xfId="84" applyFont="1" applyBorder="1" applyAlignment="1">
      <alignment horizontal="center"/>
    </xf>
    <xf numFmtId="3" fontId="4" fillId="0" borderId="10" xfId="84" applyNumberFormat="1" applyFont="1" applyBorder="1"/>
    <xf numFmtId="3" fontId="2" fillId="0" borderId="11" xfId="84" applyNumberFormat="1" applyFont="1" applyBorder="1"/>
    <xf numFmtId="3" fontId="4" fillId="0" borderId="12" xfId="84" applyNumberFormat="1" applyFont="1" applyBorder="1"/>
    <xf numFmtId="3" fontId="2" fillId="0" borderId="12" xfId="84" applyNumberFormat="1" applyFont="1" applyBorder="1"/>
    <xf numFmtId="3" fontId="4" fillId="0" borderId="17" xfId="84" applyNumberFormat="1" applyFont="1" applyBorder="1"/>
    <xf numFmtId="0" fontId="8" fillId="0" borderId="0" xfId="84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2" fillId="0" borderId="0" xfId="75" applyFont="1" applyAlignment="1">
      <alignment horizontal="right"/>
    </xf>
    <xf numFmtId="0" fontId="4" fillId="0" borderId="24" xfId="72" applyFont="1" applyBorder="1" applyAlignment="1">
      <alignment horizontal="center"/>
    </xf>
    <xf numFmtId="0" fontId="4" fillId="0" borderId="26" xfId="72" applyFont="1" applyBorder="1" applyAlignment="1">
      <alignment horizontal="center"/>
    </xf>
    <xf numFmtId="0" fontId="2" fillId="0" borderId="0" xfId="72" applyFont="1" applyAlignment="1">
      <alignment horizontal="center"/>
    </xf>
    <xf numFmtId="0" fontId="45" fillId="0" borderId="24" xfId="72" applyFont="1" applyBorder="1" applyAlignment="1">
      <alignment horizontal="center"/>
    </xf>
    <xf numFmtId="0" fontId="45" fillId="0" borderId="26" xfId="72" applyFont="1" applyBorder="1" applyAlignment="1">
      <alignment horizontal="center"/>
    </xf>
    <xf numFmtId="0" fontId="18" fillId="0" borderId="13" xfId="72" applyFont="1" applyBorder="1" applyAlignment="1">
      <alignment horizontal="center"/>
    </xf>
    <xf numFmtId="0" fontId="18" fillId="0" borderId="15" xfId="72" applyFont="1" applyBorder="1" applyAlignment="1">
      <alignment horizontal="center"/>
    </xf>
    <xf numFmtId="0" fontId="2" fillId="0" borderId="0" xfId="83" applyFont="1" applyAlignment="1">
      <alignment horizontal="right"/>
    </xf>
    <xf numFmtId="0" fontId="2" fillId="0" borderId="0" xfId="83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" fillId="0" borderId="0" xfId="84" applyFont="1" applyAlignment="1">
      <alignment horizontal="right"/>
    </xf>
    <xf numFmtId="0" fontId="2" fillId="0" borderId="0" xfId="84" applyFont="1" applyAlignment="1">
      <alignment horizontal="center"/>
    </xf>
  </cellXfs>
  <cellStyles count="89">
    <cellStyle name="1. jelölőszín�" xfId="1"/>
    <cellStyle name="2. jelölőszín�" xfId="2"/>
    <cellStyle name="20% - 1. jelölőszín�" xfId="3"/>
    <cellStyle name="20% - 1. jelölőszín_Vagyon" xfId="4"/>
    <cellStyle name="20% - 1. jelölőszín�_VÁMOSGYÖRK ÖNK. 2015. évi beszámoló" xfId="5"/>
    <cellStyle name="20% - 2. jelölőszín�" xfId="6"/>
    <cellStyle name="20% - 2. jelölőszín_Vagyon" xfId="7"/>
    <cellStyle name="20% - 2. jelölőszín�_VÁMOSGYÖRK ÖNK. 2015. évi beszámoló" xfId="8"/>
    <cellStyle name="20% - 3. jelölőszín�" xfId="9"/>
    <cellStyle name="20% - 3. jelölőszín_Vagyon" xfId="10"/>
    <cellStyle name="20% - 3. jelölőszín�_VÁMOSGYÖRK ÖNK. 2015. évi beszámoló" xfId="11"/>
    <cellStyle name="20% - 4. jelölőszín�" xfId="12"/>
    <cellStyle name="20% - 4. jelölőszín_Vagyon" xfId="13"/>
    <cellStyle name="20% - 4. jelölőszín�_VÁMOSGYÖRK ÖNK. 2015. évi beszámoló" xfId="14"/>
    <cellStyle name="20% - 5. jelölőszín�" xfId="15"/>
    <cellStyle name="20% - 6. jelölőszín�" xfId="16"/>
    <cellStyle name="20% - 6. jelölőszín_Vagyon" xfId="17"/>
    <cellStyle name="20% - 6. jelölőszín�_VÁMOSGYÖRK ÖNK. 2015. évi beszámoló" xfId="18"/>
    <cellStyle name="3. jelölőszín�" xfId="19"/>
    <cellStyle name="4. jelölőszín�" xfId="20"/>
    <cellStyle name="40% - 1. jelölőszín�" xfId="21"/>
    <cellStyle name="40% - 1. jelölőszín_Vagyon" xfId="22"/>
    <cellStyle name="40% - 1. jelölőszín�_VÁMOSGYÖRK ÖNK. 2015. évi beszámoló" xfId="23"/>
    <cellStyle name="40% - 2. jelölőszín�" xfId="24"/>
    <cellStyle name="40% - 3. jelölőszín�" xfId="25"/>
    <cellStyle name="40% - 3. jelölőszín_Vagyon" xfId="26"/>
    <cellStyle name="40% - 3. jelölőszín�_VÁMOSGYÖRK ÖNK. 2015. évi beszámoló" xfId="27"/>
    <cellStyle name="40% - 4. jelölőszín�" xfId="28"/>
    <cellStyle name="40% - 4. jelölőszín_Vagyon" xfId="29"/>
    <cellStyle name="40% - 4. jelölőszín�_VÁMOSGYÖRK ÖNK. 2015. évi beszámoló" xfId="30"/>
    <cellStyle name="40% - 5. jelölőszín�" xfId="31"/>
    <cellStyle name="40% - 6. jelölőszín�" xfId="32"/>
    <cellStyle name="40% - 6. jelölőszín_Vagyon" xfId="33"/>
    <cellStyle name="40% - 6. jelölőszín�_VÁMOSGYÖRK ÖNK. 2015. évi beszámoló" xfId="34"/>
    <cellStyle name="5. jelölőszín�" xfId="35"/>
    <cellStyle name="6. jelölőszín�" xfId="36"/>
    <cellStyle name="60% - 1. jelölőszín�" xfId="37"/>
    <cellStyle name="60% - 1. jelölőszín_Vagyon" xfId="38"/>
    <cellStyle name="60% - 1. jelölőszín�_VÁMOSGYÖRK ÖNK. 2015. évi beszámoló" xfId="39"/>
    <cellStyle name="60% - 2. jelölőszín�" xfId="40"/>
    <cellStyle name="60% - 3. jelölőszín�" xfId="41"/>
    <cellStyle name="60% - 3. jelölőszín_Vagyon" xfId="42"/>
    <cellStyle name="60% - 3. jelölőszín�_VÁMOSGYÖRK ÖNK. 2015. évi beszámoló" xfId="43"/>
    <cellStyle name="60% - 4. jelölőszín�" xfId="44"/>
    <cellStyle name="60% - 4. jelölőszín_Vagyon" xfId="45"/>
    <cellStyle name="60% - 4. jelölőszín�_VÁMOSGYÖRK ÖNK. 2015. évi beszámoló" xfId="46"/>
    <cellStyle name="60% - 5. jelölőszín�" xfId="47"/>
    <cellStyle name="60% - 6. jelölőszín�" xfId="48"/>
    <cellStyle name="60% - 6. jelölőszín_Vagyon" xfId="49"/>
    <cellStyle name="60% - 6. jelölőszín�_VÁMOSGYÖRK ÖNK. 2015. évi beszámoló" xfId="50"/>
    <cellStyle name="Bevitel" xfId="51" builtinId="20" customBuiltin="1"/>
    <cellStyle name="Cím" xfId="52" builtinId="15" customBuiltin="1"/>
    <cellStyle name="Címsor 1" xfId="53" builtinId="16" customBuiltin="1"/>
    <cellStyle name="Címsor 2" xfId="54" builtinId="17" customBuiltin="1"/>
    <cellStyle name="Címsor 3" xfId="55" builtinId="18" customBuiltin="1"/>
    <cellStyle name="Címsor 4" xfId="56" builtinId="19" customBuiltin="1"/>
    <cellStyle name="Ellenőrzőcella�" xfId="57"/>
    <cellStyle name="Ezres 2" xfId="58"/>
    <cellStyle name="Ezres 3" xfId="59"/>
    <cellStyle name="Figyelmeztetés" xfId="60" builtinId="11" customBuiltin="1"/>
    <cellStyle name="Hivatkozott cella" xfId="61" builtinId="24" customBuiltin="1"/>
    <cellStyle name="Jegyzet" xfId="62" builtinId="10" customBuiltin="1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 builtinId="26" customBuiltin="1"/>
    <cellStyle name="Kimenet" xfId="70" builtinId="21" customBuiltin="1"/>
    <cellStyle name="Magyarázó szöveg" xfId="71" builtinId="53" customBuiltin="1"/>
    <cellStyle name="Normál" xfId="0" builtinId="0"/>
    <cellStyle name="Normál_Intézmények költségvetése 2012- végleges" xfId="72"/>
    <cellStyle name="Normál_KH - COFOG" xfId="73"/>
    <cellStyle name="Normál_Kormányzati funkciók 2015" xfId="74"/>
    <cellStyle name="Normál_Költségvetés - Visznei ovi 2016" xfId="75"/>
    <cellStyle name="Normál_Költségvetés - Visznei ovi 2016 2" xfId="76"/>
    <cellStyle name="Normál_Költségvetés mellékletek 2012 -végleges" xfId="77"/>
    <cellStyle name="Normál_Költségvetés mellékletek 2012 -végleges 2" xfId="78"/>
    <cellStyle name="Normál_Munka1" xfId="79"/>
    <cellStyle name="Normál_Önkormányzat - 2012. III. n. év Tájékoztató" xfId="80"/>
    <cellStyle name="Normál_Önkormányzat - 2012. III. n. év Tájékoztató 2" xfId="81"/>
    <cellStyle name="Normál_Tárgyi eszköz" xfId="82"/>
    <cellStyle name="Normál_VÁMOSGYÖRK ÖNK. 2015. évi beszámoló" xfId="83"/>
    <cellStyle name="Normál_VÁMOSGYÖRK ÖNK. 2015. évi beszámoló 2" xfId="84"/>
    <cellStyle name="Összesen" xfId="85" builtinId="25" customBuiltin="1"/>
    <cellStyle name="Rossz" xfId="86" builtinId="27" customBuiltin="1"/>
    <cellStyle name="Semleges" xfId="87" builtinId="28" customBuiltin="1"/>
    <cellStyle name="Számítás" xfId="88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Q86"/>
  <sheetViews>
    <sheetView tabSelected="1" zoomScaleNormal="100" workbookViewId="0">
      <selection activeCell="B29" sqref="B29"/>
    </sheetView>
  </sheetViews>
  <sheetFormatPr defaultRowHeight="15"/>
  <cols>
    <col min="1" max="1" width="3.7109375" style="34" customWidth="1"/>
    <col min="2" max="2" width="37.7109375" style="34" customWidth="1"/>
    <col min="3" max="6" width="10.7109375" style="34" customWidth="1"/>
    <col min="7" max="7" width="37.7109375" style="34" customWidth="1"/>
    <col min="8" max="11" width="10.7109375" style="34" customWidth="1"/>
    <col min="12" max="16384" width="9.140625" style="34"/>
  </cols>
  <sheetData>
    <row r="1" spans="1:17" ht="15.75">
      <c r="A1" s="1"/>
      <c r="B1" s="1"/>
      <c r="C1" s="1"/>
      <c r="D1" s="1"/>
      <c r="E1" s="1"/>
      <c r="F1" s="2"/>
      <c r="G1" s="366" t="s">
        <v>929</v>
      </c>
      <c r="H1" s="366"/>
      <c r="I1" s="366"/>
      <c r="J1" s="366"/>
      <c r="K1" s="366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67" t="s">
        <v>61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1"/>
      <c r="M4" s="1"/>
      <c r="N4" s="1"/>
      <c r="O4" s="1"/>
      <c r="P4" s="1"/>
      <c r="Q4" s="1"/>
    </row>
    <row r="5" spans="1:17" ht="15.75">
      <c r="A5" s="367" t="s">
        <v>864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1"/>
      <c r="M5" s="1"/>
      <c r="N5" s="1"/>
      <c r="O5" s="1"/>
      <c r="P5" s="1"/>
      <c r="Q5" s="1"/>
    </row>
    <row r="6" spans="1:17" ht="15.75">
      <c r="A6" s="367" t="s">
        <v>62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1"/>
      <c r="M6" s="1"/>
      <c r="N6" s="1"/>
      <c r="O6" s="1"/>
      <c r="P6" s="1"/>
      <c r="Q6" s="1"/>
    </row>
    <row r="7" spans="1:17" ht="15.75">
      <c r="A7" s="367" t="s">
        <v>8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1"/>
      <c r="M7" s="1"/>
      <c r="N7" s="1"/>
      <c r="O7" s="1"/>
      <c r="P7" s="1"/>
      <c r="Q7" s="1"/>
    </row>
    <row r="8" spans="1:17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28</v>
      </c>
      <c r="L9" s="1"/>
      <c r="M9" s="1"/>
      <c r="N9" s="1"/>
      <c r="O9" s="1"/>
      <c r="P9" s="1"/>
      <c r="Q9" s="1"/>
    </row>
    <row r="10" spans="1:17" ht="19.5" customHeight="1">
      <c r="A10" s="35"/>
      <c r="B10" s="36" t="s">
        <v>871</v>
      </c>
      <c r="C10" s="3" t="s">
        <v>16</v>
      </c>
      <c r="D10" s="3" t="s">
        <v>17</v>
      </c>
      <c r="E10" s="3" t="s">
        <v>15</v>
      </c>
      <c r="F10" s="3" t="s">
        <v>15</v>
      </c>
      <c r="G10" s="36" t="s">
        <v>872</v>
      </c>
      <c r="H10" s="3" t="s">
        <v>16</v>
      </c>
      <c r="I10" s="3" t="s">
        <v>17</v>
      </c>
      <c r="J10" s="3" t="s">
        <v>15</v>
      </c>
      <c r="K10" s="3" t="s">
        <v>15</v>
      </c>
      <c r="L10" s="1"/>
      <c r="M10" s="1"/>
      <c r="N10" s="1"/>
      <c r="O10" s="1"/>
      <c r="P10" s="1"/>
      <c r="Q10" s="1"/>
    </row>
    <row r="11" spans="1:17" ht="19.5" customHeight="1">
      <c r="A11" s="37"/>
      <c r="B11" s="38"/>
      <c r="C11" s="5" t="s">
        <v>18</v>
      </c>
      <c r="D11" s="5" t="s">
        <v>18</v>
      </c>
      <c r="E11" s="5"/>
      <c r="F11" s="5" t="s">
        <v>19</v>
      </c>
      <c r="G11" s="38"/>
      <c r="H11" s="5" t="s">
        <v>18</v>
      </c>
      <c r="I11" s="5" t="s">
        <v>18</v>
      </c>
      <c r="J11" s="5"/>
      <c r="K11" s="5" t="s">
        <v>19</v>
      </c>
      <c r="L11" s="1"/>
      <c r="M11" s="1"/>
      <c r="N11" s="1"/>
      <c r="O11" s="1"/>
      <c r="P11" s="1"/>
      <c r="Q11" s="1"/>
    </row>
    <row r="12" spans="1:17" ht="15.75">
      <c r="A12" s="36">
        <v>1</v>
      </c>
      <c r="B12" s="39" t="s">
        <v>78</v>
      </c>
      <c r="C12" s="31">
        <f>Bevételek!C15</f>
        <v>67887</v>
      </c>
      <c r="D12" s="31">
        <f>Bevételek!D15</f>
        <v>130733</v>
      </c>
      <c r="E12" s="31">
        <f>Bevételek!E15</f>
        <v>130733</v>
      </c>
      <c r="F12" s="40">
        <f t="shared" ref="F12:F20" si="0">(E12/D12)*100</f>
        <v>100</v>
      </c>
      <c r="G12" s="41" t="s">
        <v>35</v>
      </c>
      <c r="H12" s="42">
        <f>Működési!C51</f>
        <v>86089</v>
      </c>
      <c r="I12" s="42">
        <f>Működési!D51</f>
        <v>104550</v>
      </c>
      <c r="J12" s="42">
        <f>Működési!E51</f>
        <v>104549</v>
      </c>
      <c r="K12" s="43">
        <f>(J12/I12)*100</f>
        <v>99.999043519846964</v>
      </c>
      <c r="L12" s="1"/>
      <c r="M12" s="1"/>
      <c r="N12" s="1"/>
      <c r="O12" s="1"/>
      <c r="P12" s="1"/>
      <c r="Q12" s="1"/>
    </row>
    <row r="13" spans="1:17" ht="15.75">
      <c r="A13" s="44">
        <v>2</v>
      </c>
      <c r="B13" s="45" t="s">
        <v>60</v>
      </c>
      <c r="C13" s="23">
        <f>Bevételek!C23</f>
        <v>51981</v>
      </c>
      <c r="D13" s="23">
        <f>Bevételek!D23</f>
        <v>27163</v>
      </c>
      <c r="E13" s="23">
        <f>Bevételek!E23</f>
        <v>27163</v>
      </c>
      <c r="F13" s="40">
        <f t="shared" si="0"/>
        <v>100</v>
      </c>
      <c r="G13" s="46" t="s">
        <v>40</v>
      </c>
      <c r="H13" s="47">
        <f>Pénzellátások!C20</f>
        <v>7394</v>
      </c>
      <c r="I13" s="47">
        <f>Pénzellátások!D20</f>
        <v>8614</v>
      </c>
      <c r="J13" s="47">
        <f>Pénzellátások!E20</f>
        <v>8614</v>
      </c>
      <c r="K13" s="6">
        <f>(J13/I13)*100</f>
        <v>100</v>
      </c>
      <c r="L13" s="1"/>
      <c r="M13" s="1"/>
      <c r="N13" s="1"/>
      <c r="O13" s="1"/>
      <c r="P13" s="1"/>
      <c r="Q13" s="1"/>
    </row>
    <row r="14" spans="1:17" ht="15.75" customHeight="1">
      <c r="A14" s="44">
        <v>3</v>
      </c>
      <c r="B14" s="45" t="s">
        <v>859</v>
      </c>
      <c r="C14" s="23">
        <f>Bevételek!C28</f>
        <v>0</v>
      </c>
      <c r="D14" s="23">
        <f>Bevételek!D28</f>
        <v>30005</v>
      </c>
      <c r="E14" s="23">
        <f>Bevételek!E28</f>
        <v>30005</v>
      </c>
      <c r="F14" s="40">
        <f t="shared" si="0"/>
        <v>100</v>
      </c>
      <c r="G14" s="46" t="s">
        <v>11</v>
      </c>
      <c r="H14" s="47">
        <f>'Átadott pénzeszközök'!C30</f>
        <v>83906</v>
      </c>
      <c r="I14" s="47">
        <f>'Átadott pénzeszközök'!D30</f>
        <v>96016</v>
      </c>
      <c r="J14" s="47">
        <f>'Átadott pénzeszközök'!E30</f>
        <v>96016</v>
      </c>
      <c r="K14" s="6">
        <f>(J14/I14)*100</f>
        <v>100</v>
      </c>
      <c r="L14" s="1"/>
      <c r="M14" s="1"/>
      <c r="N14" s="1"/>
      <c r="O14" s="1"/>
      <c r="P14" s="1"/>
      <c r="Q14" s="1"/>
    </row>
    <row r="15" spans="1:17" ht="15.75">
      <c r="A15" s="44">
        <v>4</v>
      </c>
      <c r="B15" s="27" t="s">
        <v>41</v>
      </c>
      <c r="C15" s="23">
        <f>Bevételek!C30</f>
        <v>60477</v>
      </c>
      <c r="D15" s="23">
        <f>Bevételek!D30</f>
        <v>62391</v>
      </c>
      <c r="E15" s="23">
        <f>Bevételek!E30</f>
        <v>62410</v>
      </c>
      <c r="F15" s="40">
        <f t="shared" si="0"/>
        <v>100.03045311022423</v>
      </c>
      <c r="G15" s="46" t="s">
        <v>2</v>
      </c>
      <c r="H15" s="47">
        <f>'Fejlesztési kiadások'!C30</f>
        <v>12821</v>
      </c>
      <c r="I15" s="47">
        <f>'Fejlesztési kiadások'!D30</f>
        <v>46213</v>
      </c>
      <c r="J15" s="47">
        <f>'Fejlesztési kiadások'!E30</f>
        <v>24226</v>
      </c>
      <c r="K15" s="6">
        <f>(J15/I15)*100</f>
        <v>52.422478523359231</v>
      </c>
      <c r="L15" s="1"/>
      <c r="M15" s="1"/>
      <c r="N15" s="1"/>
      <c r="O15" s="1"/>
      <c r="P15" s="1"/>
      <c r="Q15" s="1"/>
    </row>
    <row r="16" spans="1:17" ht="15.75">
      <c r="A16" s="44">
        <v>5</v>
      </c>
      <c r="B16" s="45" t="s">
        <v>56</v>
      </c>
      <c r="C16" s="23">
        <f>Bevételek!C39</f>
        <v>1473</v>
      </c>
      <c r="D16" s="23">
        <f>Bevételek!D39</f>
        <v>5850</v>
      </c>
      <c r="E16" s="23">
        <f>Bevételek!E39</f>
        <v>5850</v>
      </c>
      <c r="F16" s="40">
        <f t="shared" si="0"/>
        <v>100</v>
      </c>
      <c r="G16" s="46" t="s">
        <v>14</v>
      </c>
      <c r="H16" s="47">
        <v>6808</v>
      </c>
      <c r="I16" s="47">
        <v>22824</v>
      </c>
      <c r="J16" s="47">
        <v>0</v>
      </c>
      <c r="K16" s="6">
        <f>(J16/I16)*100</f>
        <v>0</v>
      </c>
      <c r="L16" s="1"/>
      <c r="M16" s="1"/>
      <c r="N16" s="1"/>
      <c r="O16" s="1"/>
      <c r="P16" s="1"/>
      <c r="Q16" s="1"/>
    </row>
    <row r="17" spans="1:17" ht="15.75">
      <c r="A17" s="44">
        <v>6</v>
      </c>
      <c r="B17" s="45" t="s">
        <v>869</v>
      </c>
      <c r="C17" s="23">
        <f>Bevételek!C46</f>
        <v>0</v>
      </c>
      <c r="D17" s="23">
        <f>Bevételek!D46</f>
        <v>900</v>
      </c>
      <c r="E17" s="23">
        <f>Bevételek!E46</f>
        <v>900</v>
      </c>
      <c r="F17" s="40">
        <f t="shared" si="0"/>
        <v>100</v>
      </c>
      <c r="G17" s="46"/>
      <c r="H17" s="47"/>
      <c r="I17" s="47"/>
      <c r="J17" s="47"/>
      <c r="K17" s="6"/>
      <c r="L17" s="1"/>
      <c r="M17" s="1"/>
      <c r="N17" s="1"/>
      <c r="O17" s="1"/>
      <c r="P17" s="1"/>
      <c r="Q17" s="1"/>
    </row>
    <row r="18" spans="1:17" ht="15.75">
      <c r="A18" s="44">
        <v>7</v>
      </c>
      <c r="B18" s="45" t="s">
        <v>831</v>
      </c>
      <c r="C18" s="23">
        <f>Bevételek!C48</f>
        <v>0</v>
      </c>
      <c r="D18" s="23">
        <f>Bevételek!D48</f>
        <v>522</v>
      </c>
      <c r="E18" s="23">
        <f>Bevételek!E48</f>
        <v>522</v>
      </c>
      <c r="F18" s="40">
        <f t="shared" si="0"/>
        <v>100</v>
      </c>
      <c r="G18" s="46"/>
      <c r="H18" s="47"/>
      <c r="I18" s="47"/>
      <c r="J18" s="47"/>
      <c r="K18" s="6"/>
      <c r="L18" s="1"/>
      <c r="M18" s="1"/>
      <c r="N18" s="1"/>
      <c r="O18" s="1"/>
      <c r="P18" s="1"/>
      <c r="Q18" s="1"/>
    </row>
    <row r="19" spans="1:17" ht="15.75">
      <c r="A19" s="44">
        <v>8</v>
      </c>
      <c r="B19" s="48" t="s">
        <v>57</v>
      </c>
      <c r="C19" s="23">
        <f>Bevételek!C50</f>
        <v>15200</v>
      </c>
      <c r="D19" s="23">
        <f>Bevételek!D50</f>
        <v>20653</v>
      </c>
      <c r="E19" s="23">
        <f>Bevételek!E50</f>
        <v>25919</v>
      </c>
      <c r="F19" s="40">
        <f t="shared" si="0"/>
        <v>125.49750641553285</v>
      </c>
      <c r="G19" s="46"/>
      <c r="H19" s="47"/>
      <c r="I19" s="47"/>
      <c r="J19" s="47"/>
      <c r="K19" s="6"/>
      <c r="L19" s="1"/>
      <c r="M19" s="1"/>
      <c r="N19" s="1"/>
      <c r="O19" s="1"/>
      <c r="P19" s="1"/>
      <c r="Q19" s="1"/>
    </row>
    <row r="20" spans="1:17" ht="15.75">
      <c r="A20" s="49"/>
      <c r="B20" s="50" t="s">
        <v>34</v>
      </c>
      <c r="C20" s="51">
        <f>SUM(C12:C19)</f>
        <v>197018</v>
      </c>
      <c r="D20" s="51">
        <f>SUM(D12:D19)</f>
        <v>278217</v>
      </c>
      <c r="E20" s="51">
        <f>SUM(E12:E19)</f>
        <v>283502</v>
      </c>
      <c r="F20" s="52">
        <f t="shared" si="0"/>
        <v>101.89959635823836</v>
      </c>
      <c r="G20" s="50" t="s">
        <v>10</v>
      </c>
      <c r="H20" s="51">
        <f>SUM(H12:H19)</f>
        <v>197018</v>
      </c>
      <c r="I20" s="51">
        <f>SUM(I12:I19)</f>
        <v>278217</v>
      </c>
      <c r="J20" s="51">
        <f>SUM(J12:J19)</f>
        <v>233405</v>
      </c>
      <c r="K20" s="30">
        <f>(J20/I20)*100</f>
        <v>83.893148154138672</v>
      </c>
      <c r="L20" s="1"/>
      <c r="M20" s="1"/>
      <c r="N20" s="1"/>
      <c r="O20" s="1"/>
      <c r="P20" s="1"/>
      <c r="Q20" s="1"/>
    </row>
    <row r="21" spans="1:17" ht="15.75">
      <c r="A21" s="1"/>
      <c r="B21" s="1"/>
      <c r="C21" s="53"/>
      <c r="D21" s="53"/>
      <c r="E21" s="53"/>
      <c r="F21" s="54"/>
      <c r="G21" s="54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"/>
      <c r="C22" s="53"/>
      <c r="D22" s="53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53"/>
      <c r="D23" s="53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53"/>
      <c r="D24" s="53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53"/>
      <c r="D25" s="53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/>
      <c r="C26" s="53"/>
      <c r="D26" s="53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1"/>
      <c r="C27" s="53"/>
      <c r="D27" s="53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1"/>
      <c r="C28" s="53"/>
      <c r="D28" s="53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53"/>
      <c r="D29" s="53"/>
      <c r="E29" s="5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55"/>
      <c r="C30" s="53"/>
      <c r="D30" s="53"/>
      <c r="E30" s="53"/>
      <c r="F30" s="1"/>
      <c r="G30" s="1"/>
      <c r="H30" s="53"/>
      <c r="I30" s="53"/>
      <c r="J30" s="53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53"/>
      <c r="D32" s="53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1"/>
      <c r="C33" s="53"/>
      <c r="D33" s="53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55"/>
      <c r="C34" s="53"/>
      <c r="D34" s="53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/>
      <c r="B35" s="1"/>
      <c r="C35" s="53"/>
      <c r="D35" s="53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1"/>
      <c r="C36" s="53"/>
      <c r="D36" s="53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55"/>
      <c r="C37" s="53"/>
      <c r="D37" s="53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"/>
      <c r="B38" s="1"/>
      <c r="C38" s="53"/>
      <c r="D38" s="53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/>
      <c r="B39" s="1"/>
      <c r="C39" s="53"/>
      <c r="D39" s="53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1"/>
      <c r="B40" s="55"/>
      <c r="C40" s="53"/>
      <c r="D40" s="53"/>
      <c r="E40" s="5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1"/>
      <c r="C41" s="53"/>
      <c r="D41" s="53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53"/>
      <c r="D42" s="53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55"/>
      <c r="C43" s="53"/>
      <c r="D43" s="53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"/>
      <c r="B44" s="1"/>
      <c r="C44" s="53"/>
      <c r="D44" s="53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/>
      <c r="B45" s="1"/>
      <c r="C45" s="53"/>
      <c r="D45" s="53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/>
      <c r="B46" s="55"/>
      <c r="C46" s="53"/>
      <c r="D46" s="53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32"/>
      <c r="B47" s="32"/>
      <c r="C47" s="33"/>
      <c r="D47" s="33"/>
      <c r="E47" s="33"/>
      <c r="F47" s="32"/>
      <c r="G47" s="32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/>
      <c r="B49" s="1"/>
      <c r="C49" s="53"/>
      <c r="D49" s="53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1"/>
      <c r="C50" s="53"/>
      <c r="D50" s="53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"/>
      <c r="B51" s="1"/>
      <c r="C51" s="53"/>
      <c r="D51" s="53"/>
      <c r="E51" s="5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"/>
      <c r="C52" s="53"/>
      <c r="D52" s="53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"/>
      <c r="B54" s="1"/>
      <c r="C54" s="53"/>
      <c r="D54" s="53"/>
      <c r="E54" s="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/>
      <c r="B55" s="1"/>
      <c r="C55" s="53"/>
      <c r="D55" s="53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/>
      <c r="B56" s="1"/>
      <c r="C56" s="53"/>
      <c r="D56" s="53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"/>
      <c r="B58" s="1"/>
      <c r="C58" s="53"/>
      <c r="D58" s="53"/>
      <c r="E58" s="5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53"/>
      <c r="D59" s="53"/>
      <c r="E59" s="5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55"/>
      <c r="C61" s="53"/>
      <c r="D61" s="53"/>
      <c r="E61" s="5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53"/>
      <c r="D62" s="53"/>
      <c r="E62" s="5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53"/>
      <c r="D63" s="53"/>
      <c r="E63" s="5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53"/>
      <c r="D65" s="53"/>
      <c r="E65" s="5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53"/>
      <c r="D66" s="53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53"/>
      <c r="D68" s="53"/>
      <c r="E68" s="5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56"/>
      <c r="C70" s="57"/>
      <c r="D70" s="57"/>
      <c r="E70" s="5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</sheetData>
  <mergeCells count="5">
    <mergeCell ref="G1:K1"/>
    <mergeCell ref="A4:K4"/>
    <mergeCell ref="A5:K5"/>
    <mergeCell ref="A7:K7"/>
    <mergeCell ref="A6:K6"/>
  </mergeCells>
  <phoneticPr fontId="0" type="noConversion"/>
  <pageMargins left="0.26" right="0.28000000000000003" top="1" bottom="1" header="0.5" footer="0.5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2" sqref="B2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938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863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7" ht="15.75" hidden="1" customHeight="1">
      <c r="A11" s="119"/>
      <c r="B11" s="262" t="s">
        <v>255</v>
      </c>
      <c r="C11" s="263"/>
      <c r="D11" s="263"/>
      <c r="E11" s="263"/>
      <c r="F11" s="264" t="e">
        <f t="shared" ref="F11:F47" si="0">(E11/D11)*100</f>
        <v>#DIV/0!</v>
      </c>
    </row>
    <row r="12" spans="1:7" ht="15.75" hidden="1" customHeight="1">
      <c r="A12" s="119"/>
      <c r="B12" s="262" t="s">
        <v>87</v>
      </c>
      <c r="C12" s="263"/>
      <c r="D12" s="263"/>
      <c r="E12" s="263"/>
      <c r="F12" s="264" t="e">
        <f t="shared" si="0"/>
        <v>#DIV/0!</v>
      </c>
    </row>
    <row r="13" spans="1:7" ht="15.75" hidden="1" customHeight="1">
      <c r="A13" s="119"/>
      <c r="B13" s="262" t="s">
        <v>88</v>
      </c>
      <c r="C13" s="263"/>
      <c r="D13" s="263"/>
      <c r="E13" s="263"/>
      <c r="F13" s="264" t="e">
        <f t="shared" si="0"/>
        <v>#DIV/0!</v>
      </c>
    </row>
    <row r="14" spans="1:7" ht="15.75" hidden="1" customHeight="1">
      <c r="A14" s="119"/>
      <c r="B14" s="262" t="s">
        <v>69</v>
      </c>
      <c r="C14" s="263"/>
      <c r="D14" s="263"/>
      <c r="E14" s="263"/>
      <c r="F14" s="264" t="e">
        <f t="shared" si="0"/>
        <v>#DIV/0!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hidden="1" customHeight="1">
      <c r="A17" s="119"/>
      <c r="B17" s="262" t="s">
        <v>73</v>
      </c>
      <c r="C17" s="263"/>
      <c r="D17" s="263"/>
      <c r="E17" s="263"/>
      <c r="F17" s="264" t="e">
        <f t="shared" si="0"/>
        <v>#DIV/0!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hidden="1" customHeight="1">
      <c r="A20" s="119"/>
      <c r="B20" s="262" t="s">
        <v>72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90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hidden="1" customHeight="1">
      <c r="A22" s="119"/>
      <c r="B22" s="262" t="s">
        <v>37</v>
      </c>
      <c r="C22" s="263"/>
      <c r="D22" s="263"/>
      <c r="E22" s="263"/>
      <c r="F22" s="264" t="e">
        <f t="shared" si="0"/>
        <v>#DIV/0!</v>
      </c>
    </row>
    <row r="23" spans="1:6" ht="15.75" hidden="1" customHeight="1">
      <c r="A23" s="119"/>
      <c r="B23" s="262" t="s">
        <v>91</v>
      </c>
      <c r="C23" s="263"/>
      <c r="D23" s="263"/>
      <c r="E23" s="263"/>
      <c r="F23" s="264" t="e">
        <f t="shared" si="0"/>
        <v>#DIV/0!</v>
      </c>
    </row>
    <row r="24" spans="1:6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6" ht="15.75" hidden="1" customHeight="1">
      <c r="A25" s="121"/>
      <c r="B25" s="223" t="s">
        <v>93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0</v>
      </c>
      <c r="D26" s="118">
        <f>SUM(D27:D44)</f>
        <v>960</v>
      </c>
      <c r="E26" s="118">
        <f>SUM(E27:E44)</f>
        <v>960</v>
      </c>
      <c r="F26" s="22">
        <f t="shared" si="0"/>
        <v>100</v>
      </c>
    </row>
    <row r="27" spans="1:6" ht="15.75" hidden="1" customHeight="1">
      <c r="A27" s="120"/>
      <c r="B27" s="262" t="s">
        <v>44</v>
      </c>
      <c r="C27" s="263"/>
      <c r="D27" s="263"/>
      <c r="E27" s="263"/>
      <c r="F27" s="264" t="e">
        <f t="shared" si="0"/>
        <v>#DIV/0!</v>
      </c>
    </row>
    <row r="28" spans="1:6" ht="15.75" hidden="1" customHeight="1">
      <c r="A28" s="119"/>
      <c r="B28" s="262" t="s">
        <v>95</v>
      </c>
      <c r="C28" s="263"/>
      <c r="D28" s="263"/>
      <c r="E28" s="263"/>
      <c r="F28" s="264" t="e">
        <f t="shared" si="0"/>
        <v>#DIV/0!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hidden="1" customHeight="1">
      <c r="A30" s="119"/>
      <c r="B30" s="262" t="s">
        <v>846</v>
      </c>
      <c r="C30" s="263"/>
      <c r="D30" s="263"/>
      <c r="E30" s="263"/>
      <c r="F30" s="264" t="e">
        <f t="shared" si="0"/>
        <v>#DIV/0!</v>
      </c>
    </row>
    <row r="31" spans="1:6" ht="15.75" hidden="1" customHeight="1">
      <c r="A31" s="119"/>
      <c r="B31" s="262" t="s">
        <v>847</v>
      </c>
      <c r="C31" s="263"/>
      <c r="D31" s="263"/>
      <c r="E31" s="263"/>
      <c r="F31" s="264" t="e">
        <f t="shared" si="0"/>
        <v>#DIV/0!</v>
      </c>
    </row>
    <row r="32" spans="1:6" ht="15.75" hidden="1" customHeight="1">
      <c r="A32" s="119"/>
      <c r="B32" s="262" t="s">
        <v>316</v>
      </c>
      <c r="C32" s="263"/>
      <c r="D32" s="263"/>
      <c r="E32" s="263"/>
      <c r="F32" s="264" t="e">
        <f t="shared" si="0"/>
        <v>#DIV/0!</v>
      </c>
    </row>
    <row r="33" spans="1:6" ht="15.75" hidden="1" customHeight="1">
      <c r="A33" s="119"/>
      <c r="B33" s="262" t="s">
        <v>74</v>
      </c>
      <c r="C33" s="263">
        <v>0</v>
      </c>
      <c r="D33" s="263"/>
      <c r="E33" s="263"/>
      <c r="F33" s="264" t="e">
        <f t="shared" si="0"/>
        <v>#DIV/0!</v>
      </c>
    </row>
    <row r="34" spans="1:6" ht="15.75" hidden="1" customHeight="1">
      <c r="A34" s="119"/>
      <c r="B34" s="262" t="s">
        <v>94</v>
      </c>
      <c r="C34" s="263"/>
      <c r="D34" s="263"/>
      <c r="E34" s="263"/>
      <c r="F34" s="264" t="e">
        <f t="shared" si="0"/>
        <v>#DIV/0!</v>
      </c>
    </row>
    <row r="35" spans="1:6" ht="15.75" hidden="1" customHeight="1">
      <c r="A35" s="119"/>
      <c r="B35" s="262" t="s">
        <v>45</v>
      </c>
      <c r="C35" s="263"/>
      <c r="D35" s="263"/>
      <c r="E35" s="263"/>
      <c r="F35" s="264" t="e">
        <f t="shared" si="0"/>
        <v>#DIV/0!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customHeight="1">
      <c r="A37" s="119"/>
      <c r="B37" s="262" t="s">
        <v>64</v>
      </c>
      <c r="C37" s="263">
        <v>0</v>
      </c>
      <c r="D37" s="263">
        <v>103</v>
      </c>
      <c r="E37" s="263">
        <v>103</v>
      </c>
      <c r="F37" s="264">
        <f t="shared" si="0"/>
        <v>100</v>
      </c>
    </row>
    <row r="38" spans="1:6" ht="15.75" customHeight="1">
      <c r="A38" s="119"/>
      <c r="B38" s="262" t="s">
        <v>849</v>
      </c>
      <c r="C38" s="263">
        <v>0</v>
      </c>
      <c r="D38" s="263">
        <v>658</v>
      </c>
      <c r="E38" s="263">
        <v>658</v>
      </c>
      <c r="F38" s="264">
        <f t="shared" si="0"/>
        <v>100</v>
      </c>
    </row>
    <row r="39" spans="1:6" ht="15.75" hidden="1" customHeight="1">
      <c r="A39" s="119"/>
      <c r="B39" s="262" t="s">
        <v>46</v>
      </c>
      <c r="C39" s="263"/>
      <c r="D39" s="263"/>
      <c r="E39" s="263"/>
      <c r="F39" s="264" t="e">
        <f t="shared" si="0"/>
        <v>#DIV/0!</v>
      </c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96</v>
      </c>
      <c r="C41" s="263">
        <v>0</v>
      </c>
      <c r="D41" s="263">
        <v>180</v>
      </c>
      <c r="E41" s="263">
        <v>180</v>
      </c>
      <c r="F41" s="264">
        <f t="shared" si="0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hidden="1" customHeight="1">
      <c r="A43" s="119"/>
      <c r="B43" s="262" t="s">
        <v>32</v>
      </c>
      <c r="C43" s="263"/>
      <c r="D43" s="263"/>
      <c r="E43" s="263"/>
      <c r="F43" s="264" t="e">
        <f t="shared" si="0"/>
        <v>#DIV/0!</v>
      </c>
    </row>
    <row r="44" spans="1:6" ht="15.75" customHeight="1">
      <c r="A44" s="119"/>
      <c r="B44" s="262" t="s">
        <v>31</v>
      </c>
      <c r="C44" s="263">
        <v>0</v>
      </c>
      <c r="D44" s="263">
        <v>19</v>
      </c>
      <c r="E44" s="263">
        <v>19</v>
      </c>
      <c r="F44" s="264">
        <f t="shared" si="0"/>
        <v>100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0</v>
      </c>
      <c r="D47" s="125">
        <f>D45+D26+D21+D10</f>
        <v>960</v>
      </c>
      <c r="E47" s="125">
        <f>E45+E26+E21+E10</f>
        <v>960</v>
      </c>
      <c r="F47" s="126">
        <f t="shared" si="0"/>
        <v>100</v>
      </c>
    </row>
  </sheetData>
  <mergeCells count="5">
    <mergeCell ref="A6:F6"/>
    <mergeCell ref="B1:F1"/>
    <mergeCell ref="A3:F3"/>
    <mergeCell ref="A4:F4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2" sqref="B2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939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237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7" ht="15.75" hidden="1" customHeight="1">
      <c r="A11" s="119"/>
      <c r="B11" s="262" t="s">
        <v>255</v>
      </c>
      <c r="C11" s="263"/>
      <c r="D11" s="263"/>
      <c r="E11" s="263"/>
      <c r="F11" s="264" t="e">
        <f t="shared" ref="F11:F47" si="0">(E11/D11)*100</f>
        <v>#DIV/0!</v>
      </c>
    </row>
    <row r="12" spans="1:7" ht="15.75" hidden="1" customHeight="1">
      <c r="A12" s="119"/>
      <c r="B12" s="262" t="s">
        <v>87</v>
      </c>
      <c r="C12" s="263"/>
      <c r="D12" s="263"/>
      <c r="E12" s="263"/>
      <c r="F12" s="264" t="e">
        <f t="shared" si="0"/>
        <v>#DIV/0!</v>
      </c>
    </row>
    <row r="13" spans="1:7" ht="15.75" hidden="1" customHeight="1">
      <c r="A13" s="119"/>
      <c r="B13" s="262" t="s">
        <v>88</v>
      </c>
      <c r="C13" s="263"/>
      <c r="D13" s="263"/>
      <c r="E13" s="263"/>
      <c r="F13" s="264" t="e">
        <f t="shared" si="0"/>
        <v>#DIV/0!</v>
      </c>
    </row>
    <row r="14" spans="1:7" ht="15.75" hidden="1" customHeight="1">
      <c r="A14" s="119"/>
      <c r="B14" s="262" t="s">
        <v>69</v>
      </c>
      <c r="C14" s="263"/>
      <c r="D14" s="263"/>
      <c r="E14" s="263"/>
      <c r="F14" s="264" t="e">
        <f t="shared" si="0"/>
        <v>#DIV/0!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hidden="1" customHeight="1">
      <c r="A17" s="119"/>
      <c r="B17" s="262" t="s">
        <v>73</v>
      </c>
      <c r="C17" s="263"/>
      <c r="D17" s="263"/>
      <c r="E17" s="263"/>
      <c r="F17" s="264" t="e">
        <f t="shared" si="0"/>
        <v>#DIV/0!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hidden="1" customHeight="1">
      <c r="A20" s="119"/>
      <c r="B20" s="262" t="s">
        <v>72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90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hidden="1" customHeight="1">
      <c r="A22" s="119"/>
      <c r="B22" s="262" t="s">
        <v>37</v>
      </c>
      <c r="C22" s="263"/>
      <c r="D22" s="263"/>
      <c r="E22" s="263"/>
      <c r="F22" s="264" t="e">
        <f t="shared" si="0"/>
        <v>#DIV/0!</v>
      </c>
    </row>
    <row r="23" spans="1:6" ht="15.75" hidden="1" customHeight="1">
      <c r="A23" s="119"/>
      <c r="B23" s="262" t="s">
        <v>91</v>
      </c>
      <c r="C23" s="263"/>
      <c r="D23" s="263"/>
      <c r="E23" s="263"/>
      <c r="F23" s="264" t="e">
        <f t="shared" si="0"/>
        <v>#DIV/0!</v>
      </c>
    </row>
    <row r="24" spans="1:6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6" ht="15.75" hidden="1" customHeight="1">
      <c r="A25" s="121"/>
      <c r="B25" s="223" t="s">
        <v>93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5741</v>
      </c>
      <c r="D26" s="118">
        <f>SUM(D27:D44)</f>
        <v>6396</v>
      </c>
      <c r="E26" s="118">
        <f>SUM(E27:E44)</f>
        <v>6396</v>
      </c>
      <c r="F26" s="22">
        <f t="shared" si="0"/>
        <v>100</v>
      </c>
    </row>
    <row r="27" spans="1:6" ht="15.75" hidden="1" customHeight="1">
      <c r="A27" s="120"/>
      <c r="B27" s="262" t="s">
        <v>44</v>
      </c>
      <c r="C27" s="263"/>
      <c r="D27" s="263"/>
      <c r="E27" s="263"/>
      <c r="F27" s="264" t="e">
        <f t="shared" si="0"/>
        <v>#DIV/0!</v>
      </c>
    </row>
    <row r="28" spans="1:6" ht="15.75" hidden="1" customHeight="1">
      <c r="A28" s="119"/>
      <c r="B28" s="262" t="s">
        <v>95</v>
      </c>
      <c r="C28" s="263"/>
      <c r="D28" s="263"/>
      <c r="E28" s="263"/>
      <c r="F28" s="264" t="e">
        <f t="shared" si="0"/>
        <v>#DIV/0!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hidden="1" customHeight="1">
      <c r="A30" s="119"/>
      <c r="B30" s="262" t="s">
        <v>846</v>
      </c>
      <c r="C30" s="263"/>
      <c r="D30" s="263"/>
      <c r="E30" s="263"/>
      <c r="F30" s="264" t="e">
        <f t="shared" si="0"/>
        <v>#DIV/0!</v>
      </c>
    </row>
    <row r="31" spans="1:6" ht="15.75" hidden="1" customHeight="1">
      <c r="A31" s="119"/>
      <c r="B31" s="262" t="s">
        <v>847</v>
      </c>
      <c r="C31" s="263"/>
      <c r="D31" s="263"/>
      <c r="E31" s="263"/>
      <c r="F31" s="264" t="e">
        <f t="shared" si="0"/>
        <v>#DIV/0!</v>
      </c>
    </row>
    <row r="32" spans="1:6" ht="15.75" customHeight="1">
      <c r="A32" s="119"/>
      <c r="B32" s="262" t="s">
        <v>316</v>
      </c>
      <c r="C32" s="263">
        <v>3200</v>
      </c>
      <c r="D32" s="263">
        <v>3414</v>
      </c>
      <c r="E32" s="263">
        <v>3414</v>
      </c>
      <c r="F32" s="264">
        <f t="shared" si="0"/>
        <v>100</v>
      </c>
    </row>
    <row r="33" spans="1:6" ht="15.75" hidden="1" customHeight="1">
      <c r="A33" s="119"/>
      <c r="B33" s="262" t="s">
        <v>74</v>
      </c>
      <c r="C33" s="263"/>
      <c r="D33" s="263"/>
      <c r="E33" s="263"/>
      <c r="F33" s="264" t="e">
        <f t="shared" si="0"/>
        <v>#DIV/0!</v>
      </c>
    </row>
    <row r="34" spans="1:6" ht="15.75" hidden="1" customHeight="1">
      <c r="A34" s="119"/>
      <c r="B34" s="262" t="s">
        <v>94</v>
      </c>
      <c r="C34" s="263"/>
      <c r="D34" s="263"/>
      <c r="E34" s="263"/>
      <c r="F34" s="264" t="e">
        <f t="shared" si="0"/>
        <v>#DIV/0!</v>
      </c>
    </row>
    <row r="35" spans="1:6" ht="15.75" customHeight="1">
      <c r="A35" s="119"/>
      <c r="B35" s="262" t="s">
        <v>45</v>
      </c>
      <c r="C35" s="263">
        <v>1320</v>
      </c>
      <c r="D35" s="263">
        <v>1300</v>
      </c>
      <c r="E35" s="263">
        <v>1300</v>
      </c>
      <c r="F35" s="264">
        <f t="shared" si="0"/>
        <v>100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hidden="1" customHeight="1">
      <c r="A37" s="119"/>
      <c r="B37" s="262" t="s">
        <v>64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849</v>
      </c>
      <c r="C38" s="263">
        <v>0</v>
      </c>
      <c r="D38" s="263">
        <v>387</v>
      </c>
      <c r="E38" s="263">
        <v>387</v>
      </c>
      <c r="F38" s="264">
        <f t="shared" si="0"/>
        <v>100</v>
      </c>
    </row>
    <row r="39" spans="1:6" ht="15.75" hidden="1" customHeight="1">
      <c r="A39" s="119"/>
      <c r="B39" s="262" t="s">
        <v>46</v>
      </c>
      <c r="C39" s="263"/>
      <c r="D39" s="263"/>
      <c r="E39" s="263"/>
      <c r="F39" s="264" t="e">
        <f t="shared" si="0"/>
        <v>#DIV/0!</v>
      </c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96</v>
      </c>
      <c r="C41" s="263">
        <v>1221</v>
      </c>
      <c r="D41" s="263">
        <v>1295</v>
      </c>
      <c r="E41" s="263">
        <v>1295</v>
      </c>
      <c r="F41" s="264">
        <f t="shared" si="0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hidden="1" customHeight="1">
      <c r="A43" s="119"/>
      <c r="B43" s="262" t="s">
        <v>32</v>
      </c>
      <c r="C43" s="263"/>
      <c r="D43" s="263"/>
      <c r="E43" s="263"/>
      <c r="F43" s="264" t="e">
        <f t="shared" si="0"/>
        <v>#DIV/0!</v>
      </c>
    </row>
    <row r="44" spans="1:6" ht="15.75" hidden="1" customHeight="1">
      <c r="A44" s="119"/>
      <c r="B44" s="262" t="s">
        <v>31</v>
      </c>
      <c r="C44" s="263"/>
      <c r="D44" s="263"/>
      <c r="E44" s="263"/>
      <c r="F44" s="264" t="e">
        <f t="shared" si="0"/>
        <v>#DIV/0!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5741</v>
      </c>
      <c r="D47" s="125">
        <f>D45+D26+D21+D10</f>
        <v>6396</v>
      </c>
      <c r="E47" s="125">
        <f>E45+E26+E21+E10</f>
        <v>6396</v>
      </c>
      <c r="F47" s="126">
        <f t="shared" si="0"/>
        <v>100</v>
      </c>
    </row>
  </sheetData>
  <mergeCells count="5">
    <mergeCell ref="A6:F6"/>
    <mergeCell ref="B1:F1"/>
    <mergeCell ref="A3:F3"/>
    <mergeCell ref="A4:F4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2" sqref="B2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940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238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7" ht="15.75" hidden="1" customHeight="1">
      <c r="A11" s="119"/>
      <c r="B11" s="262" t="s">
        <v>255</v>
      </c>
      <c r="C11" s="263"/>
      <c r="D11" s="263"/>
      <c r="E11" s="263"/>
      <c r="F11" s="264" t="e">
        <f t="shared" ref="F11:F47" si="0">(E11/D11)*100</f>
        <v>#DIV/0!</v>
      </c>
    </row>
    <row r="12" spans="1:7" ht="15.75" hidden="1" customHeight="1">
      <c r="A12" s="119"/>
      <c r="B12" s="262" t="s">
        <v>87</v>
      </c>
      <c r="C12" s="263"/>
      <c r="D12" s="263"/>
      <c r="E12" s="263"/>
      <c r="F12" s="264" t="e">
        <f t="shared" si="0"/>
        <v>#DIV/0!</v>
      </c>
    </row>
    <row r="13" spans="1:7" ht="15.75" hidden="1" customHeight="1">
      <c r="A13" s="119"/>
      <c r="B13" s="262" t="s">
        <v>88</v>
      </c>
      <c r="C13" s="263"/>
      <c r="D13" s="263"/>
      <c r="E13" s="263"/>
      <c r="F13" s="264" t="e">
        <f t="shared" si="0"/>
        <v>#DIV/0!</v>
      </c>
    </row>
    <row r="14" spans="1:7" ht="15.75" hidden="1" customHeight="1">
      <c r="A14" s="119"/>
      <c r="B14" s="262" t="s">
        <v>69</v>
      </c>
      <c r="C14" s="263"/>
      <c r="D14" s="263"/>
      <c r="E14" s="263"/>
      <c r="F14" s="264" t="e">
        <f t="shared" si="0"/>
        <v>#DIV/0!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hidden="1" customHeight="1">
      <c r="A17" s="119"/>
      <c r="B17" s="262" t="s">
        <v>73</v>
      </c>
      <c r="C17" s="263"/>
      <c r="D17" s="263"/>
      <c r="E17" s="263"/>
      <c r="F17" s="264" t="e">
        <f t="shared" si="0"/>
        <v>#DIV/0!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hidden="1" customHeight="1">
      <c r="A20" s="119"/>
      <c r="B20" s="262" t="s">
        <v>72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90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hidden="1" customHeight="1">
      <c r="A22" s="119"/>
      <c r="B22" s="262" t="s">
        <v>37</v>
      </c>
      <c r="C22" s="263"/>
      <c r="D22" s="263"/>
      <c r="E22" s="263"/>
      <c r="F22" s="264" t="e">
        <f t="shared" si="0"/>
        <v>#DIV/0!</v>
      </c>
    </row>
    <row r="23" spans="1:6" ht="15.75" hidden="1" customHeight="1">
      <c r="A23" s="119"/>
      <c r="B23" s="262" t="s">
        <v>91</v>
      </c>
      <c r="C23" s="263"/>
      <c r="D23" s="263"/>
      <c r="E23" s="263"/>
      <c r="F23" s="264" t="e">
        <f t="shared" si="0"/>
        <v>#DIV/0!</v>
      </c>
    </row>
    <row r="24" spans="1:6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6" ht="15.75" hidden="1" customHeight="1">
      <c r="A25" s="121"/>
      <c r="B25" s="223" t="s">
        <v>93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3058</v>
      </c>
      <c r="D26" s="118">
        <f>SUM(D27:D44)</f>
        <v>3519</v>
      </c>
      <c r="E26" s="118">
        <f>SUM(E27:E44)</f>
        <v>3519</v>
      </c>
      <c r="F26" s="22">
        <f t="shared" si="0"/>
        <v>100</v>
      </c>
    </row>
    <row r="27" spans="1:6" ht="15.75" hidden="1" customHeight="1">
      <c r="A27" s="120"/>
      <c r="B27" s="262" t="s">
        <v>44</v>
      </c>
      <c r="C27" s="263"/>
      <c r="D27" s="263"/>
      <c r="E27" s="263"/>
      <c r="F27" s="264" t="e">
        <f t="shared" si="0"/>
        <v>#DIV/0!</v>
      </c>
    </row>
    <row r="28" spans="1:6" ht="15.75" customHeight="1">
      <c r="A28" s="119"/>
      <c r="B28" s="262" t="s">
        <v>95</v>
      </c>
      <c r="C28" s="263">
        <v>1500</v>
      </c>
      <c r="D28" s="263">
        <v>2134</v>
      </c>
      <c r="E28" s="263">
        <v>2134</v>
      </c>
      <c r="F28" s="264">
        <f t="shared" si="0"/>
        <v>100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hidden="1" customHeight="1">
      <c r="A30" s="119"/>
      <c r="B30" s="262" t="s">
        <v>846</v>
      </c>
      <c r="C30" s="263"/>
      <c r="D30" s="263"/>
      <c r="E30" s="263"/>
      <c r="F30" s="264" t="e">
        <f t="shared" si="0"/>
        <v>#DIV/0!</v>
      </c>
    </row>
    <row r="31" spans="1:6" ht="15.75" hidden="1" customHeight="1">
      <c r="A31" s="119"/>
      <c r="B31" s="262" t="s">
        <v>847</v>
      </c>
      <c r="C31" s="263"/>
      <c r="D31" s="263"/>
      <c r="E31" s="263"/>
      <c r="F31" s="264" t="e">
        <f t="shared" si="0"/>
        <v>#DIV/0!</v>
      </c>
    </row>
    <row r="32" spans="1:6" ht="15.75" customHeight="1">
      <c r="A32" s="119"/>
      <c r="B32" s="262" t="s">
        <v>316</v>
      </c>
      <c r="C32" s="263">
        <v>120</v>
      </c>
      <c r="D32" s="263">
        <v>80</v>
      </c>
      <c r="E32" s="263">
        <v>80</v>
      </c>
      <c r="F32" s="264">
        <f t="shared" si="0"/>
        <v>100</v>
      </c>
    </row>
    <row r="33" spans="1:6" ht="15.75" hidden="1" customHeight="1">
      <c r="A33" s="119"/>
      <c r="B33" s="262" t="s">
        <v>74</v>
      </c>
      <c r="C33" s="263"/>
      <c r="D33" s="263"/>
      <c r="E33" s="263"/>
      <c r="F33" s="264" t="e">
        <f t="shared" si="0"/>
        <v>#DIV/0!</v>
      </c>
    </row>
    <row r="34" spans="1:6" ht="15.75" hidden="1" customHeight="1">
      <c r="A34" s="119"/>
      <c r="B34" s="262" t="s">
        <v>94</v>
      </c>
      <c r="C34" s="263"/>
      <c r="D34" s="263"/>
      <c r="E34" s="263"/>
      <c r="F34" s="264" t="e">
        <f t="shared" si="0"/>
        <v>#DIV/0!</v>
      </c>
    </row>
    <row r="35" spans="1:6" ht="15.75" customHeight="1">
      <c r="A35" s="119"/>
      <c r="B35" s="262" t="s">
        <v>45</v>
      </c>
      <c r="C35" s="263">
        <v>0</v>
      </c>
      <c r="D35" s="263">
        <v>235</v>
      </c>
      <c r="E35" s="263">
        <v>235</v>
      </c>
      <c r="F35" s="264">
        <f t="shared" si="0"/>
        <v>100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hidden="1" customHeight="1">
      <c r="A37" s="119"/>
      <c r="B37" s="262" t="s">
        <v>64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849</v>
      </c>
      <c r="C38" s="263">
        <v>1000</v>
      </c>
      <c r="D38" s="263">
        <v>342</v>
      </c>
      <c r="E38" s="263">
        <v>342</v>
      </c>
      <c r="F38" s="264">
        <f t="shared" si="0"/>
        <v>100</v>
      </c>
    </row>
    <row r="39" spans="1:6" ht="15.75" hidden="1" customHeight="1">
      <c r="A39" s="119"/>
      <c r="B39" s="262" t="s">
        <v>46</v>
      </c>
      <c r="C39" s="263"/>
      <c r="D39" s="263"/>
      <c r="E39" s="263"/>
      <c r="F39" s="264" t="e">
        <f t="shared" si="0"/>
        <v>#DIV/0!</v>
      </c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96</v>
      </c>
      <c r="C41" s="263">
        <v>438</v>
      </c>
      <c r="D41" s="263">
        <v>728</v>
      </c>
      <c r="E41" s="263">
        <v>728</v>
      </c>
      <c r="F41" s="264">
        <f t="shared" si="0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hidden="1" customHeight="1">
      <c r="A43" s="119"/>
      <c r="B43" s="262" t="s">
        <v>32</v>
      </c>
      <c r="C43" s="263"/>
      <c r="D43" s="263"/>
      <c r="E43" s="263"/>
      <c r="F43" s="264" t="e">
        <f t="shared" si="0"/>
        <v>#DIV/0!</v>
      </c>
    </row>
    <row r="44" spans="1:6" ht="15.75" hidden="1" customHeight="1">
      <c r="A44" s="119"/>
      <c r="B44" s="262" t="s">
        <v>31</v>
      </c>
      <c r="C44" s="263"/>
      <c r="D44" s="263"/>
      <c r="E44" s="263"/>
      <c r="F44" s="264" t="e">
        <f t="shared" si="0"/>
        <v>#DIV/0!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3058</v>
      </c>
      <c r="D47" s="125">
        <f>D45+D26+D21+D10</f>
        <v>3519</v>
      </c>
      <c r="E47" s="125">
        <f>E45+E26+E21+E10</f>
        <v>3519</v>
      </c>
      <c r="F47" s="126">
        <f t="shared" si="0"/>
        <v>100</v>
      </c>
    </row>
  </sheetData>
  <mergeCells count="5">
    <mergeCell ref="A6:F6"/>
    <mergeCell ref="B1:F1"/>
    <mergeCell ref="A3:F3"/>
    <mergeCell ref="A4:F4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2" sqref="B2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941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920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0</v>
      </c>
      <c r="D10" s="118">
        <f>SUM(D11:D20)</f>
        <v>4622</v>
      </c>
      <c r="E10" s="118">
        <f>SUM(E11:E20)</f>
        <v>4622</v>
      </c>
      <c r="F10" s="22">
        <f t="shared" ref="F10:F47" si="0">(E10/D10)*100</f>
        <v>100</v>
      </c>
    </row>
    <row r="11" spans="1:7" ht="15.75" customHeight="1">
      <c r="A11" s="119"/>
      <c r="B11" s="262" t="s">
        <v>255</v>
      </c>
      <c r="C11" s="263">
        <v>0</v>
      </c>
      <c r="D11" s="263">
        <v>3666</v>
      </c>
      <c r="E11" s="263">
        <v>3666</v>
      </c>
      <c r="F11" s="264">
        <f t="shared" si="0"/>
        <v>100</v>
      </c>
    </row>
    <row r="12" spans="1:7" ht="15.75" customHeight="1">
      <c r="A12" s="119"/>
      <c r="B12" s="262" t="s">
        <v>259</v>
      </c>
      <c r="C12" s="263">
        <v>0</v>
      </c>
      <c r="D12" s="263">
        <v>396</v>
      </c>
      <c r="E12" s="263">
        <v>396</v>
      </c>
      <c r="F12" s="264">
        <f t="shared" si="0"/>
        <v>100</v>
      </c>
    </row>
    <row r="13" spans="1:7" ht="15.75" customHeight="1">
      <c r="A13" s="119"/>
      <c r="B13" s="262" t="s">
        <v>88</v>
      </c>
      <c r="C13" s="263">
        <v>0</v>
      </c>
      <c r="D13" s="263">
        <v>45</v>
      </c>
      <c r="E13" s="263">
        <v>45</v>
      </c>
      <c r="F13" s="264">
        <f t="shared" si="0"/>
        <v>100</v>
      </c>
    </row>
    <row r="14" spans="1:7" ht="15.75" customHeight="1">
      <c r="A14" s="119"/>
      <c r="B14" s="262" t="s">
        <v>69</v>
      </c>
      <c r="C14" s="263">
        <v>0</v>
      </c>
      <c r="D14" s="263">
        <v>15</v>
      </c>
      <c r="E14" s="263">
        <v>15</v>
      </c>
      <c r="F14" s="264">
        <f t="shared" si="0"/>
        <v>100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customHeight="1">
      <c r="A17" s="119"/>
      <c r="B17" s="262" t="s">
        <v>73</v>
      </c>
      <c r="C17" s="263">
        <v>0</v>
      </c>
      <c r="D17" s="263">
        <v>500</v>
      </c>
      <c r="E17" s="263">
        <v>500</v>
      </c>
      <c r="F17" s="264">
        <f t="shared" si="0"/>
        <v>100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hidden="1" customHeight="1">
      <c r="A20" s="119"/>
      <c r="B20" s="262" t="s">
        <v>72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90</v>
      </c>
      <c r="C21" s="118">
        <f>SUM(C22:C25)</f>
        <v>0</v>
      </c>
      <c r="D21" s="118">
        <f>SUM(D22:D25)</f>
        <v>690</v>
      </c>
      <c r="E21" s="118">
        <f>SUM(E22:E25)</f>
        <v>690</v>
      </c>
      <c r="F21" s="22">
        <f t="shared" si="0"/>
        <v>100</v>
      </c>
    </row>
    <row r="22" spans="1:6" ht="15.75" customHeight="1">
      <c r="A22" s="119"/>
      <c r="B22" s="262" t="s">
        <v>37</v>
      </c>
      <c r="C22" s="263">
        <v>0</v>
      </c>
      <c r="D22" s="263">
        <v>685</v>
      </c>
      <c r="E22" s="263">
        <v>685</v>
      </c>
      <c r="F22" s="264">
        <f t="shared" si="0"/>
        <v>100</v>
      </c>
    </row>
    <row r="23" spans="1:6" ht="15.75" hidden="1" customHeight="1">
      <c r="A23" s="119"/>
      <c r="B23" s="262" t="s">
        <v>91</v>
      </c>
      <c r="C23" s="263"/>
      <c r="D23" s="263"/>
      <c r="E23" s="263"/>
      <c r="F23" s="264" t="e">
        <f t="shared" si="0"/>
        <v>#DIV/0!</v>
      </c>
    </row>
    <row r="24" spans="1:6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6" ht="15.75" customHeight="1">
      <c r="A25" s="121"/>
      <c r="B25" s="223" t="s">
        <v>916</v>
      </c>
      <c r="C25" s="265">
        <v>0</v>
      </c>
      <c r="D25" s="265">
        <v>5</v>
      </c>
      <c r="E25" s="265">
        <v>5</v>
      </c>
      <c r="F25" s="266">
        <f t="shared" si="0"/>
        <v>100</v>
      </c>
    </row>
    <row r="26" spans="1:6" ht="15.75" customHeight="1">
      <c r="A26" s="122">
        <v>3</v>
      </c>
      <c r="B26" s="115" t="s">
        <v>3</v>
      </c>
      <c r="C26" s="118">
        <f>SUM(C27:C44)</f>
        <v>0</v>
      </c>
      <c r="D26" s="118">
        <f>SUM(D27:D44)</f>
        <v>1701</v>
      </c>
      <c r="E26" s="118">
        <f>SUM(E27:E44)</f>
        <v>1701</v>
      </c>
      <c r="F26" s="264">
        <f t="shared" si="0"/>
        <v>100</v>
      </c>
    </row>
    <row r="27" spans="1:6" ht="15.75" hidden="1" customHeight="1">
      <c r="A27" s="120"/>
      <c r="B27" s="262" t="s">
        <v>44</v>
      </c>
      <c r="C27" s="263"/>
      <c r="D27" s="263"/>
      <c r="E27" s="263"/>
      <c r="F27" s="264" t="e">
        <f t="shared" si="0"/>
        <v>#DIV/0!</v>
      </c>
    </row>
    <row r="28" spans="1:6" ht="15.75" customHeight="1">
      <c r="A28" s="119"/>
      <c r="B28" s="262" t="s">
        <v>95</v>
      </c>
      <c r="C28" s="263">
        <v>0</v>
      </c>
      <c r="D28" s="263">
        <v>194</v>
      </c>
      <c r="E28" s="263">
        <v>194</v>
      </c>
      <c r="F28" s="264">
        <f t="shared" si="0"/>
        <v>100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customHeight="1">
      <c r="A30" s="119"/>
      <c r="B30" s="262" t="s">
        <v>846</v>
      </c>
      <c r="C30" s="263">
        <v>0</v>
      </c>
      <c r="D30" s="263">
        <v>362</v>
      </c>
      <c r="E30" s="263">
        <v>362</v>
      </c>
      <c r="F30" s="264">
        <f t="shared" si="0"/>
        <v>100</v>
      </c>
    </row>
    <row r="31" spans="1:6" ht="15.75" customHeight="1">
      <c r="A31" s="119"/>
      <c r="B31" s="262" t="s">
        <v>847</v>
      </c>
      <c r="C31" s="263">
        <v>0</v>
      </c>
      <c r="D31" s="263">
        <v>46</v>
      </c>
      <c r="E31" s="263">
        <v>46</v>
      </c>
      <c r="F31" s="264">
        <f t="shared" si="0"/>
        <v>100</v>
      </c>
    </row>
    <row r="32" spans="1:6" ht="15.75" customHeight="1">
      <c r="A32" s="119"/>
      <c r="B32" s="262" t="s">
        <v>316</v>
      </c>
      <c r="C32" s="263">
        <v>0</v>
      </c>
      <c r="D32" s="263">
        <v>150</v>
      </c>
      <c r="E32" s="263">
        <v>150</v>
      </c>
      <c r="F32" s="264">
        <f t="shared" si="0"/>
        <v>100</v>
      </c>
    </row>
    <row r="33" spans="1:6" ht="15.75" hidden="1" customHeight="1">
      <c r="A33" s="119"/>
      <c r="B33" s="262" t="s">
        <v>74</v>
      </c>
      <c r="C33" s="263"/>
      <c r="D33" s="263"/>
      <c r="E33" s="263"/>
      <c r="F33" s="264" t="e">
        <f t="shared" si="0"/>
        <v>#DIV/0!</v>
      </c>
    </row>
    <row r="34" spans="1:6" ht="15.75" hidden="1" customHeight="1">
      <c r="A34" s="119"/>
      <c r="B34" s="262" t="s">
        <v>94</v>
      </c>
      <c r="C34" s="263"/>
      <c r="D34" s="263"/>
      <c r="E34" s="263"/>
      <c r="F34" s="264" t="e">
        <f t="shared" si="0"/>
        <v>#DIV/0!</v>
      </c>
    </row>
    <row r="35" spans="1:6" ht="15.75" customHeight="1">
      <c r="A35" s="119"/>
      <c r="B35" s="262" t="s">
        <v>45</v>
      </c>
      <c r="C35" s="263">
        <v>0</v>
      </c>
      <c r="D35" s="263">
        <v>378</v>
      </c>
      <c r="E35" s="263">
        <v>378</v>
      </c>
      <c r="F35" s="264">
        <f t="shared" si="0"/>
        <v>100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hidden="1" customHeight="1">
      <c r="A37" s="119"/>
      <c r="B37" s="262" t="s">
        <v>64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849</v>
      </c>
      <c r="C38" s="263">
        <v>0</v>
      </c>
      <c r="D38" s="263">
        <v>317</v>
      </c>
      <c r="E38" s="263">
        <v>317</v>
      </c>
      <c r="F38" s="264">
        <f t="shared" si="0"/>
        <v>100</v>
      </c>
    </row>
    <row r="39" spans="1:6" ht="15.75" hidden="1" customHeight="1">
      <c r="A39" s="119"/>
      <c r="B39" s="262" t="s">
        <v>46</v>
      </c>
      <c r="C39" s="263"/>
      <c r="D39" s="263"/>
      <c r="E39" s="263"/>
      <c r="F39" s="264" t="e">
        <f t="shared" si="0"/>
        <v>#DIV/0!</v>
      </c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96</v>
      </c>
      <c r="C41" s="263">
        <v>0</v>
      </c>
      <c r="D41" s="263">
        <v>242</v>
      </c>
      <c r="E41" s="263">
        <v>242</v>
      </c>
      <c r="F41" s="264">
        <f t="shared" si="0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hidden="1" customHeight="1">
      <c r="A43" s="119"/>
      <c r="B43" s="262" t="s">
        <v>32</v>
      </c>
      <c r="C43" s="263"/>
      <c r="D43" s="263"/>
      <c r="E43" s="263"/>
      <c r="F43" s="264" t="e">
        <f t="shared" si="0"/>
        <v>#DIV/0!</v>
      </c>
    </row>
    <row r="44" spans="1:6" ht="15.75" customHeight="1">
      <c r="A44" s="119"/>
      <c r="B44" s="262" t="s">
        <v>31</v>
      </c>
      <c r="C44" s="263">
        <v>0</v>
      </c>
      <c r="D44" s="263">
        <v>12</v>
      </c>
      <c r="E44" s="263">
        <v>12</v>
      </c>
      <c r="F44" s="264">
        <f t="shared" si="0"/>
        <v>100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0</v>
      </c>
      <c r="D47" s="125">
        <f>D45+D26+D21+D10</f>
        <v>7013</v>
      </c>
      <c r="E47" s="125">
        <f>E45+E26+E21+E10</f>
        <v>7013</v>
      </c>
      <c r="F47" s="126">
        <f t="shared" si="0"/>
        <v>100</v>
      </c>
    </row>
  </sheetData>
  <mergeCells count="5">
    <mergeCell ref="B1:F1"/>
    <mergeCell ref="A3:F3"/>
    <mergeCell ref="A4:F4"/>
    <mergeCell ref="A6:F6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2" sqref="B2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942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239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2640</v>
      </c>
      <c r="D10" s="118">
        <f>SUM(D11:D20)</f>
        <v>3140</v>
      </c>
      <c r="E10" s="118">
        <f>SUM(E11:E20)</f>
        <v>3140</v>
      </c>
      <c r="F10" s="22">
        <f t="shared" ref="F10:F47" si="0">(E10/D10)*100</f>
        <v>100</v>
      </c>
    </row>
    <row r="11" spans="1:7" ht="15.75" hidden="1" customHeight="1">
      <c r="A11" s="119"/>
      <c r="B11" s="262" t="s">
        <v>255</v>
      </c>
      <c r="C11" s="263"/>
      <c r="D11" s="263"/>
      <c r="E11" s="263"/>
      <c r="F11" s="264" t="e">
        <f t="shared" si="0"/>
        <v>#DIV/0!</v>
      </c>
    </row>
    <row r="12" spans="1:7" ht="15.75" hidden="1" customHeight="1">
      <c r="A12" s="119"/>
      <c r="B12" s="262" t="s">
        <v>87</v>
      </c>
      <c r="C12" s="263"/>
      <c r="D12" s="263"/>
      <c r="E12" s="263"/>
      <c r="F12" s="264" t="e">
        <f t="shared" si="0"/>
        <v>#DIV/0!</v>
      </c>
    </row>
    <row r="13" spans="1:7" ht="15.75" hidden="1" customHeight="1">
      <c r="A13" s="119"/>
      <c r="B13" s="262" t="s">
        <v>88</v>
      </c>
      <c r="C13" s="263"/>
      <c r="D13" s="263"/>
      <c r="E13" s="263"/>
      <c r="F13" s="264" t="e">
        <f t="shared" si="0"/>
        <v>#DIV/0!</v>
      </c>
    </row>
    <row r="14" spans="1:7" ht="15.75" hidden="1" customHeight="1">
      <c r="A14" s="119"/>
      <c r="B14" s="262" t="s">
        <v>69</v>
      </c>
      <c r="C14" s="263"/>
      <c r="D14" s="263"/>
      <c r="E14" s="263"/>
      <c r="F14" s="264" t="e">
        <f t="shared" si="0"/>
        <v>#DIV/0!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customHeight="1">
      <c r="A17" s="119"/>
      <c r="B17" s="262" t="s">
        <v>73</v>
      </c>
      <c r="C17" s="263">
        <v>0</v>
      </c>
      <c r="D17" s="263">
        <v>500</v>
      </c>
      <c r="E17" s="263">
        <v>500</v>
      </c>
      <c r="F17" s="264">
        <f t="shared" si="0"/>
        <v>100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customHeight="1">
      <c r="A20" s="119"/>
      <c r="B20" s="262" t="s">
        <v>72</v>
      </c>
      <c r="C20" s="263">
        <v>2640</v>
      </c>
      <c r="D20" s="263">
        <v>2640</v>
      </c>
      <c r="E20" s="263">
        <v>2640</v>
      </c>
      <c r="F20" s="264">
        <f t="shared" si="0"/>
        <v>100</v>
      </c>
    </row>
    <row r="21" spans="1:6" ht="15.75" customHeight="1">
      <c r="A21" s="122">
        <v>2</v>
      </c>
      <c r="B21" s="114" t="s">
        <v>90</v>
      </c>
      <c r="C21" s="118">
        <f>SUM(C22:C25)</f>
        <v>416</v>
      </c>
      <c r="D21" s="118">
        <f>SUM(D22:D25)</f>
        <v>484</v>
      </c>
      <c r="E21" s="118">
        <f>SUM(E22:E25)</f>
        <v>484</v>
      </c>
      <c r="F21" s="22">
        <f t="shared" si="0"/>
        <v>100</v>
      </c>
    </row>
    <row r="22" spans="1:6" ht="15.75" customHeight="1">
      <c r="A22" s="119"/>
      <c r="B22" s="262" t="s">
        <v>37</v>
      </c>
      <c r="C22" s="263">
        <v>416</v>
      </c>
      <c r="D22" s="263">
        <v>484</v>
      </c>
      <c r="E22" s="263">
        <v>484</v>
      </c>
      <c r="F22" s="264">
        <f t="shared" si="0"/>
        <v>100</v>
      </c>
    </row>
    <row r="23" spans="1:6" ht="15.75" hidden="1" customHeight="1">
      <c r="A23" s="119"/>
      <c r="B23" s="262" t="s">
        <v>91</v>
      </c>
      <c r="C23" s="263">
        <v>0</v>
      </c>
      <c r="D23" s="263"/>
      <c r="E23" s="263"/>
      <c r="F23" s="264" t="e">
        <f t="shared" si="0"/>
        <v>#DIV/0!</v>
      </c>
    </row>
    <row r="24" spans="1:6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6" ht="15.75" hidden="1" customHeight="1">
      <c r="A25" s="121"/>
      <c r="B25" s="223" t="s">
        <v>93</v>
      </c>
      <c r="C25" s="265">
        <v>0</v>
      </c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506</v>
      </c>
      <c r="D26" s="118">
        <f>SUM(D27:D44)</f>
        <v>336</v>
      </c>
      <c r="E26" s="118">
        <f>SUM(E27:E44)</f>
        <v>336</v>
      </c>
      <c r="F26" s="22">
        <f t="shared" si="0"/>
        <v>100</v>
      </c>
    </row>
    <row r="27" spans="1:6" ht="15.75" customHeight="1">
      <c r="A27" s="120"/>
      <c r="B27" s="262" t="s">
        <v>44</v>
      </c>
      <c r="C27" s="263">
        <v>5</v>
      </c>
      <c r="D27" s="263">
        <v>0</v>
      </c>
      <c r="E27" s="263">
        <v>0</v>
      </c>
      <c r="F27" s="264"/>
    </row>
    <row r="28" spans="1:6" ht="15.75" customHeight="1">
      <c r="A28" s="119"/>
      <c r="B28" s="262" t="s">
        <v>95</v>
      </c>
      <c r="C28" s="263">
        <v>55</v>
      </c>
      <c r="D28" s="263">
        <v>23</v>
      </c>
      <c r="E28" s="263">
        <v>23</v>
      </c>
      <c r="F28" s="264">
        <f t="shared" si="0"/>
        <v>100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customHeight="1">
      <c r="A30" s="119"/>
      <c r="B30" s="262" t="s">
        <v>846</v>
      </c>
      <c r="C30" s="263">
        <v>16</v>
      </c>
      <c r="D30" s="263">
        <v>32</v>
      </c>
      <c r="E30" s="263">
        <v>32</v>
      </c>
      <c r="F30" s="264">
        <f t="shared" si="0"/>
        <v>100</v>
      </c>
    </row>
    <row r="31" spans="1:6" ht="15.75" customHeight="1">
      <c r="A31" s="119"/>
      <c r="B31" s="262" t="s">
        <v>847</v>
      </c>
      <c r="C31" s="263">
        <v>65</v>
      </c>
      <c r="D31" s="263">
        <v>53</v>
      </c>
      <c r="E31" s="263">
        <v>53</v>
      </c>
      <c r="F31" s="264">
        <f t="shared" si="0"/>
        <v>100</v>
      </c>
    </row>
    <row r="32" spans="1:6" ht="15.75" customHeight="1">
      <c r="A32" s="119"/>
      <c r="B32" s="262" t="s">
        <v>316</v>
      </c>
      <c r="C32" s="263">
        <v>215</v>
      </c>
      <c r="D32" s="263">
        <v>158</v>
      </c>
      <c r="E32" s="263">
        <v>158</v>
      </c>
      <c r="F32" s="264">
        <f t="shared" si="0"/>
        <v>100</v>
      </c>
    </row>
    <row r="33" spans="1:6" ht="15.75" hidden="1" customHeight="1">
      <c r="A33" s="119"/>
      <c r="B33" s="262" t="s">
        <v>74</v>
      </c>
      <c r="C33" s="263"/>
      <c r="D33" s="263"/>
      <c r="E33" s="263"/>
      <c r="F33" s="264" t="e">
        <f t="shared" si="0"/>
        <v>#DIV/0!</v>
      </c>
    </row>
    <row r="34" spans="1:6" ht="15.75" hidden="1" customHeight="1">
      <c r="A34" s="119"/>
      <c r="B34" s="262" t="s">
        <v>94</v>
      </c>
      <c r="C34" s="263"/>
      <c r="D34" s="263"/>
      <c r="E34" s="263"/>
      <c r="F34" s="264" t="e">
        <f t="shared" si="0"/>
        <v>#DIV/0!</v>
      </c>
    </row>
    <row r="35" spans="1:6" ht="15.75" customHeight="1">
      <c r="A35" s="119"/>
      <c r="B35" s="262" t="s">
        <v>45</v>
      </c>
      <c r="C35" s="263">
        <v>20</v>
      </c>
      <c r="D35" s="263">
        <v>0</v>
      </c>
      <c r="E35" s="263">
        <v>0</v>
      </c>
      <c r="F35" s="264"/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hidden="1" customHeight="1">
      <c r="A37" s="119"/>
      <c r="B37" s="262" t="s">
        <v>64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849</v>
      </c>
      <c r="C38" s="263">
        <v>30</v>
      </c>
      <c r="D38" s="263">
        <v>2</v>
      </c>
      <c r="E38" s="263">
        <v>2</v>
      </c>
      <c r="F38" s="264">
        <f t="shared" si="0"/>
        <v>100</v>
      </c>
    </row>
    <row r="39" spans="1:6" ht="15.75" hidden="1" customHeight="1">
      <c r="A39" s="119"/>
      <c r="B39" s="262" t="s">
        <v>46</v>
      </c>
      <c r="C39" s="263"/>
      <c r="D39" s="263"/>
      <c r="E39" s="263"/>
      <c r="F39" s="264"/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96</v>
      </c>
      <c r="C41" s="263">
        <v>100</v>
      </c>
      <c r="D41" s="263">
        <v>68</v>
      </c>
      <c r="E41" s="263">
        <v>68</v>
      </c>
      <c r="F41" s="264">
        <f t="shared" si="0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hidden="1" customHeight="1">
      <c r="A43" s="119"/>
      <c r="B43" s="262" t="s">
        <v>32</v>
      </c>
      <c r="C43" s="263"/>
      <c r="D43" s="263"/>
      <c r="E43" s="263"/>
      <c r="F43" s="264" t="e">
        <f t="shared" si="0"/>
        <v>#DIV/0!</v>
      </c>
    </row>
    <row r="44" spans="1:6" ht="15.75" hidden="1" customHeight="1">
      <c r="A44" s="119"/>
      <c r="B44" s="262" t="s">
        <v>31</v>
      </c>
      <c r="C44" s="263"/>
      <c r="D44" s="263"/>
      <c r="E44" s="263"/>
      <c r="F44" s="264" t="e">
        <f t="shared" si="0"/>
        <v>#DIV/0!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3562</v>
      </c>
      <c r="D47" s="125">
        <f>D45+D26+D21+D10</f>
        <v>3960</v>
      </c>
      <c r="E47" s="125">
        <f>E45+E26+E21+E10</f>
        <v>3960</v>
      </c>
      <c r="F47" s="126">
        <f t="shared" si="0"/>
        <v>100</v>
      </c>
    </row>
  </sheetData>
  <mergeCells count="5">
    <mergeCell ref="B1:F1"/>
    <mergeCell ref="A3:F3"/>
    <mergeCell ref="A4:F4"/>
    <mergeCell ref="A6:F6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2" sqref="B2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943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924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7" ht="15.75" hidden="1" customHeight="1">
      <c r="A11" s="119"/>
      <c r="B11" s="262" t="s">
        <v>255</v>
      </c>
      <c r="C11" s="263"/>
      <c r="D11" s="263"/>
      <c r="E11" s="263"/>
      <c r="F11" s="264" t="e">
        <f t="shared" ref="F11:F47" si="0">(E11/D11)*100</f>
        <v>#DIV/0!</v>
      </c>
    </row>
    <row r="12" spans="1:7" ht="15.75" hidden="1" customHeight="1">
      <c r="A12" s="119"/>
      <c r="B12" s="262" t="s">
        <v>87</v>
      </c>
      <c r="C12" s="263"/>
      <c r="D12" s="263"/>
      <c r="E12" s="263"/>
      <c r="F12" s="264" t="e">
        <f t="shared" si="0"/>
        <v>#DIV/0!</v>
      </c>
    </row>
    <row r="13" spans="1:7" ht="15.75" hidden="1" customHeight="1">
      <c r="A13" s="119"/>
      <c r="B13" s="262" t="s">
        <v>88</v>
      </c>
      <c r="C13" s="263"/>
      <c r="D13" s="263"/>
      <c r="E13" s="263"/>
      <c r="F13" s="264" t="e">
        <f t="shared" si="0"/>
        <v>#DIV/0!</v>
      </c>
    </row>
    <row r="14" spans="1:7" ht="15.75" hidden="1" customHeight="1">
      <c r="A14" s="119"/>
      <c r="B14" s="262" t="s">
        <v>69</v>
      </c>
      <c r="C14" s="263"/>
      <c r="D14" s="263"/>
      <c r="E14" s="263"/>
      <c r="F14" s="264" t="e">
        <f t="shared" si="0"/>
        <v>#DIV/0!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hidden="1" customHeight="1">
      <c r="A17" s="119"/>
      <c r="B17" s="262" t="s">
        <v>73</v>
      </c>
      <c r="C17" s="263">
        <v>0</v>
      </c>
      <c r="D17" s="263"/>
      <c r="E17" s="263"/>
      <c r="F17" s="264" t="e">
        <f t="shared" si="0"/>
        <v>#DIV/0!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hidden="1" customHeight="1">
      <c r="A20" s="119"/>
      <c r="B20" s="262" t="s">
        <v>72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90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hidden="1" customHeight="1">
      <c r="A22" s="119"/>
      <c r="B22" s="262" t="s">
        <v>37</v>
      </c>
      <c r="C22" s="263"/>
      <c r="D22" s="263"/>
      <c r="E22" s="263"/>
      <c r="F22" s="264" t="e">
        <f t="shared" si="0"/>
        <v>#DIV/0!</v>
      </c>
    </row>
    <row r="23" spans="1:6" ht="15.75" hidden="1" customHeight="1">
      <c r="A23" s="119"/>
      <c r="B23" s="262" t="s">
        <v>91</v>
      </c>
      <c r="C23" s="263"/>
      <c r="D23" s="263"/>
      <c r="E23" s="263"/>
      <c r="F23" s="264" t="e">
        <f t="shared" si="0"/>
        <v>#DIV/0!</v>
      </c>
    </row>
    <row r="24" spans="1:6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6" ht="15.75" hidden="1" customHeight="1">
      <c r="A25" s="121"/>
      <c r="B25" s="223" t="s">
        <v>93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0</v>
      </c>
      <c r="D26" s="118">
        <f>SUM(D27:D44)</f>
        <v>1325</v>
      </c>
      <c r="E26" s="118">
        <f>SUM(E27:E44)</f>
        <v>1325</v>
      </c>
      <c r="F26" s="268">
        <f t="shared" si="0"/>
        <v>100</v>
      </c>
    </row>
    <row r="27" spans="1:6" ht="15.75" hidden="1" customHeight="1">
      <c r="A27" s="120"/>
      <c r="B27" s="262" t="s">
        <v>44</v>
      </c>
      <c r="C27" s="263"/>
      <c r="D27" s="263"/>
      <c r="E27" s="263"/>
      <c r="F27" s="264" t="e">
        <f t="shared" si="0"/>
        <v>#DIV/0!</v>
      </c>
    </row>
    <row r="28" spans="1:6" ht="15.75" customHeight="1">
      <c r="A28" s="119"/>
      <c r="B28" s="262" t="s">
        <v>95</v>
      </c>
      <c r="C28" s="263">
        <v>0</v>
      </c>
      <c r="D28" s="263">
        <v>1054</v>
      </c>
      <c r="E28" s="263">
        <v>1054</v>
      </c>
      <c r="F28" s="264">
        <f t="shared" si="0"/>
        <v>100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hidden="1" customHeight="1">
      <c r="A30" s="119"/>
      <c r="B30" s="262" t="s">
        <v>846</v>
      </c>
      <c r="C30" s="263"/>
      <c r="D30" s="263"/>
      <c r="E30" s="263"/>
      <c r="F30" s="264" t="e">
        <f t="shared" si="0"/>
        <v>#DIV/0!</v>
      </c>
    </row>
    <row r="31" spans="1:6" ht="15.75" hidden="1" customHeight="1">
      <c r="A31" s="119"/>
      <c r="B31" s="262" t="s">
        <v>847</v>
      </c>
      <c r="C31" s="263"/>
      <c r="D31" s="263"/>
      <c r="E31" s="263"/>
      <c r="F31" s="264" t="e">
        <f t="shared" si="0"/>
        <v>#DIV/0!</v>
      </c>
    </row>
    <row r="32" spans="1:6" ht="15.75" hidden="1" customHeight="1">
      <c r="A32" s="119"/>
      <c r="B32" s="262" t="s">
        <v>316</v>
      </c>
      <c r="C32" s="263"/>
      <c r="D32" s="263"/>
      <c r="E32" s="263"/>
      <c r="F32" s="264" t="e">
        <f t="shared" si="0"/>
        <v>#DIV/0!</v>
      </c>
    </row>
    <row r="33" spans="1:6" ht="15.75" hidden="1" customHeight="1">
      <c r="A33" s="119"/>
      <c r="B33" s="262" t="s">
        <v>74</v>
      </c>
      <c r="C33" s="263"/>
      <c r="D33" s="263"/>
      <c r="E33" s="263"/>
      <c r="F33" s="264" t="e">
        <f t="shared" si="0"/>
        <v>#DIV/0!</v>
      </c>
    </row>
    <row r="34" spans="1:6" ht="15.75" hidden="1" customHeight="1">
      <c r="A34" s="119"/>
      <c r="B34" s="262" t="s">
        <v>94</v>
      </c>
      <c r="C34" s="263"/>
      <c r="D34" s="263"/>
      <c r="E34" s="263"/>
      <c r="F34" s="264" t="e">
        <f t="shared" si="0"/>
        <v>#DIV/0!</v>
      </c>
    </row>
    <row r="35" spans="1:6" ht="15.75" hidden="1" customHeight="1">
      <c r="A35" s="119"/>
      <c r="B35" s="262" t="s">
        <v>45</v>
      </c>
      <c r="C35" s="263"/>
      <c r="D35" s="263"/>
      <c r="E35" s="263"/>
      <c r="F35" s="264" t="e">
        <f t="shared" si="0"/>
        <v>#DIV/0!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hidden="1" customHeight="1">
      <c r="A37" s="119"/>
      <c r="B37" s="262" t="s">
        <v>64</v>
      </c>
      <c r="C37" s="263"/>
      <c r="D37" s="263"/>
      <c r="E37" s="263"/>
      <c r="F37" s="264" t="e">
        <f t="shared" si="0"/>
        <v>#DIV/0!</v>
      </c>
    </row>
    <row r="38" spans="1:6" ht="15.75" hidden="1" customHeight="1">
      <c r="A38" s="119"/>
      <c r="B38" s="262" t="s">
        <v>849</v>
      </c>
      <c r="C38" s="263"/>
      <c r="D38" s="263"/>
      <c r="E38" s="263"/>
      <c r="F38" s="264" t="e">
        <f t="shared" si="0"/>
        <v>#DIV/0!</v>
      </c>
    </row>
    <row r="39" spans="1:6" ht="15.75" hidden="1" customHeight="1">
      <c r="A39" s="119"/>
      <c r="B39" s="262" t="s">
        <v>46</v>
      </c>
      <c r="C39" s="263"/>
      <c r="D39" s="263"/>
      <c r="E39" s="263"/>
      <c r="F39" s="264" t="e">
        <f t="shared" si="0"/>
        <v>#DIV/0!</v>
      </c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96</v>
      </c>
      <c r="C41" s="263">
        <v>0</v>
      </c>
      <c r="D41" s="263">
        <v>271</v>
      </c>
      <c r="E41" s="263">
        <v>271</v>
      </c>
      <c r="F41" s="264">
        <f t="shared" si="0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hidden="1" customHeight="1">
      <c r="A43" s="119"/>
      <c r="B43" s="262" t="s">
        <v>32</v>
      </c>
      <c r="C43" s="263"/>
      <c r="D43" s="263"/>
      <c r="E43" s="263"/>
      <c r="F43" s="264" t="e">
        <f t="shared" si="0"/>
        <v>#DIV/0!</v>
      </c>
    </row>
    <row r="44" spans="1:6" ht="15.75" hidden="1" customHeight="1">
      <c r="A44" s="119"/>
      <c r="B44" s="262" t="s">
        <v>31</v>
      </c>
      <c r="C44" s="263"/>
      <c r="D44" s="263"/>
      <c r="E44" s="263"/>
      <c r="F44" s="264" t="e">
        <f t="shared" si="0"/>
        <v>#DIV/0!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0</v>
      </c>
      <c r="D47" s="125">
        <f>D45+D26+D21+D10</f>
        <v>1325</v>
      </c>
      <c r="E47" s="125">
        <f>E45+E26+E21+E10</f>
        <v>1325</v>
      </c>
      <c r="F47" s="126">
        <f t="shared" si="0"/>
        <v>100</v>
      </c>
    </row>
  </sheetData>
  <mergeCells count="5">
    <mergeCell ref="B1:F1"/>
    <mergeCell ref="A3:F3"/>
    <mergeCell ref="A4:F4"/>
    <mergeCell ref="A5:F5"/>
    <mergeCell ref="A6:F6"/>
  </mergeCells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2" sqref="B2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944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240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5904</v>
      </c>
      <c r="D10" s="118">
        <f>SUM(D11:D20)</f>
        <v>5904</v>
      </c>
      <c r="E10" s="118">
        <f>SUM(E11:E20)</f>
        <v>5904</v>
      </c>
      <c r="F10" s="22">
        <f t="shared" ref="F10:F39" si="0">(E10/D10)*100</f>
        <v>100</v>
      </c>
    </row>
    <row r="11" spans="1:7" ht="15.75" customHeight="1">
      <c r="A11" s="119"/>
      <c r="B11" s="262" t="s">
        <v>255</v>
      </c>
      <c r="C11" s="263">
        <v>5784</v>
      </c>
      <c r="D11" s="263">
        <v>5784</v>
      </c>
      <c r="E11" s="263">
        <v>5784</v>
      </c>
      <c r="F11" s="264">
        <f t="shared" si="0"/>
        <v>100</v>
      </c>
    </row>
    <row r="12" spans="1:7" ht="15.75" hidden="1" customHeight="1">
      <c r="A12" s="119"/>
      <c r="B12" s="262" t="s">
        <v>87</v>
      </c>
      <c r="C12" s="263"/>
      <c r="D12" s="263"/>
      <c r="E12" s="263"/>
      <c r="F12" s="264" t="e">
        <f t="shared" si="0"/>
        <v>#DIV/0!</v>
      </c>
    </row>
    <row r="13" spans="1:7" ht="15.75" customHeight="1">
      <c r="A13" s="119"/>
      <c r="B13" s="262" t="s">
        <v>88</v>
      </c>
      <c r="C13" s="263">
        <v>120</v>
      </c>
      <c r="D13" s="263">
        <v>120</v>
      </c>
      <c r="E13" s="263">
        <v>120</v>
      </c>
      <c r="F13" s="264">
        <f t="shared" si="0"/>
        <v>100</v>
      </c>
    </row>
    <row r="14" spans="1:7" ht="15.75" hidden="1" customHeight="1">
      <c r="A14" s="119"/>
      <c r="B14" s="262" t="s">
        <v>69</v>
      </c>
      <c r="C14" s="263">
        <v>0</v>
      </c>
      <c r="D14" s="263"/>
      <c r="E14" s="263"/>
      <c r="F14" s="264"/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hidden="1" customHeight="1">
      <c r="A17" s="119"/>
      <c r="B17" s="262" t="s">
        <v>73</v>
      </c>
      <c r="C17" s="263">
        <v>0</v>
      </c>
      <c r="D17" s="263"/>
      <c r="E17" s="263"/>
      <c r="F17" s="264" t="e">
        <f t="shared" si="0"/>
        <v>#DIV/0!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hidden="1" customHeight="1">
      <c r="A20" s="119"/>
      <c r="B20" s="262" t="s">
        <v>72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90</v>
      </c>
      <c r="C21" s="118">
        <f>SUM(C22:C25)</f>
        <v>1150</v>
      </c>
      <c r="D21" s="118">
        <f>SUM(D22:D25)</f>
        <v>992</v>
      </c>
      <c r="E21" s="118">
        <f>SUM(E22:E25)</f>
        <v>992</v>
      </c>
      <c r="F21" s="22">
        <f t="shared" si="0"/>
        <v>100</v>
      </c>
    </row>
    <row r="22" spans="1:6" ht="15.75" customHeight="1">
      <c r="A22" s="119"/>
      <c r="B22" s="262" t="s">
        <v>37</v>
      </c>
      <c r="C22" s="263">
        <v>1150</v>
      </c>
      <c r="D22" s="263">
        <v>974</v>
      </c>
      <c r="E22" s="263">
        <v>974</v>
      </c>
      <c r="F22" s="264">
        <f t="shared" si="0"/>
        <v>100</v>
      </c>
    </row>
    <row r="23" spans="1:6" ht="15.75" hidden="1" customHeight="1">
      <c r="A23" s="119"/>
      <c r="B23" s="262" t="s">
        <v>91</v>
      </c>
      <c r="C23" s="263">
        <v>0</v>
      </c>
      <c r="D23" s="263"/>
      <c r="E23" s="263"/>
      <c r="F23" s="264" t="e">
        <f t="shared" si="0"/>
        <v>#DIV/0!</v>
      </c>
    </row>
    <row r="24" spans="1:6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6" ht="15.75" customHeight="1">
      <c r="A25" s="121"/>
      <c r="B25" s="223" t="s">
        <v>916</v>
      </c>
      <c r="C25" s="265">
        <v>0</v>
      </c>
      <c r="D25" s="265">
        <v>18</v>
      </c>
      <c r="E25" s="265">
        <v>18</v>
      </c>
      <c r="F25" s="266">
        <f t="shared" si="0"/>
        <v>100</v>
      </c>
    </row>
    <row r="26" spans="1:6" ht="15.75" customHeight="1">
      <c r="A26" s="122">
        <v>3</v>
      </c>
      <c r="B26" s="115" t="s">
        <v>3</v>
      </c>
      <c r="C26" s="118">
        <f>SUM(C27:C44)</f>
        <v>2937</v>
      </c>
      <c r="D26" s="118">
        <f>SUM(D27:D44)</f>
        <v>1863</v>
      </c>
      <c r="E26" s="118">
        <f>SUM(E27:E44)</f>
        <v>1863</v>
      </c>
      <c r="F26" s="22">
        <f t="shared" si="0"/>
        <v>100</v>
      </c>
    </row>
    <row r="27" spans="1:6" ht="15.75" customHeight="1">
      <c r="A27" s="120"/>
      <c r="B27" s="262" t="s">
        <v>44</v>
      </c>
      <c r="C27" s="263">
        <v>0</v>
      </c>
      <c r="D27" s="263">
        <v>3</v>
      </c>
      <c r="E27" s="263">
        <v>3</v>
      </c>
      <c r="F27" s="264">
        <f t="shared" si="0"/>
        <v>100</v>
      </c>
    </row>
    <row r="28" spans="1:6" ht="15.75" customHeight="1">
      <c r="A28" s="119"/>
      <c r="B28" s="262" t="s">
        <v>95</v>
      </c>
      <c r="C28" s="263">
        <v>300</v>
      </c>
      <c r="D28" s="263">
        <v>85</v>
      </c>
      <c r="E28" s="263">
        <v>85</v>
      </c>
      <c r="F28" s="264">
        <f t="shared" si="0"/>
        <v>100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customHeight="1">
      <c r="A30" s="119"/>
      <c r="B30" s="262" t="s">
        <v>846</v>
      </c>
      <c r="C30" s="263">
        <v>112</v>
      </c>
      <c r="D30" s="263">
        <v>110</v>
      </c>
      <c r="E30" s="263">
        <v>110</v>
      </c>
      <c r="F30" s="264">
        <f t="shared" si="0"/>
        <v>100</v>
      </c>
    </row>
    <row r="31" spans="1:6" ht="15.75" customHeight="1">
      <c r="A31" s="119"/>
      <c r="B31" s="262" t="s">
        <v>847</v>
      </c>
      <c r="C31" s="263">
        <v>65</v>
      </c>
      <c r="D31" s="263">
        <v>27</v>
      </c>
      <c r="E31" s="263">
        <v>27</v>
      </c>
      <c r="F31" s="264">
        <f t="shared" si="0"/>
        <v>100</v>
      </c>
    </row>
    <row r="32" spans="1:6" ht="15.75" customHeight="1">
      <c r="A32" s="119"/>
      <c r="B32" s="262" t="s">
        <v>316</v>
      </c>
      <c r="C32" s="263">
        <v>1300</v>
      </c>
      <c r="D32" s="263">
        <v>1008</v>
      </c>
      <c r="E32" s="263">
        <v>1008</v>
      </c>
      <c r="F32" s="264">
        <f t="shared" si="0"/>
        <v>100</v>
      </c>
    </row>
    <row r="33" spans="1:6" ht="15.75" hidden="1" customHeight="1">
      <c r="A33" s="119"/>
      <c r="B33" s="262" t="s">
        <v>74</v>
      </c>
      <c r="C33" s="263"/>
      <c r="D33" s="263"/>
      <c r="E33" s="263"/>
      <c r="F33" s="264" t="e">
        <f t="shared" si="0"/>
        <v>#DIV/0!</v>
      </c>
    </row>
    <row r="34" spans="1:6" ht="15.75" customHeight="1">
      <c r="A34" s="119"/>
      <c r="B34" s="262" t="s">
        <v>94</v>
      </c>
      <c r="C34" s="263">
        <v>0</v>
      </c>
      <c r="D34" s="263">
        <v>16</v>
      </c>
      <c r="E34" s="263">
        <v>16</v>
      </c>
      <c r="F34" s="264">
        <f t="shared" si="0"/>
        <v>100</v>
      </c>
    </row>
    <row r="35" spans="1:6" ht="15.75" customHeight="1">
      <c r="A35" s="119"/>
      <c r="B35" s="262" t="s">
        <v>45</v>
      </c>
      <c r="C35" s="263">
        <v>50</v>
      </c>
      <c r="D35" s="263">
        <v>12</v>
      </c>
      <c r="E35" s="263">
        <v>12</v>
      </c>
      <c r="F35" s="264">
        <f t="shared" si="0"/>
        <v>100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hidden="1" customHeight="1">
      <c r="A37" s="119"/>
      <c r="B37" s="262" t="s">
        <v>64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849</v>
      </c>
      <c r="C38" s="263">
        <v>500</v>
      </c>
      <c r="D38" s="263">
        <v>249</v>
      </c>
      <c r="E38" s="263">
        <v>249</v>
      </c>
      <c r="F38" s="264">
        <f t="shared" si="0"/>
        <v>100</v>
      </c>
    </row>
    <row r="39" spans="1:6" ht="15.75" customHeight="1">
      <c r="A39" s="119"/>
      <c r="B39" s="262" t="s">
        <v>46</v>
      </c>
      <c r="C39" s="263">
        <v>70</v>
      </c>
      <c r="D39" s="263">
        <v>44</v>
      </c>
      <c r="E39" s="263">
        <v>44</v>
      </c>
      <c r="F39" s="264">
        <f t="shared" si="0"/>
        <v>100</v>
      </c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ref="F40:F47" si="1">(E40/D40)*100</f>
        <v>#DIV/0!</v>
      </c>
    </row>
    <row r="41" spans="1:6" ht="15.75" customHeight="1">
      <c r="A41" s="119"/>
      <c r="B41" s="262" t="s">
        <v>96</v>
      </c>
      <c r="C41" s="263">
        <v>540</v>
      </c>
      <c r="D41" s="263">
        <v>309</v>
      </c>
      <c r="E41" s="263">
        <v>309</v>
      </c>
      <c r="F41" s="264">
        <f t="shared" si="1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1"/>
        <v>#DIV/0!</v>
      </c>
    </row>
    <row r="43" spans="1:6" ht="15.75" hidden="1" customHeight="1">
      <c r="A43" s="119"/>
      <c r="B43" s="262" t="s">
        <v>32</v>
      </c>
      <c r="C43" s="263"/>
      <c r="D43" s="263"/>
      <c r="E43" s="263"/>
      <c r="F43" s="264" t="e">
        <f t="shared" si="1"/>
        <v>#DIV/0!</v>
      </c>
    </row>
    <row r="44" spans="1:6" ht="15.75" hidden="1" customHeight="1">
      <c r="A44" s="119"/>
      <c r="B44" s="262" t="s">
        <v>31</v>
      </c>
      <c r="C44" s="263"/>
      <c r="D44" s="263"/>
      <c r="E44" s="263"/>
      <c r="F44" s="264" t="e">
        <f t="shared" si="1"/>
        <v>#DIV/0!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1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1"/>
        <v>#DIV/0!</v>
      </c>
    </row>
    <row r="47" spans="1:6" ht="15.75" customHeight="1">
      <c r="A47" s="124"/>
      <c r="B47" s="117" t="s">
        <v>1</v>
      </c>
      <c r="C47" s="125">
        <f>C45+C26+C21+C10</f>
        <v>9991</v>
      </c>
      <c r="D47" s="125">
        <f>D45+D26+D21+D10</f>
        <v>8759</v>
      </c>
      <c r="E47" s="125">
        <f>E45+E26+E21+E10</f>
        <v>8759</v>
      </c>
      <c r="F47" s="126">
        <f t="shared" si="1"/>
        <v>100</v>
      </c>
    </row>
  </sheetData>
  <mergeCells count="5">
    <mergeCell ref="B1:F1"/>
    <mergeCell ref="A3:F3"/>
    <mergeCell ref="A4:F4"/>
    <mergeCell ref="A6:F6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2" sqref="B2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945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852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7" ht="15.75" hidden="1" customHeight="1">
      <c r="A11" s="119"/>
      <c r="B11" s="262" t="s">
        <v>255</v>
      </c>
      <c r="C11" s="263"/>
      <c r="D11" s="263"/>
      <c r="E11" s="263"/>
      <c r="F11" s="264" t="e">
        <f t="shared" ref="F11:F47" si="0">(E11/D11)*100</f>
        <v>#DIV/0!</v>
      </c>
    </row>
    <row r="12" spans="1:7" ht="15.75" hidden="1" customHeight="1">
      <c r="A12" s="119"/>
      <c r="B12" s="262" t="s">
        <v>87</v>
      </c>
      <c r="C12" s="263"/>
      <c r="D12" s="263"/>
      <c r="E12" s="263"/>
      <c r="F12" s="264" t="e">
        <f t="shared" si="0"/>
        <v>#DIV/0!</v>
      </c>
    </row>
    <row r="13" spans="1:7" ht="15.75" hidden="1" customHeight="1">
      <c r="A13" s="119"/>
      <c r="B13" s="262" t="s">
        <v>88</v>
      </c>
      <c r="C13" s="263"/>
      <c r="D13" s="263"/>
      <c r="E13" s="263"/>
      <c r="F13" s="264" t="e">
        <f t="shared" si="0"/>
        <v>#DIV/0!</v>
      </c>
    </row>
    <row r="14" spans="1:7" ht="15.75" hidden="1" customHeight="1">
      <c r="A14" s="119"/>
      <c r="B14" s="262" t="s">
        <v>69</v>
      </c>
      <c r="C14" s="263"/>
      <c r="D14" s="263"/>
      <c r="E14" s="263"/>
      <c r="F14" s="264" t="e">
        <f t="shared" si="0"/>
        <v>#DIV/0!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hidden="1" customHeight="1">
      <c r="A17" s="119"/>
      <c r="B17" s="262" t="s">
        <v>73</v>
      </c>
      <c r="C17" s="263"/>
      <c r="D17" s="263"/>
      <c r="E17" s="263"/>
      <c r="F17" s="264" t="e">
        <f t="shared" si="0"/>
        <v>#DIV/0!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hidden="1" customHeight="1">
      <c r="A20" s="119"/>
      <c r="B20" s="262" t="s">
        <v>72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90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hidden="1" customHeight="1">
      <c r="A22" s="119"/>
      <c r="B22" s="262" t="s">
        <v>37</v>
      </c>
      <c r="C22" s="263"/>
      <c r="D22" s="263"/>
      <c r="E22" s="263"/>
      <c r="F22" s="264" t="e">
        <f t="shared" si="0"/>
        <v>#DIV/0!</v>
      </c>
    </row>
    <row r="23" spans="1:6" ht="15.75" hidden="1" customHeight="1">
      <c r="A23" s="119"/>
      <c r="B23" s="262" t="s">
        <v>91</v>
      </c>
      <c r="C23" s="263"/>
      <c r="D23" s="263"/>
      <c r="E23" s="263"/>
      <c r="F23" s="264" t="e">
        <f t="shared" si="0"/>
        <v>#DIV/0!</v>
      </c>
    </row>
    <row r="24" spans="1:6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6" ht="15.75" hidden="1" customHeight="1">
      <c r="A25" s="121"/>
      <c r="B25" s="223" t="s">
        <v>93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0</v>
      </c>
      <c r="D26" s="118">
        <f>SUM(D27:D44)</f>
        <v>20</v>
      </c>
      <c r="E26" s="118">
        <f>SUM(E27:E44)</f>
        <v>20</v>
      </c>
      <c r="F26" s="22">
        <f t="shared" si="0"/>
        <v>100</v>
      </c>
    </row>
    <row r="27" spans="1:6" ht="15.75" hidden="1" customHeight="1">
      <c r="A27" s="120"/>
      <c r="B27" s="262" t="s">
        <v>44</v>
      </c>
      <c r="C27" s="263"/>
      <c r="D27" s="263"/>
      <c r="E27" s="263"/>
      <c r="F27" s="264" t="e">
        <f t="shared" si="0"/>
        <v>#DIV/0!</v>
      </c>
    </row>
    <row r="28" spans="1:6" ht="15.75" customHeight="1">
      <c r="A28" s="119"/>
      <c r="B28" s="262" t="s">
        <v>95</v>
      </c>
      <c r="C28" s="263">
        <v>0</v>
      </c>
      <c r="D28" s="263">
        <v>16</v>
      </c>
      <c r="E28" s="263">
        <v>16</v>
      </c>
      <c r="F28" s="264">
        <f t="shared" si="0"/>
        <v>100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hidden="1" customHeight="1">
      <c r="A30" s="119"/>
      <c r="B30" s="262" t="s">
        <v>846</v>
      </c>
      <c r="C30" s="263"/>
      <c r="D30" s="263"/>
      <c r="E30" s="263"/>
      <c r="F30" s="264" t="e">
        <f t="shared" si="0"/>
        <v>#DIV/0!</v>
      </c>
    </row>
    <row r="31" spans="1:6" ht="15.75" hidden="1" customHeight="1">
      <c r="A31" s="119"/>
      <c r="B31" s="262" t="s">
        <v>847</v>
      </c>
      <c r="C31" s="263"/>
      <c r="D31" s="263"/>
      <c r="E31" s="263"/>
      <c r="F31" s="264" t="e">
        <f t="shared" si="0"/>
        <v>#DIV/0!</v>
      </c>
    </row>
    <row r="32" spans="1:6" ht="15.75" hidden="1" customHeight="1">
      <c r="A32" s="119"/>
      <c r="B32" s="262" t="s">
        <v>316</v>
      </c>
      <c r="C32" s="263"/>
      <c r="D32" s="263"/>
      <c r="E32" s="263"/>
      <c r="F32" s="264" t="e">
        <f t="shared" si="0"/>
        <v>#DIV/0!</v>
      </c>
    </row>
    <row r="33" spans="1:6" ht="15.75" hidden="1" customHeight="1">
      <c r="A33" s="119"/>
      <c r="B33" s="262" t="s">
        <v>74</v>
      </c>
      <c r="C33" s="263"/>
      <c r="D33" s="263"/>
      <c r="E33" s="263"/>
      <c r="F33" s="264" t="e">
        <f t="shared" si="0"/>
        <v>#DIV/0!</v>
      </c>
    </row>
    <row r="34" spans="1:6" ht="15.75" hidden="1" customHeight="1">
      <c r="A34" s="119"/>
      <c r="B34" s="262" t="s">
        <v>94</v>
      </c>
      <c r="C34" s="263"/>
      <c r="D34" s="263"/>
      <c r="E34" s="263"/>
      <c r="F34" s="264" t="e">
        <f t="shared" si="0"/>
        <v>#DIV/0!</v>
      </c>
    </row>
    <row r="35" spans="1:6" ht="15.75" hidden="1" customHeight="1">
      <c r="A35" s="119"/>
      <c r="B35" s="262" t="s">
        <v>45</v>
      </c>
      <c r="C35" s="263"/>
      <c r="D35" s="263"/>
      <c r="E35" s="263"/>
      <c r="F35" s="264" t="e">
        <f t="shared" si="0"/>
        <v>#DIV/0!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hidden="1" customHeight="1">
      <c r="A37" s="119"/>
      <c r="B37" s="262" t="s">
        <v>64</v>
      </c>
      <c r="C37" s="263"/>
      <c r="D37" s="263"/>
      <c r="E37" s="263"/>
      <c r="F37" s="264" t="e">
        <f t="shared" si="0"/>
        <v>#DIV/0!</v>
      </c>
    </row>
    <row r="38" spans="1:6" ht="15.75" hidden="1" customHeight="1">
      <c r="A38" s="119"/>
      <c r="B38" s="262" t="s">
        <v>849</v>
      </c>
      <c r="C38" s="263"/>
      <c r="D38" s="263"/>
      <c r="E38" s="263"/>
      <c r="F38" s="264" t="e">
        <f t="shared" si="0"/>
        <v>#DIV/0!</v>
      </c>
    </row>
    <row r="39" spans="1:6" ht="15.75" hidden="1" customHeight="1">
      <c r="A39" s="119"/>
      <c r="B39" s="262" t="s">
        <v>46</v>
      </c>
      <c r="C39" s="263"/>
      <c r="D39" s="263"/>
      <c r="E39" s="263"/>
      <c r="F39" s="264" t="e">
        <f t="shared" si="0"/>
        <v>#DIV/0!</v>
      </c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96</v>
      </c>
      <c r="C41" s="263">
        <v>0</v>
      </c>
      <c r="D41" s="263">
        <v>4</v>
      </c>
      <c r="E41" s="263">
        <v>4</v>
      </c>
      <c r="F41" s="264">
        <f t="shared" si="0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hidden="1" customHeight="1">
      <c r="A43" s="119"/>
      <c r="B43" s="262" t="s">
        <v>32</v>
      </c>
      <c r="C43" s="263"/>
      <c r="D43" s="263"/>
      <c r="E43" s="263"/>
      <c r="F43" s="264" t="e">
        <f t="shared" si="0"/>
        <v>#DIV/0!</v>
      </c>
    </row>
    <row r="44" spans="1:6" ht="15.75" hidden="1" customHeight="1">
      <c r="A44" s="119"/>
      <c r="B44" s="262" t="s">
        <v>31</v>
      </c>
      <c r="C44" s="263"/>
      <c r="D44" s="263"/>
      <c r="E44" s="263"/>
      <c r="F44" s="264" t="e">
        <f t="shared" si="0"/>
        <v>#DIV/0!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0</v>
      </c>
      <c r="D47" s="125">
        <f>D45+D26+D21+D10</f>
        <v>20</v>
      </c>
      <c r="E47" s="125">
        <f>E45+E26+E21+E10</f>
        <v>20</v>
      </c>
      <c r="F47" s="126">
        <f t="shared" si="0"/>
        <v>100</v>
      </c>
    </row>
  </sheetData>
  <mergeCells count="5">
    <mergeCell ref="A6:F6"/>
    <mergeCell ref="B1:F1"/>
    <mergeCell ref="A3:F3"/>
    <mergeCell ref="A4:F4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2" sqref="B2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946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853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7" ht="15.75" hidden="1" customHeight="1">
      <c r="A11" s="119"/>
      <c r="B11" s="262" t="s">
        <v>255</v>
      </c>
      <c r="C11" s="263"/>
      <c r="D11" s="263"/>
      <c r="E11" s="263"/>
      <c r="F11" s="264" t="e">
        <f t="shared" ref="F11:F47" si="0">(E11/D11)*100</f>
        <v>#DIV/0!</v>
      </c>
    </row>
    <row r="12" spans="1:7" ht="15.75" hidden="1" customHeight="1">
      <c r="A12" s="119"/>
      <c r="B12" s="262" t="s">
        <v>87</v>
      </c>
      <c r="C12" s="263"/>
      <c r="D12" s="263"/>
      <c r="E12" s="263"/>
      <c r="F12" s="264" t="e">
        <f t="shared" si="0"/>
        <v>#DIV/0!</v>
      </c>
    </row>
    <row r="13" spans="1:7" ht="15.75" hidden="1" customHeight="1">
      <c r="A13" s="119"/>
      <c r="B13" s="262" t="s">
        <v>88</v>
      </c>
      <c r="C13" s="263"/>
      <c r="D13" s="263"/>
      <c r="E13" s="263"/>
      <c r="F13" s="264" t="e">
        <f t="shared" si="0"/>
        <v>#DIV/0!</v>
      </c>
    </row>
    <row r="14" spans="1:7" ht="15.75" hidden="1" customHeight="1">
      <c r="A14" s="119"/>
      <c r="B14" s="262" t="s">
        <v>69</v>
      </c>
      <c r="C14" s="263"/>
      <c r="D14" s="263"/>
      <c r="E14" s="263"/>
      <c r="F14" s="264" t="e">
        <f t="shared" si="0"/>
        <v>#DIV/0!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hidden="1" customHeight="1">
      <c r="A17" s="119"/>
      <c r="B17" s="262" t="s">
        <v>73</v>
      </c>
      <c r="C17" s="263"/>
      <c r="D17" s="263"/>
      <c r="E17" s="263"/>
      <c r="F17" s="264" t="e">
        <f t="shared" si="0"/>
        <v>#DIV/0!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hidden="1" customHeight="1">
      <c r="A20" s="119"/>
      <c r="B20" s="262" t="s">
        <v>72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90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hidden="1" customHeight="1">
      <c r="A22" s="119"/>
      <c r="B22" s="262" t="s">
        <v>37</v>
      </c>
      <c r="C22" s="263"/>
      <c r="D22" s="263"/>
      <c r="E22" s="263"/>
      <c r="F22" s="264" t="e">
        <f t="shared" si="0"/>
        <v>#DIV/0!</v>
      </c>
    </row>
    <row r="23" spans="1:6" ht="15.75" hidden="1" customHeight="1">
      <c r="A23" s="119"/>
      <c r="B23" s="262" t="s">
        <v>91</v>
      </c>
      <c r="C23" s="263"/>
      <c r="D23" s="263"/>
      <c r="E23" s="263"/>
      <c r="F23" s="264" t="e">
        <f t="shared" si="0"/>
        <v>#DIV/0!</v>
      </c>
    </row>
    <row r="24" spans="1:6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6" ht="15.75" hidden="1" customHeight="1">
      <c r="A25" s="121"/>
      <c r="B25" s="223" t="s">
        <v>93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5398</v>
      </c>
      <c r="D26" s="118">
        <f>SUM(D27:D44)</f>
        <v>4014</v>
      </c>
      <c r="E26" s="118">
        <f>SUM(E27:E44)</f>
        <v>4014</v>
      </c>
      <c r="F26" s="22">
        <f t="shared" si="0"/>
        <v>100</v>
      </c>
    </row>
    <row r="27" spans="1:6" ht="15.75" hidden="1" customHeight="1">
      <c r="A27" s="120"/>
      <c r="B27" s="262" t="s">
        <v>44</v>
      </c>
      <c r="C27" s="263"/>
      <c r="D27" s="263"/>
      <c r="E27" s="263"/>
      <c r="F27" s="264" t="e">
        <f t="shared" si="0"/>
        <v>#DIV/0!</v>
      </c>
    </row>
    <row r="28" spans="1:6" ht="15.75" customHeight="1">
      <c r="A28" s="119"/>
      <c r="B28" s="262" t="s">
        <v>95</v>
      </c>
      <c r="C28" s="263">
        <v>1850</v>
      </c>
      <c r="D28" s="263">
        <v>1547</v>
      </c>
      <c r="E28" s="263">
        <v>1547</v>
      </c>
      <c r="F28" s="264">
        <f t="shared" si="0"/>
        <v>100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hidden="1" customHeight="1">
      <c r="A30" s="119"/>
      <c r="B30" s="262" t="s">
        <v>846</v>
      </c>
      <c r="C30" s="263"/>
      <c r="D30" s="263"/>
      <c r="E30" s="263"/>
      <c r="F30" s="264" t="e">
        <f t="shared" si="0"/>
        <v>#DIV/0!</v>
      </c>
    </row>
    <row r="31" spans="1:6" ht="15.75" hidden="1" customHeight="1">
      <c r="A31" s="119"/>
      <c r="B31" s="262" t="s">
        <v>847</v>
      </c>
      <c r="C31" s="263"/>
      <c r="D31" s="263"/>
      <c r="E31" s="263"/>
      <c r="F31" s="264" t="e">
        <f t="shared" si="0"/>
        <v>#DIV/0!</v>
      </c>
    </row>
    <row r="32" spans="1:6" ht="15.75" customHeight="1">
      <c r="A32" s="119"/>
      <c r="B32" s="262" t="s">
        <v>316</v>
      </c>
      <c r="C32" s="263">
        <v>2400</v>
      </c>
      <c r="D32" s="263">
        <v>1220</v>
      </c>
      <c r="E32" s="263">
        <v>1220</v>
      </c>
      <c r="F32" s="264">
        <f t="shared" si="0"/>
        <v>100</v>
      </c>
    </row>
    <row r="33" spans="1:6" ht="15.75" hidden="1" customHeight="1">
      <c r="A33" s="119"/>
      <c r="B33" s="262" t="s">
        <v>74</v>
      </c>
      <c r="C33" s="263"/>
      <c r="D33" s="263"/>
      <c r="E33" s="263"/>
      <c r="F33" s="264" t="e">
        <f t="shared" si="0"/>
        <v>#DIV/0!</v>
      </c>
    </row>
    <row r="34" spans="1:6" ht="15.75" hidden="1" customHeight="1">
      <c r="A34" s="119"/>
      <c r="B34" s="262" t="s">
        <v>94</v>
      </c>
      <c r="C34" s="263"/>
      <c r="D34" s="263"/>
      <c r="E34" s="263"/>
      <c r="F34" s="264" t="e">
        <f t="shared" si="0"/>
        <v>#DIV/0!</v>
      </c>
    </row>
    <row r="35" spans="1:6" ht="15.75" customHeight="1">
      <c r="A35" s="119"/>
      <c r="B35" s="262" t="s">
        <v>45</v>
      </c>
      <c r="C35" s="263">
        <v>0</v>
      </c>
      <c r="D35" s="263">
        <v>393</v>
      </c>
      <c r="E35" s="263">
        <v>393</v>
      </c>
      <c r="F35" s="264">
        <f t="shared" si="0"/>
        <v>100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hidden="1" customHeight="1">
      <c r="A37" s="119"/>
      <c r="B37" s="262" t="s">
        <v>64</v>
      </c>
      <c r="C37" s="263"/>
      <c r="D37" s="263"/>
      <c r="E37" s="263"/>
      <c r="F37" s="264" t="e">
        <f t="shared" si="0"/>
        <v>#DIV/0!</v>
      </c>
    </row>
    <row r="38" spans="1:6" ht="15.75" hidden="1" customHeight="1">
      <c r="A38" s="119"/>
      <c r="B38" s="262" t="s">
        <v>849</v>
      </c>
      <c r="C38" s="263"/>
      <c r="D38" s="263"/>
      <c r="E38" s="263"/>
      <c r="F38" s="264" t="e">
        <f t="shared" si="0"/>
        <v>#DIV/0!</v>
      </c>
    </row>
    <row r="39" spans="1:6" ht="15.75" hidden="1" customHeight="1">
      <c r="A39" s="119"/>
      <c r="B39" s="262" t="s">
        <v>46</v>
      </c>
      <c r="C39" s="263"/>
      <c r="D39" s="263"/>
      <c r="E39" s="263"/>
      <c r="F39" s="264" t="e">
        <f t="shared" si="0"/>
        <v>#DIV/0!</v>
      </c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96</v>
      </c>
      <c r="C41" s="263">
        <v>1148</v>
      </c>
      <c r="D41" s="263">
        <v>854</v>
      </c>
      <c r="E41" s="263">
        <v>854</v>
      </c>
      <c r="F41" s="264">
        <f t="shared" si="0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hidden="1" customHeight="1">
      <c r="A43" s="119"/>
      <c r="B43" s="262" t="s">
        <v>32</v>
      </c>
      <c r="C43" s="263">
        <v>0</v>
      </c>
      <c r="D43" s="263"/>
      <c r="E43" s="263"/>
      <c r="F43" s="264" t="e">
        <f t="shared" si="0"/>
        <v>#DIV/0!</v>
      </c>
    </row>
    <row r="44" spans="1:6" ht="15.75" hidden="1" customHeight="1">
      <c r="A44" s="119"/>
      <c r="B44" s="262" t="s">
        <v>31</v>
      </c>
      <c r="C44" s="263"/>
      <c r="D44" s="263"/>
      <c r="E44" s="263"/>
      <c r="F44" s="264" t="e">
        <f t="shared" si="0"/>
        <v>#DIV/0!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5398</v>
      </c>
      <c r="D47" s="125">
        <f>D45+D26+D21+D10</f>
        <v>4014</v>
      </c>
      <c r="E47" s="125">
        <f>E45+E26+E21+E10</f>
        <v>4014</v>
      </c>
      <c r="F47" s="126">
        <f t="shared" si="0"/>
        <v>100</v>
      </c>
    </row>
  </sheetData>
  <mergeCells count="5">
    <mergeCell ref="B1:F1"/>
    <mergeCell ref="A3:F3"/>
    <mergeCell ref="A4:F4"/>
    <mergeCell ref="A6:F6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2" sqref="B2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947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854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7" ht="15.75" hidden="1" customHeight="1">
      <c r="A11" s="119"/>
      <c r="B11" s="262" t="s">
        <v>255</v>
      </c>
      <c r="C11" s="263"/>
      <c r="D11" s="263"/>
      <c r="E11" s="263"/>
      <c r="F11" s="264" t="e">
        <f t="shared" ref="F11:F47" si="0">(E11/D11)*100</f>
        <v>#DIV/0!</v>
      </c>
    </row>
    <row r="12" spans="1:7" ht="15.75" hidden="1" customHeight="1">
      <c r="A12" s="119"/>
      <c r="B12" s="262" t="s">
        <v>87</v>
      </c>
      <c r="C12" s="263"/>
      <c r="D12" s="263"/>
      <c r="E12" s="263"/>
      <c r="F12" s="264" t="e">
        <f t="shared" si="0"/>
        <v>#DIV/0!</v>
      </c>
    </row>
    <row r="13" spans="1:7" ht="15.75" hidden="1" customHeight="1">
      <c r="A13" s="119"/>
      <c r="B13" s="262" t="s">
        <v>88</v>
      </c>
      <c r="C13" s="263"/>
      <c r="D13" s="263"/>
      <c r="E13" s="263"/>
      <c r="F13" s="264" t="e">
        <f t="shared" si="0"/>
        <v>#DIV/0!</v>
      </c>
    </row>
    <row r="14" spans="1:7" ht="15.75" hidden="1" customHeight="1">
      <c r="A14" s="119"/>
      <c r="B14" s="262" t="s">
        <v>69</v>
      </c>
      <c r="C14" s="263"/>
      <c r="D14" s="263"/>
      <c r="E14" s="263"/>
      <c r="F14" s="264" t="e">
        <f t="shared" si="0"/>
        <v>#DIV/0!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hidden="1" customHeight="1">
      <c r="A17" s="119"/>
      <c r="B17" s="262" t="s">
        <v>73</v>
      </c>
      <c r="C17" s="263"/>
      <c r="D17" s="263"/>
      <c r="E17" s="263"/>
      <c r="F17" s="264" t="e">
        <f t="shared" si="0"/>
        <v>#DIV/0!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hidden="1" customHeight="1">
      <c r="A20" s="119"/>
      <c r="B20" s="262" t="s">
        <v>72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90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hidden="1" customHeight="1">
      <c r="A22" s="119"/>
      <c r="B22" s="262" t="s">
        <v>37</v>
      </c>
      <c r="C22" s="263"/>
      <c r="D22" s="263"/>
      <c r="E22" s="263"/>
      <c r="F22" s="264" t="e">
        <f t="shared" si="0"/>
        <v>#DIV/0!</v>
      </c>
    </row>
    <row r="23" spans="1:6" ht="15.75" hidden="1" customHeight="1">
      <c r="A23" s="119"/>
      <c r="B23" s="262" t="s">
        <v>91</v>
      </c>
      <c r="C23" s="263"/>
      <c r="D23" s="263"/>
      <c r="E23" s="263"/>
      <c r="F23" s="264" t="e">
        <f t="shared" si="0"/>
        <v>#DIV/0!</v>
      </c>
    </row>
    <row r="24" spans="1:6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6" ht="15.75" hidden="1" customHeight="1">
      <c r="A25" s="121"/>
      <c r="B25" s="223" t="s">
        <v>93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807</v>
      </c>
      <c r="D26" s="118">
        <f>SUM(D27:D44)</f>
        <v>761</v>
      </c>
      <c r="E26" s="118">
        <f>SUM(E27:E44)</f>
        <v>761</v>
      </c>
      <c r="F26" s="22">
        <f t="shared" si="0"/>
        <v>100</v>
      </c>
    </row>
    <row r="27" spans="1:6" ht="15.75" hidden="1" customHeight="1">
      <c r="A27" s="120"/>
      <c r="B27" s="262" t="s">
        <v>44</v>
      </c>
      <c r="C27" s="263"/>
      <c r="D27" s="263"/>
      <c r="E27" s="263"/>
      <c r="F27" s="264" t="e">
        <f t="shared" si="0"/>
        <v>#DIV/0!</v>
      </c>
    </row>
    <row r="28" spans="1:6" ht="15.75" hidden="1" customHeight="1">
      <c r="A28" s="119"/>
      <c r="B28" s="262" t="s">
        <v>95</v>
      </c>
      <c r="C28" s="263"/>
      <c r="D28" s="263"/>
      <c r="E28" s="263"/>
      <c r="F28" s="264" t="e">
        <f t="shared" si="0"/>
        <v>#DIV/0!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hidden="1" customHeight="1">
      <c r="A30" s="119"/>
      <c r="B30" s="262" t="s">
        <v>846</v>
      </c>
      <c r="C30" s="263"/>
      <c r="D30" s="263"/>
      <c r="E30" s="263"/>
      <c r="F30" s="264" t="e">
        <f t="shared" si="0"/>
        <v>#DIV/0!</v>
      </c>
    </row>
    <row r="31" spans="1:6" ht="15.75" hidden="1" customHeight="1">
      <c r="A31" s="119"/>
      <c r="B31" s="262" t="s">
        <v>847</v>
      </c>
      <c r="C31" s="263"/>
      <c r="D31" s="263"/>
      <c r="E31" s="263"/>
      <c r="F31" s="264" t="e">
        <f t="shared" si="0"/>
        <v>#DIV/0!</v>
      </c>
    </row>
    <row r="32" spans="1:6" ht="15.75" hidden="1" customHeight="1">
      <c r="A32" s="119"/>
      <c r="B32" s="262" t="s">
        <v>316</v>
      </c>
      <c r="C32" s="263"/>
      <c r="D32" s="263"/>
      <c r="E32" s="263"/>
      <c r="F32" s="264" t="e">
        <f t="shared" si="0"/>
        <v>#DIV/0!</v>
      </c>
    </row>
    <row r="33" spans="1:6" ht="15.75" customHeight="1">
      <c r="A33" s="119"/>
      <c r="B33" s="262" t="s">
        <v>74</v>
      </c>
      <c r="C33" s="263">
        <v>635</v>
      </c>
      <c r="D33" s="263">
        <v>599</v>
      </c>
      <c r="E33" s="263">
        <v>599</v>
      </c>
      <c r="F33" s="264">
        <f t="shared" si="0"/>
        <v>100</v>
      </c>
    </row>
    <row r="34" spans="1:6" ht="15.75" hidden="1" customHeight="1">
      <c r="A34" s="119"/>
      <c r="B34" s="262" t="s">
        <v>94</v>
      </c>
      <c r="C34" s="263"/>
      <c r="D34" s="263"/>
      <c r="E34" s="263"/>
      <c r="F34" s="264" t="e">
        <f t="shared" si="0"/>
        <v>#DIV/0!</v>
      </c>
    </row>
    <row r="35" spans="1:6" ht="15.75" hidden="1" customHeight="1">
      <c r="A35" s="119"/>
      <c r="B35" s="262" t="s">
        <v>45</v>
      </c>
      <c r="C35" s="263"/>
      <c r="D35" s="263"/>
      <c r="E35" s="263"/>
      <c r="F35" s="264" t="e">
        <f t="shared" si="0"/>
        <v>#DIV/0!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hidden="1" customHeight="1">
      <c r="A37" s="119"/>
      <c r="B37" s="262" t="s">
        <v>64</v>
      </c>
      <c r="C37" s="263"/>
      <c r="D37" s="263"/>
      <c r="E37" s="263"/>
      <c r="F37" s="264" t="e">
        <f t="shared" si="0"/>
        <v>#DIV/0!</v>
      </c>
    </row>
    <row r="38" spans="1:6" ht="15.75" hidden="1" customHeight="1">
      <c r="A38" s="119"/>
      <c r="B38" s="262" t="s">
        <v>849</v>
      </c>
      <c r="C38" s="263"/>
      <c r="D38" s="263"/>
      <c r="E38" s="263"/>
      <c r="F38" s="264" t="e">
        <f t="shared" si="0"/>
        <v>#DIV/0!</v>
      </c>
    </row>
    <row r="39" spans="1:6" ht="15.75" hidden="1" customHeight="1">
      <c r="A39" s="119"/>
      <c r="B39" s="262" t="s">
        <v>46</v>
      </c>
      <c r="C39" s="263"/>
      <c r="D39" s="263"/>
      <c r="E39" s="263"/>
      <c r="F39" s="264" t="e">
        <f t="shared" si="0"/>
        <v>#DIV/0!</v>
      </c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96</v>
      </c>
      <c r="C41" s="263">
        <v>172</v>
      </c>
      <c r="D41" s="263">
        <v>162</v>
      </c>
      <c r="E41" s="263">
        <v>162</v>
      </c>
      <c r="F41" s="264">
        <f t="shared" si="0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hidden="1" customHeight="1">
      <c r="A43" s="119"/>
      <c r="B43" s="262" t="s">
        <v>32</v>
      </c>
      <c r="C43" s="263"/>
      <c r="D43" s="263"/>
      <c r="E43" s="263"/>
      <c r="F43" s="264" t="e">
        <f t="shared" si="0"/>
        <v>#DIV/0!</v>
      </c>
    </row>
    <row r="44" spans="1:6" ht="15.75" hidden="1" customHeight="1">
      <c r="A44" s="119"/>
      <c r="B44" s="262" t="s">
        <v>31</v>
      </c>
      <c r="C44" s="263"/>
      <c r="D44" s="263"/>
      <c r="E44" s="263"/>
      <c r="F44" s="264" t="e">
        <f t="shared" si="0"/>
        <v>#DIV/0!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807</v>
      </c>
      <c r="D47" s="125">
        <f>D45+D26+D21+D10</f>
        <v>761</v>
      </c>
      <c r="E47" s="125">
        <f>E45+E26+E21+E10</f>
        <v>761</v>
      </c>
      <c r="F47" s="126">
        <f t="shared" si="0"/>
        <v>100</v>
      </c>
    </row>
  </sheetData>
  <mergeCells count="5">
    <mergeCell ref="A6:F6"/>
    <mergeCell ref="B1:F1"/>
    <mergeCell ref="A3:F3"/>
    <mergeCell ref="A4:F4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G61"/>
  <sheetViews>
    <sheetView topLeftCell="A13" zoomScaleNormal="100" workbookViewId="0">
      <selection activeCell="B2" sqref="B2"/>
    </sheetView>
  </sheetViews>
  <sheetFormatPr defaultRowHeight="15.75"/>
  <cols>
    <col min="1" max="1" width="3.28515625" style="11" customWidth="1"/>
    <col min="2" max="2" width="47.140625" style="1" customWidth="1"/>
    <col min="3" max="6" width="11.7109375" style="1" customWidth="1"/>
    <col min="7" max="7" width="11.5703125" style="1" bestFit="1" customWidth="1"/>
    <col min="8" max="16384" width="9.140625" style="1"/>
  </cols>
  <sheetData>
    <row r="1" spans="1:7">
      <c r="B1" s="366" t="s">
        <v>930</v>
      </c>
      <c r="C1" s="366"/>
      <c r="D1" s="366"/>
      <c r="E1" s="366"/>
      <c r="F1" s="366"/>
    </row>
    <row r="2" spans="1:7">
      <c r="B2" s="2"/>
      <c r="C2" s="2"/>
      <c r="D2" s="2"/>
      <c r="E2" s="2"/>
      <c r="F2" s="2"/>
    </row>
    <row r="3" spans="1:7">
      <c r="B3" s="2"/>
      <c r="C3" s="2"/>
      <c r="D3" s="2"/>
      <c r="E3" s="2"/>
      <c r="F3" s="2"/>
    </row>
    <row r="4" spans="1:7">
      <c r="C4" s="2"/>
      <c r="D4" s="2"/>
      <c r="E4" s="2"/>
      <c r="F4" s="2"/>
    </row>
    <row r="5" spans="1:7" ht="3" customHeight="1"/>
    <row r="6" spans="1:7">
      <c r="A6" s="367" t="s">
        <v>61</v>
      </c>
      <c r="B6" s="367"/>
      <c r="C6" s="367"/>
      <c r="D6" s="367"/>
      <c r="E6" s="367"/>
      <c r="F6" s="367"/>
    </row>
    <row r="7" spans="1:7">
      <c r="A7" s="367" t="s">
        <v>864</v>
      </c>
      <c r="B7" s="367"/>
      <c r="C7" s="367"/>
      <c r="D7" s="367"/>
      <c r="E7" s="367"/>
      <c r="F7" s="367"/>
    </row>
    <row r="8" spans="1:7">
      <c r="A8" s="367" t="s">
        <v>63</v>
      </c>
      <c r="B8" s="367"/>
      <c r="C8" s="367"/>
      <c r="D8" s="367"/>
      <c r="E8" s="367"/>
      <c r="F8" s="367"/>
    </row>
    <row r="9" spans="1:7">
      <c r="A9" s="367" t="s">
        <v>4</v>
      </c>
      <c r="B9" s="367"/>
      <c r="C9" s="367"/>
      <c r="D9" s="367"/>
      <c r="E9" s="367"/>
      <c r="F9" s="367"/>
    </row>
    <row r="10" spans="1:7">
      <c r="A10" s="12"/>
      <c r="B10" s="12"/>
      <c r="C10" s="12"/>
      <c r="D10" s="12"/>
      <c r="E10" s="12"/>
      <c r="F10" s="12"/>
    </row>
    <row r="11" spans="1:7">
      <c r="B11" s="12"/>
      <c r="C11" s="12"/>
      <c r="D11" s="12"/>
      <c r="E11" s="12"/>
      <c r="F11" s="12"/>
    </row>
    <row r="12" spans="1:7" ht="19.5" customHeight="1">
      <c r="A12" s="367"/>
      <c r="B12" s="367"/>
      <c r="C12" s="367"/>
      <c r="D12" s="367"/>
      <c r="E12" s="367"/>
      <c r="F12" s="2" t="s">
        <v>28</v>
      </c>
    </row>
    <row r="13" spans="1:7" ht="19.5" customHeight="1">
      <c r="A13" s="9"/>
      <c r="B13" s="3" t="s">
        <v>0</v>
      </c>
      <c r="C13" s="15" t="s">
        <v>16</v>
      </c>
      <c r="D13" s="3" t="s">
        <v>17</v>
      </c>
      <c r="E13" s="17" t="s">
        <v>15</v>
      </c>
      <c r="F13" s="3" t="s">
        <v>15</v>
      </c>
    </row>
    <row r="14" spans="1:7" ht="19.5" customHeight="1">
      <c r="A14" s="10"/>
      <c r="B14" s="4"/>
      <c r="C14" s="16" t="s">
        <v>18</v>
      </c>
      <c r="D14" s="5" t="s">
        <v>18</v>
      </c>
      <c r="E14" s="18"/>
      <c r="F14" s="5" t="s">
        <v>19</v>
      </c>
    </row>
    <row r="15" spans="1:7">
      <c r="A15" s="24">
        <v>1</v>
      </c>
      <c r="B15" s="25" t="s">
        <v>78</v>
      </c>
      <c r="C15" s="71">
        <f>SUM(C16:C22)</f>
        <v>67887</v>
      </c>
      <c r="D15" s="71">
        <f>SUM(D16:D22)</f>
        <v>130733</v>
      </c>
      <c r="E15" s="71">
        <f>SUM(E16:E22)</f>
        <v>130733</v>
      </c>
      <c r="F15" s="7">
        <f t="shared" ref="F15:F22" si="0">(E15/D15)*100</f>
        <v>100</v>
      </c>
    </row>
    <row r="16" spans="1:7">
      <c r="A16" s="26"/>
      <c r="B16" s="82" t="s">
        <v>79</v>
      </c>
      <c r="C16" s="87">
        <v>54807</v>
      </c>
      <c r="D16" s="90">
        <v>116623</v>
      </c>
      <c r="E16" s="91">
        <v>116623</v>
      </c>
      <c r="F16" s="92">
        <f t="shared" si="0"/>
        <v>100</v>
      </c>
      <c r="G16" s="58"/>
    </row>
    <row r="17" spans="1:7" hidden="1">
      <c r="A17" s="26"/>
      <c r="B17" s="82" t="s">
        <v>80</v>
      </c>
      <c r="C17" s="87"/>
      <c r="D17" s="90"/>
      <c r="E17" s="91"/>
      <c r="F17" s="92"/>
      <c r="G17" s="58"/>
    </row>
    <row r="18" spans="1:7" ht="15.75" customHeight="1">
      <c r="A18" s="26"/>
      <c r="B18" s="82" t="s">
        <v>865</v>
      </c>
      <c r="C18" s="87">
        <v>9894</v>
      </c>
      <c r="D18" s="90">
        <v>9894</v>
      </c>
      <c r="E18" s="93">
        <v>9894</v>
      </c>
      <c r="F18" s="92">
        <f t="shared" si="0"/>
        <v>100</v>
      </c>
      <c r="G18" s="58"/>
    </row>
    <row r="19" spans="1:7">
      <c r="A19" s="26"/>
      <c r="B19" s="82" t="s">
        <v>866</v>
      </c>
      <c r="C19" s="87">
        <v>657</v>
      </c>
      <c r="D19" s="90">
        <v>597</v>
      </c>
      <c r="E19" s="91">
        <v>597</v>
      </c>
      <c r="F19" s="92">
        <f t="shared" si="0"/>
        <v>100</v>
      </c>
      <c r="G19" s="58"/>
    </row>
    <row r="20" spans="1:7">
      <c r="A20" s="26"/>
      <c r="B20" s="82" t="s">
        <v>81</v>
      </c>
      <c r="C20" s="87">
        <v>2529</v>
      </c>
      <c r="D20" s="90">
        <v>3587</v>
      </c>
      <c r="E20" s="91">
        <v>3587</v>
      </c>
      <c r="F20" s="92">
        <f t="shared" si="0"/>
        <v>100</v>
      </c>
      <c r="G20" s="58"/>
    </row>
    <row r="21" spans="1:7" hidden="1">
      <c r="A21" s="26"/>
      <c r="B21" s="82" t="s">
        <v>82</v>
      </c>
      <c r="C21" s="87"/>
      <c r="D21" s="90"/>
      <c r="E21" s="91"/>
      <c r="F21" s="92"/>
      <c r="G21" s="58"/>
    </row>
    <row r="22" spans="1:7">
      <c r="A22" s="26"/>
      <c r="B22" s="82" t="s">
        <v>867</v>
      </c>
      <c r="C22" s="87">
        <v>0</v>
      </c>
      <c r="D22" s="90">
        <v>32</v>
      </c>
      <c r="E22" s="93">
        <v>32</v>
      </c>
      <c r="F22" s="92">
        <f t="shared" si="0"/>
        <v>100</v>
      </c>
      <c r="G22" s="58"/>
    </row>
    <row r="23" spans="1:7">
      <c r="A23" s="24">
        <v>2</v>
      </c>
      <c r="B23" s="25" t="s">
        <v>83</v>
      </c>
      <c r="C23" s="71">
        <f>C24+C26+C27+C25</f>
        <v>51981</v>
      </c>
      <c r="D23" s="71">
        <f>D24+D26+D27+D25</f>
        <v>27163</v>
      </c>
      <c r="E23" s="71">
        <f>E24+E26+E27+E25</f>
        <v>27163</v>
      </c>
      <c r="F23" s="7">
        <f t="shared" ref="F23:F36" si="1">(E23/D23)*100</f>
        <v>100</v>
      </c>
      <c r="G23" s="58"/>
    </row>
    <row r="24" spans="1:7">
      <c r="A24" s="26"/>
      <c r="B24" s="132" t="s">
        <v>59</v>
      </c>
      <c r="C24" s="87">
        <v>3600</v>
      </c>
      <c r="D24" s="87">
        <v>19587</v>
      </c>
      <c r="E24" s="87">
        <v>19587</v>
      </c>
      <c r="F24" s="92">
        <f t="shared" si="1"/>
        <v>100</v>
      </c>
      <c r="G24" s="58"/>
    </row>
    <row r="25" spans="1:7">
      <c r="A25" s="26"/>
      <c r="B25" s="132" t="s">
        <v>868</v>
      </c>
      <c r="C25" s="87">
        <v>42943</v>
      </c>
      <c r="D25" s="87">
        <v>0</v>
      </c>
      <c r="E25" s="87"/>
      <c r="F25" s="92"/>
      <c r="G25" s="58"/>
    </row>
    <row r="26" spans="1:7">
      <c r="A26" s="26"/>
      <c r="B26" s="132" t="s">
        <v>857</v>
      </c>
      <c r="C26" s="87">
        <v>5438</v>
      </c>
      <c r="D26" s="87">
        <v>7576</v>
      </c>
      <c r="E26" s="87">
        <v>7576</v>
      </c>
      <c r="F26" s="92">
        <f t="shared" si="1"/>
        <v>100</v>
      </c>
      <c r="G26" s="58"/>
    </row>
    <row r="27" spans="1:7" hidden="1">
      <c r="A27" s="26"/>
      <c r="B27" s="132"/>
      <c r="C27" s="87">
        <v>0</v>
      </c>
      <c r="D27" s="87"/>
      <c r="E27" s="87"/>
      <c r="F27" s="8"/>
      <c r="G27" s="58"/>
    </row>
    <row r="28" spans="1:7" ht="15.75" customHeight="1">
      <c r="A28" s="24">
        <v>3</v>
      </c>
      <c r="B28" s="116" t="s">
        <v>98</v>
      </c>
      <c r="C28" s="71">
        <f>C29</f>
        <v>0</v>
      </c>
      <c r="D28" s="102">
        <f>D29</f>
        <v>30005</v>
      </c>
      <c r="E28" s="102">
        <f>E29</f>
        <v>30005</v>
      </c>
      <c r="F28" s="7">
        <f t="shared" si="1"/>
        <v>100</v>
      </c>
      <c r="G28" s="58"/>
    </row>
    <row r="29" spans="1:7">
      <c r="A29" s="28"/>
      <c r="B29" s="83" t="s">
        <v>830</v>
      </c>
      <c r="C29" s="88">
        <v>0</v>
      </c>
      <c r="D29" s="94">
        <v>30005</v>
      </c>
      <c r="E29" s="94">
        <v>30005</v>
      </c>
      <c r="F29" s="96">
        <f t="shared" si="1"/>
        <v>100</v>
      </c>
      <c r="G29" s="58"/>
    </row>
    <row r="30" spans="1:7">
      <c r="A30" s="24">
        <v>4</v>
      </c>
      <c r="B30" s="25" t="s">
        <v>41</v>
      </c>
      <c r="C30" s="71">
        <f>SUM(C31:C38)</f>
        <v>60477</v>
      </c>
      <c r="D30" s="71">
        <f>SUM(D31:D38)</f>
        <v>62391</v>
      </c>
      <c r="E30" s="71">
        <f>SUM(E31:E38)</f>
        <v>62410</v>
      </c>
      <c r="F30" s="7">
        <f t="shared" si="1"/>
        <v>100.03045311022423</v>
      </c>
      <c r="G30" s="58"/>
    </row>
    <row r="31" spans="1:7">
      <c r="A31" s="26"/>
      <c r="B31" s="82" t="s">
        <v>67</v>
      </c>
      <c r="C31" s="87">
        <v>427</v>
      </c>
      <c r="D31" s="93">
        <v>427</v>
      </c>
      <c r="E31" s="93">
        <v>427</v>
      </c>
      <c r="F31" s="92">
        <f t="shared" si="1"/>
        <v>100</v>
      </c>
      <c r="G31" s="58"/>
    </row>
    <row r="32" spans="1:7">
      <c r="A32" s="26"/>
      <c r="B32" s="82" t="s">
        <v>48</v>
      </c>
      <c r="C32" s="87">
        <v>6000</v>
      </c>
      <c r="D32" s="93">
        <v>6115</v>
      </c>
      <c r="E32" s="93">
        <v>6087</v>
      </c>
      <c r="F32" s="92">
        <f t="shared" si="1"/>
        <v>99.542109566639411</v>
      </c>
      <c r="G32" s="58"/>
    </row>
    <row r="33" spans="1:7">
      <c r="A33" s="26"/>
      <c r="B33" s="82" t="s">
        <v>5</v>
      </c>
      <c r="C33" s="87">
        <v>50000</v>
      </c>
      <c r="D33" s="93">
        <v>55727</v>
      </c>
      <c r="E33" s="91">
        <v>55778</v>
      </c>
      <c r="F33" s="92">
        <f t="shared" si="1"/>
        <v>100.09151757675812</v>
      </c>
      <c r="G33" s="58"/>
    </row>
    <row r="34" spans="1:7">
      <c r="A34" s="26"/>
      <c r="B34" s="82" t="s">
        <v>55</v>
      </c>
      <c r="C34" s="87">
        <v>4000</v>
      </c>
      <c r="D34" s="93"/>
      <c r="E34" s="93"/>
      <c r="F34" s="92"/>
      <c r="G34" s="58"/>
    </row>
    <row r="35" spans="1:7" hidden="1">
      <c r="A35" s="26"/>
      <c r="B35" s="82" t="s">
        <v>68</v>
      </c>
      <c r="C35" s="87">
        <v>0</v>
      </c>
      <c r="D35" s="93">
        <v>0</v>
      </c>
      <c r="E35" s="93">
        <v>0</v>
      </c>
      <c r="F35" s="92" t="e">
        <f t="shared" si="1"/>
        <v>#DIV/0!</v>
      </c>
      <c r="G35" s="58"/>
    </row>
    <row r="36" spans="1:7">
      <c r="A36" s="26"/>
      <c r="B36" s="82" t="s">
        <v>49</v>
      </c>
      <c r="C36" s="87">
        <v>50</v>
      </c>
      <c r="D36" s="93">
        <v>122</v>
      </c>
      <c r="E36" s="91">
        <v>118</v>
      </c>
      <c r="F36" s="92">
        <f t="shared" si="1"/>
        <v>96.721311475409834</v>
      </c>
      <c r="G36" s="58"/>
    </row>
    <row r="37" spans="1:7" hidden="1">
      <c r="A37" s="26"/>
      <c r="B37" s="82" t="s">
        <v>50</v>
      </c>
      <c r="C37" s="87">
        <v>0</v>
      </c>
      <c r="D37" s="93">
        <v>0</v>
      </c>
      <c r="E37" s="93">
        <v>0</v>
      </c>
      <c r="F37" s="92"/>
      <c r="G37" s="58"/>
    </row>
    <row r="38" spans="1:7" hidden="1">
      <c r="A38" s="28"/>
      <c r="B38" s="83" t="s">
        <v>51</v>
      </c>
      <c r="C38" s="88">
        <v>0</v>
      </c>
      <c r="D38" s="94">
        <v>0</v>
      </c>
      <c r="E38" s="95">
        <v>0</v>
      </c>
      <c r="F38" s="96" t="e">
        <f t="shared" ref="F38:F50" si="2">(E38/D38)*100</f>
        <v>#DIV/0!</v>
      </c>
      <c r="G38" s="58"/>
    </row>
    <row r="39" spans="1:7">
      <c r="A39" s="24">
        <v>5</v>
      </c>
      <c r="B39" s="29" t="s">
        <v>56</v>
      </c>
      <c r="C39" s="71">
        <f>SUM(C40:C45)</f>
        <v>1473</v>
      </c>
      <c r="D39" s="71">
        <f>SUM(D40:D45)</f>
        <v>5850</v>
      </c>
      <c r="E39" s="71">
        <f>SUM(E40:E45)</f>
        <v>5850</v>
      </c>
      <c r="F39" s="7">
        <f t="shared" si="2"/>
        <v>100</v>
      </c>
      <c r="G39" s="58"/>
    </row>
    <row r="40" spans="1:7">
      <c r="A40" s="26"/>
      <c r="B40" s="82" t="s">
        <v>52</v>
      </c>
      <c r="C40" s="87">
        <v>1129</v>
      </c>
      <c r="D40" s="93">
        <v>2726</v>
      </c>
      <c r="E40" s="91">
        <v>2726</v>
      </c>
      <c r="F40" s="92">
        <f t="shared" si="2"/>
        <v>100</v>
      </c>
      <c r="G40" s="58"/>
    </row>
    <row r="41" spans="1:7">
      <c r="A41" s="26"/>
      <c r="B41" s="82" t="s">
        <v>839</v>
      </c>
      <c r="C41" s="87">
        <v>0</v>
      </c>
      <c r="D41" s="93">
        <v>418</v>
      </c>
      <c r="E41" s="91">
        <v>418</v>
      </c>
      <c r="F41" s="92">
        <f t="shared" si="2"/>
        <v>100</v>
      </c>
      <c r="G41" s="58"/>
    </row>
    <row r="42" spans="1:7">
      <c r="A42" s="26"/>
      <c r="B42" s="82" t="s">
        <v>84</v>
      </c>
      <c r="C42" s="87">
        <v>188</v>
      </c>
      <c r="D42" s="93">
        <v>186</v>
      </c>
      <c r="E42" s="91">
        <v>186</v>
      </c>
      <c r="F42" s="92">
        <f t="shared" si="2"/>
        <v>100</v>
      </c>
      <c r="G42" s="58"/>
    </row>
    <row r="43" spans="1:7">
      <c r="A43" s="26"/>
      <c r="B43" s="82" t="s">
        <v>53</v>
      </c>
      <c r="C43" s="87">
        <v>51</v>
      </c>
      <c r="D43" s="93">
        <v>562</v>
      </c>
      <c r="E43" s="91">
        <v>562</v>
      </c>
      <c r="F43" s="92">
        <f t="shared" si="2"/>
        <v>100</v>
      </c>
      <c r="G43" s="58"/>
    </row>
    <row r="44" spans="1:7">
      <c r="A44" s="26"/>
      <c r="B44" s="82" t="s">
        <v>54</v>
      </c>
      <c r="C44" s="87">
        <v>5</v>
      </c>
      <c r="D44" s="93">
        <v>4</v>
      </c>
      <c r="E44" s="91">
        <v>4</v>
      </c>
      <c r="F44" s="92">
        <f t="shared" si="2"/>
        <v>100</v>
      </c>
      <c r="G44" s="58"/>
    </row>
    <row r="45" spans="1:7">
      <c r="A45" s="26"/>
      <c r="B45" s="82" t="s">
        <v>85</v>
      </c>
      <c r="C45" s="87">
        <v>100</v>
      </c>
      <c r="D45" s="93">
        <v>1954</v>
      </c>
      <c r="E45" s="91">
        <v>1954</v>
      </c>
      <c r="F45" s="92">
        <f t="shared" si="2"/>
        <v>100</v>
      </c>
      <c r="G45" s="58"/>
    </row>
    <row r="46" spans="1:7">
      <c r="A46" s="24">
        <v>6</v>
      </c>
      <c r="B46" s="116" t="s">
        <v>869</v>
      </c>
      <c r="C46" s="71">
        <f>C47</f>
        <v>0</v>
      </c>
      <c r="D46" s="71">
        <f>D47</f>
        <v>900</v>
      </c>
      <c r="E46" s="71">
        <f>E47</f>
        <v>900</v>
      </c>
      <c r="F46" s="127">
        <f t="shared" si="2"/>
        <v>100</v>
      </c>
      <c r="G46" s="58"/>
    </row>
    <row r="47" spans="1:7">
      <c r="A47" s="28"/>
      <c r="B47" s="83" t="s">
        <v>870</v>
      </c>
      <c r="C47" s="88">
        <v>0</v>
      </c>
      <c r="D47" s="88">
        <v>900</v>
      </c>
      <c r="E47" s="128">
        <v>900</v>
      </c>
      <c r="F47" s="96">
        <f t="shared" si="2"/>
        <v>100</v>
      </c>
      <c r="G47" s="58"/>
    </row>
    <row r="48" spans="1:7">
      <c r="A48" s="24">
        <v>7</v>
      </c>
      <c r="B48" s="116" t="s">
        <v>831</v>
      </c>
      <c r="C48" s="71">
        <f>C49</f>
        <v>0</v>
      </c>
      <c r="D48" s="71">
        <f>D49</f>
        <v>522</v>
      </c>
      <c r="E48" s="71">
        <f>E49</f>
        <v>522</v>
      </c>
      <c r="F48" s="127">
        <f t="shared" si="2"/>
        <v>100</v>
      </c>
      <c r="G48" s="58"/>
    </row>
    <row r="49" spans="1:7">
      <c r="A49" s="28"/>
      <c r="B49" s="83" t="s">
        <v>832</v>
      </c>
      <c r="C49" s="88">
        <v>0</v>
      </c>
      <c r="D49" s="88">
        <v>522</v>
      </c>
      <c r="E49" s="128">
        <v>522</v>
      </c>
      <c r="F49" s="96">
        <f t="shared" si="2"/>
        <v>100</v>
      </c>
      <c r="G49" s="58"/>
    </row>
    <row r="50" spans="1:7">
      <c r="A50" s="24">
        <v>8</v>
      </c>
      <c r="B50" s="29" t="s">
        <v>57</v>
      </c>
      <c r="C50" s="71">
        <f>C51+C52</f>
        <v>15200</v>
      </c>
      <c r="D50" s="71">
        <f>D51+D52</f>
        <v>20653</v>
      </c>
      <c r="E50" s="71">
        <f>E51+E52</f>
        <v>25919</v>
      </c>
      <c r="F50" s="7">
        <f t="shared" si="2"/>
        <v>125.49750641553285</v>
      </c>
      <c r="G50" s="58"/>
    </row>
    <row r="51" spans="1:7">
      <c r="A51" s="26"/>
      <c r="B51" s="133" t="s">
        <v>58</v>
      </c>
      <c r="C51" s="87">
        <v>15200</v>
      </c>
      <c r="D51" s="87">
        <v>15295</v>
      </c>
      <c r="E51" s="87">
        <v>20561</v>
      </c>
      <c r="F51" s="92">
        <f>(E51/D51)*100</f>
        <v>134.42955214122264</v>
      </c>
      <c r="G51" s="58"/>
    </row>
    <row r="52" spans="1:7">
      <c r="A52" s="28"/>
      <c r="B52" s="84" t="s">
        <v>99</v>
      </c>
      <c r="C52" s="88">
        <v>0</v>
      </c>
      <c r="D52" s="94">
        <v>5358</v>
      </c>
      <c r="E52" s="94">
        <v>5358</v>
      </c>
      <c r="F52" s="96">
        <f>(E52/D52)*100</f>
        <v>100</v>
      </c>
    </row>
    <row r="53" spans="1:7" ht="16.5">
      <c r="A53" s="85"/>
      <c r="B53" s="86" t="s">
        <v>6</v>
      </c>
      <c r="C53" s="89">
        <f>C15+C23+C28+C30+C39+C46+C48+C50</f>
        <v>197018</v>
      </c>
      <c r="D53" s="89">
        <f>D15+D23+D28+D30+D39+D46+D48+D50</f>
        <v>278217</v>
      </c>
      <c r="E53" s="89">
        <f>E15+E23+E28+E30+E39+E46+E48+E50</f>
        <v>283502</v>
      </c>
      <c r="F53" s="13">
        <f>(E53/D53)*100</f>
        <v>101.89959635823836</v>
      </c>
    </row>
    <row r="54" spans="1:7">
      <c r="A54" s="59"/>
      <c r="B54" s="60"/>
      <c r="C54" s="61"/>
      <c r="D54" s="61"/>
      <c r="E54" s="61"/>
      <c r="F54" s="62"/>
    </row>
    <row r="55" spans="1:7">
      <c r="A55" s="63"/>
      <c r="B55" s="64"/>
      <c r="C55" s="65"/>
      <c r="D55" s="65"/>
      <c r="E55" s="65"/>
      <c r="F55" s="66"/>
    </row>
    <row r="56" spans="1:7">
      <c r="A56" s="63"/>
      <c r="B56" s="64"/>
      <c r="C56" s="65"/>
      <c r="D56" s="65"/>
      <c r="E56" s="65"/>
      <c r="F56" s="66"/>
    </row>
    <row r="57" spans="1:7">
      <c r="A57" s="63"/>
      <c r="B57" s="64"/>
      <c r="C57" s="65"/>
      <c r="D57" s="65"/>
      <c r="E57" s="65"/>
      <c r="F57" s="66"/>
    </row>
    <row r="58" spans="1:7">
      <c r="A58" s="63"/>
      <c r="B58" s="64"/>
      <c r="C58" s="65"/>
      <c r="D58" s="65"/>
      <c r="E58" s="65"/>
      <c r="F58" s="66"/>
    </row>
    <row r="59" spans="1:7">
      <c r="A59" s="63"/>
      <c r="B59" s="64"/>
      <c r="C59" s="65"/>
      <c r="D59" s="65"/>
      <c r="E59" s="65"/>
      <c r="F59" s="66"/>
    </row>
    <row r="60" spans="1:7">
      <c r="A60" s="63"/>
      <c r="B60" s="64"/>
      <c r="C60" s="65"/>
      <c r="D60" s="65"/>
      <c r="E60" s="65"/>
      <c r="F60" s="66"/>
    </row>
    <row r="61" spans="1:7" ht="30" customHeight="1">
      <c r="A61" s="1"/>
    </row>
  </sheetData>
  <mergeCells count="6">
    <mergeCell ref="B1:F1"/>
    <mergeCell ref="A12:E12"/>
    <mergeCell ref="A6:F6"/>
    <mergeCell ref="A7:F7"/>
    <mergeCell ref="A9:F9"/>
    <mergeCell ref="A8:F8"/>
  </mergeCells>
  <phoneticPr fontId="0" type="noConversion"/>
  <printOptions horizontalCentered="1"/>
  <pageMargins left="0.43307086614173229" right="0.59055118110236227" top="0.47244094488188981" bottom="0.51181102362204722" header="0.35433070866141736" footer="0.39370078740157483"/>
  <pageSetup paperSize="9" scale="95" orientation="portrait" horizontalDpi="120" verticalDpi="14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25"/>
  <sheetViews>
    <sheetView workbookViewId="0">
      <pane ySplit="1" topLeftCell="A20" activePane="bottomLeft" state="frozen"/>
      <selection activeCell="L27" sqref="L27"/>
      <selection pane="bottomLeft" activeCell="F325" sqref="F325"/>
    </sheetView>
  </sheetViews>
  <sheetFormatPr defaultRowHeight="15"/>
  <cols>
    <col min="1" max="1" width="3.85546875" style="190" customWidth="1"/>
    <col min="2" max="2" width="62" style="190" customWidth="1"/>
    <col min="3" max="3" width="12.85546875" style="191" customWidth="1"/>
    <col min="4" max="19" width="14.7109375" style="191" customWidth="1"/>
    <col min="20" max="16384" width="9.140625" style="194"/>
  </cols>
  <sheetData>
    <row r="1" spans="1:19" ht="123.75" customHeight="1">
      <c r="A1" s="192" t="s">
        <v>241</v>
      </c>
      <c r="B1" s="192" t="s">
        <v>0</v>
      </c>
      <c r="C1" s="192" t="s">
        <v>1</v>
      </c>
      <c r="D1" s="192" t="s">
        <v>242</v>
      </c>
      <c r="E1" s="192" t="s">
        <v>243</v>
      </c>
      <c r="F1" s="193" t="s">
        <v>244</v>
      </c>
      <c r="G1" s="192" t="s">
        <v>250</v>
      </c>
      <c r="H1" s="192" t="s">
        <v>251</v>
      </c>
      <c r="I1" s="192" t="s">
        <v>862</v>
      </c>
      <c r="J1" s="192" t="s">
        <v>245</v>
      </c>
      <c r="K1" s="192" t="s">
        <v>246</v>
      </c>
      <c r="L1" s="192" t="s">
        <v>922</v>
      </c>
      <c r="M1" s="192" t="s">
        <v>252</v>
      </c>
      <c r="N1" s="192" t="s">
        <v>923</v>
      </c>
      <c r="O1" s="192" t="s">
        <v>253</v>
      </c>
      <c r="P1" s="192" t="s">
        <v>247</v>
      </c>
      <c r="Q1" s="192" t="s">
        <v>248</v>
      </c>
      <c r="R1" s="192" t="s">
        <v>833</v>
      </c>
      <c r="S1" s="192" t="s">
        <v>249</v>
      </c>
    </row>
    <row r="2" spans="1:19">
      <c r="A2" s="195" t="s">
        <v>254</v>
      </c>
      <c r="B2" s="195" t="s">
        <v>255</v>
      </c>
      <c r="C2" s="196">
        <f t="shared" ref="C2:C65" si="0">SUM(D2:S2)</f>
        <v>20563</v>
      </c>
      <c r="D2" s="196">
        <v>2569</v>
      </c>
      <c r="E2" s="196"/>
      <c r="F2" s="196"/>
      <c r="G2" s="196">
        <v>8544</v>
      </c>
      <c r="H2" s="196"/>
      <c r="I2" s="196"/>
      <c r="J2" s="196"/>
      <c r="K2" s="196"/>
      <c r="L2" s="196">
        <v>3666</v>
      </c>
      <c r="M2" s="196"/>
      <c r="N2" s="196"/>
      <c r="O2" s="196">
        <v>5784</v>
      </c>
      <c r="P2" s="196"/>
      <c r="Q2" s="196"/>
      <c r="R2" s="196"/>
      <c r="S2" s="196"/>
    </row>
    <row r="3" spans="1:19">
      <c r="A3" s="195" t="s">
        <v>256</v>
      </c>
      <c r="B3" s="195" t="s">
        <v>257</v>
      </c>
      <c r="C3" s="196">
        <f t="shared" si="0"/>
        <v>421</v>
      </c>
      <c r="D3" s="196">
        <v>421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1:19">
      <c r="A4" s="195" t="s">
        <v>258</v>
      </c>
      <c r="B4" s="195" t="s">
        <v>259</v>
      </c>
      <c r="C4" s="196">
        <f t="shared" si="0"/>
        <v>396</v>
      </c>
      <c r="D4" s="196"/>
      <c r="E4" s="196"/>
      <c r="F4" s="196"/>
      <c r="G4" s="196"/>
      <c r="H4" s="196"/>
      <c r="I4" s="196"/>
      <c r="J4" s="196"/>
      <c r="K4" s="196"/>
      <c r="L4" s="196">
        <v>396</v>
      </c>
      <c r="M4" s="196"/>
      <c r="N4" s="196"/>
      <c r="O4" s="196"/>
      <c r="P4" s="196"/>
      <c r="Q4" s="196"/>
      <c r="R4" s="196"/>
      <c r="S4" s="196"/>
    </row>
    <row r="5" spans="1:19" hidden="1">
      <c r="A5" s="195" t="s">
        <v>260</v>
      </c>
      <c r="B5" s="195" t="s">
        <v>261</v>
      </c>
      <c r="C5" s="196">
        <f t="shared" si="0"/>
        <v>0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1:19" hidden="1">
      <c r="A6" s="195" t="s">
        <v>262</v>
      </c>
      <c r="B6" s="195" t="s">
        <v>263</v>
      </c>
      <c r="C6" s="196">
        <f t="shared" si="0"/>
        <v>0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idden="1">
      <c r="A7" s="195" t="s">
        <v>264</v>
      </c>
      <c r="B7" s="195" t="s">
        <v>87</v>
      </c>
      <c r="C7" s="196">
        <f t="shared" si="0"/>
        <v>0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</row>
    <row r="8" spans="1:19">
      <c r="A8" s="195" t="s">
        <v>265</v>
      </c>
      <c r="B8" s="195" t="s">
        <v>88</v>
      </c>
      <c r="C8" s="196">
        <f t="shared" si="0"/>
        <v>225</v>
      </c>
      <c r="D8" s="196">
        <v>60</v>
      </c>
      <c r="E8" s="196"/>
      <c r="F8" s="196"/>
      <c r="G8" s="196"/>
      <c r="H8" s="196"/>
      <c r="I8" s="196"/>
      <c r="J8" s="196"/>
      <c r="K8" s="196"/>
      <c r="L8" s="196">
        <v>45</v>
      </c>
      <c r="M8" s="196"/>
      <c r="N8" s="196"/>
      <c r="O8" s="196">
        <v>120</v>
      </c>
      <c r="P8" s="196"/>
      <c r="Q8" s="196"/>
      <c r="R8" s="196"/>
      <c r="S8" s="196"/>
    </row>
    <row r="9" spans="1:19">
      <c r="A9" s="195" t="s">
        <v>266</v>
      </c>
      <c r="B9" s="195" t="s">
        <v>69</v>
      </c>
      <c r="C9" s="196">
        <f t="shared" si="0"/>
        <v>15</v>
      </c>
      <c r="D9" s="196"/>
      <c r="E9" s="196"/>
      <c r="F9" s="196"/>
      <c r="G9" s="196"/>
      <c r="H9" s="196"/>
      <c r="I9" s="196"/>
      <c r="J9" s="196"/>
      <c r="K9" s="196"/>
      <c r="L9" s="196">
        <v>15</v>
      </c>
      <c r="M9" s="196"/>
      <c r="N9" s="196"/>
      <c r="O9" s="196"/>
      <c r="P9" s="196"/>
      <c r="Q9" s="196"/>
      <c r="R9" s="196"/>
      <c r="S9" s="196"/>
    </row>
    <row r="10" spans="1:19" hidden="1">
      <c r="A10" s="195" t="s">
        <v>267</v>
      </c>
      <c r="B10" s="195" t="s">
        <v>70</v>
      </c>
      <c r="C10" s="196">
        <f t="shared" si="0"/>
        <v>0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</row>
    <row r="11" spans="1:19" hidden="1">
      <c r="A11" s="195" t="s">
        <v>268</v>
      </c>
      <c r="B11" s="195" t="s">
        <v>269</v>
      </c>
      <c r="C11" s="196">
        <f t="shared" si="0"/>
        <v>0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19" hidden="1">
      <c r="A12" s="195" t="s">
        <v>270</v>
      </c>
      <c r="B12" s="195" t="s">
        <v>271</v>
      </c>
      <c r="C12" s="196">
        <f t="shared" si="0"/>
        <v>0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19" hidden="1">
      <c r="A13" s="195" t="s">
        <v>272</v>
      </c>
      <c r="B13" s="195" t="s">
        <v>273</v>
      </c>
      <c r="C13" s="196">
        <f t="shared" si="0"/>
        <v>0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</row>
    <row r="14" spans="1:19">
      <c r="A14" s="195" t="s">
        <v>274</v>
      </c>
      <c r="B14" s="195" t="s">
        <v>275</v>
      </c>
      <c r="C14" s="196">
        <f t="shared" si="0"/>
        <v>1160</v>
      </c>
      <c r="D14" s="196"/>
      <c r="E14" s="196"/>
      <c r="F14" s="196"/>
      <c r="G14" s="196">
        <v>160</v>
      </c>
      <c r="H14" s="196"/>
      <c r="I14" s="196"/>
      <c r="J14" s="196"/>
      <c r="K14" s="196"/>
      <c r="L14" s="196">
        <v>500</v>
      </c>
      <c r="M14" s="196">
        <v>500</v>
      </c>
      <c r="N14" s="196"/>
      <c r="O14" s="196"/>
      <c r="P14" s="196"/>
      <c r="Q14" s="196"/>
      <c r="R14" s="196"/>
      <c r="S14" s="196"/>
    </row>
    <row r="15" spans="1:19" hidden="1">
      <c r="A15" s="195" t="s">
        <v>276</v>
      </c>
      <c r="B15" s="195" t="s">
        <v>277</v>
      </c>
      <c r="C15" s="196">
        <f t="shared" si="0"/>
        <v>0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</row>
    <row r="16" spans="1:19" s="199" customFormat="1">
      <c r="A16" s="197" t="s">
        <v>278</v>
      </c>
      <c r="B16" s="197" t="s">
        <v>279</v>
      </c>
      <c r="C16" s="198">
        <f t="shared" si="0"/>
        <v>22780</v>
      </c>
      <c r="D16" s="198">
        <v>3050</v>
      </c>
      <c r="E16" s="198"/>
      <c r="F16" s="198"/>
      <c r="G16" s="198">
        <v>8704</v>
      </c>
      <c r="H16" s="198"/>
      <c r="I16" s="198"/>
      <c r="J16" s="198"/>
      <c r="K16" s="198"/>
      <c r="L16" s="198">
        <v>4622</v>
      </c>
      <c r="M16" s="198">
        <v>500</v>
      </c>
      <c r="N16" s="198"/>
      <c r="O16" s="198">
        <v>5904</v>
      </c>
      <c r="P16" s="198"/>
      <c r="Q16" s="198"/>
      <c r="R16" s="198"/>
      <c r="S16" s="198"/>
    </row>
    <row r="17" spans="1:19">
      <c r="A17" s="195" t="s">
        <v>280</v>
      </c>
      <c r="B17" s="195" t="s">
        <v>71</v>
      </c>
      <c r="C17" s="196">
        <f t="shared" si="0"/>
        <v>7741</v>
      </c>
      <c r="D17" s="196">
        <v>7741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</row>
    <row r="18" spans="1:19" hidden="1">
      <c r="A18" s="195" t="s">
        <v>281</v>
      </c>
      <c r="B18" s="195" t="s">
        <v>89</v>
      </c>
      <c r="C18" s="196">
        <f t="shared" si="0"/>
        <v>0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</row>
    <row r="19" spans="1:19">
      <c r="A19" s="195" t="s">
        <v>282</v>
      </c>
      <c r="B19" s="195" t="s">
        <v>72</v>
      </c>
      <c r="C19" s="196">
        <f t="shared" si="0"/>
        <v>3032</v>
      </c>
      <c r="D19" s="196">
        <v>392</v>
      </c>
      <c r="E19" s="196"/>
      <c r="F19" s="196"/>
      <c r="G19" s="196"/>
      <c r="H19" s="196"/>
      <c r="I19" s="196"/>
      <c r="J19" s="196"/>
      <c r="K19" s="196"/>
      <c r="L19" s="196"/>
      <c r="M19" s="196">
        <v>2640</v>
      </c>
      <c r="N19" s="196"/>
      <c r="O19" s="196"/>
      <c r="P19" s="196"/>
      <c r="Q19" s="196"/>
      <c r="R19" s="196"/>
      <c r="S19" s="196"/>
    </row>
    <row r="20" spans="1:19" s="199" customFormat="1">
      <c r="A20" s="197" t="s">
        <v>283</v>
      </c>
      <c r="B20" s="197" t="s">
        <v>284</v>
      </c>
      <c r="C20" s="198">
        <f t="shared" si="0"/>
        <v>10773</v>
      </c>
      <c r="D20" s="198">
        <v>8133</v>
      </c>
      <c r="E20" s="198"/>
      <c r="F20" s="198"/>
      <c r="G20" s="198"/>
      <c r="H20" s="198"/>
      <c r="I20" s="198"/>
      <c r="J20" s="198"/>
      <c r="K20" s="198"/>
      <c r="L20" s="198"/>
      <c r="M20" s="198">
        <v>2640</v>
      </c>
      <c r="N20" s="198"/>
      <c r="O20" s="198"/>
      <c r="P20" s="198"/>
      <c r="Q20" s="198"/>
      <c r="R20" s="198"/>
      <c r="S20" s="198"/>
    </row>
    <row r="21" spans="1:19" s="199" customFormat="1">
      <c r="A21" s="197" t="s">
        <v>285</v>
      </c>
      <c r="B21" s="197" t="s">
        <v>286</v>
      </c>
      <c r="C21" s="198">
        <f t="shared" si="0"/>
        <v>33553</v>
      </c>
      <c r="D21" s="198">
        <v>11183</v>
      </c>
      <c r="E21" s="198"/>
      <c r="F21" s="198"/>
      <c r="G21" s="198">
        <v>8704</v>
      </c>
      <c r="H21" s="198"/>
      <c r="I21" s="198"/>
      <c r="J21" s="198"/>
      <c r="K21" s="198"/>
      <c r="L21" s="198">
        <v>4622</v>
      </c>
      <c r="M21" s="198">
        <v>3140</v>
      </c>
      <c r="N21" s="198"/>
      <c r="O21" s="198">
        <v>5904</v>
      </c>
      <c r="P21" s="198"/>
      <c r="Q21" s="198"/>
      <c r="R21" s="198"/>
      <c r="S21" s="198"/>
    </row>
    <row r="22" spans="1:19" s="199" customFormat="1">
      <c r="A22" s="197" t="s">
        <v>287</v>
      </c>
      <c r="B22" s="197" t="s">
        <v>288</v>
      </c>
      <c r="C22" s="198">
        <f t="shared" si="0"/>
        <v>4473</v>
      </c>
      <c r="D22" s="198">
        <v>1543</v>
      </c>
      <c r="E22" s="198"/>
      <c r="F22" s="198"/>
      <c r="G22" s="198">
        <v>764</v>
      </c>
      <c r="H22" s="198"/>
      <c r="I22" s="198"/>
      <c r="J22" s="198"/>
      <c r="K22" s="198"/>
      <c r="L22" s="198">
        <v>690</v>
      </c>
      <c r="M22" s="198">
        <v>484</v>
      </c>
      <c r="N22" s="198"/>
      <c r="O22" s="198">
        <v>992</v>
      </c>
      <c r="P22" s="198"/>
      <c r="Q22" s="198"/>
      <c r="R22" s="198"/>
      <c r="S22" s="198"/>
    </row>
    <row r="23" spans="1:19">
      <c r="A23" s="195" t="s">
        <v>289</v>
      </c>
      <c r="B23" s="195" t="s">
        <v>290</v>
      </c>
      <c r="C23" s="196">
        <f t="shared" si="0"/>
        <v>4399</v>
      </c>
      <c r="D23" s="196">
        <v>1512</v>
      </c>
      <c r="E23" s="196"/>
      <c r="F23" s="196"/>
      <c r="G23" s="196">
        <v>744</v>
      </c>
      <c r="H23" s="196"/>
      <c r="I23" s="196"/>
      <c r="J23" s="196"/>
      <c r="K23" s="196"/>
      <c r="L23" s="196">
        <v>685</v>
      </c>
      <c r="M23" s="196">
        <v>484</v>
      </c>
      <c r="N23" s="196"/>
      <c r="O23" s="196">
        <v>974</v>
      </c>
      <c r="P23" s="196"/>
      <c r="Q23" s="196"/>
      <c r="R23" s="196"/>
      <c r="S23" s="196"/>
    </row>
    <row r="24" spans="1:19" hidden="1">
      <c r="A24" s="195" t="s">
        <v>291</v>
      </c>
      <c r="B24" s="195" t="s">
        <v>292</v>
      </c>
      <c r="C24" s="196">
        <f t="shared" si="0"/>
        <v>0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</row>
    <row r="25" spans="1:19" hidden="1">
      <c r="A25" s="195" t="s">
        <v>293</v>
      </c>
      <c r="B25" s="195" t="s">
        <v>294</v>
      </c>
      <c r="C25" s="196">
        <f t="shared" si="0"/>
        <v>0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</row>
    <row r="26" spans="1:19" hidden="1">
      <c r="A26" s="195" t="s">
        <v>295</v>
      </c>
      <c r="B26" s="195" t="s">
        <v>296</v>
      </c>
      <c r="C26" s="196">
        <f t="shared" si="0"/>
        <v>0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</row>
    <row r="27" spans="1:19">
      <c r="A27" s="195" t="s">
        <v>297</v>
      </c>
      <c r="B27" s="195" t="s">
        <v>298</v>
      </c>
      <c r="C27" s="196">
        <f t="shared" si="0"/>
        <v>15</v>
      </c>
      <c r="D27" s="196"/>
      <c r="E27" s="196"/>
      <c r="F27" s="196"/>
      <c r="G27" s="196">
        <v>15</v>
      </c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</row>
    <row r="28" spans="1:19" hidden="1">
      <c r="A28" s="195" t="s">
        <v>299</v>
      </c>
      <c r="B28" s="195" t="s">
        <v>300</v>
      </c>
      <c r="C28" s="196">
        <f t="shared" si="0"/>
        <v>0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</row>
    <row r="29" spans="1:19">
      <c r="A29" s="195" t="s">
        <v>301</v>
      </c>
      <c r="B29" s="195" t="s">
        <v>302</v>
      </c>
      <c r="C29" s="196">
        <f t="shared" si="0"/>
        <v>59</v>
      </c>
      <c r="D29" s="196">
        <v>31</v>
      </c>
      <c r="E29" s="196"/>
      <c r="F29" s="196"/>
      <c r="G29" s="196">
        <v>5</v>
      </c>
      <c r="H29" s="196"/>
      <c r="I29" s="196"/>
      <c r="J29" s="196"/>
      <c r="K29" s="196"/>
      <c r="L29" s="196">
        <v>5</v>
      </c>
      <c r="M29" s="196"/>
      <c r="N29" s="196"/>
      <c r="O29" s="196">
        <v>18</v>
      </c>
      <c r="P29" s="196"/>
      <c r="Q29" s="196"/>
      <c r="R29" s="196"/>
      <c r="S29" s="196"/>
    </row>
    <row r="30" spans="1:19">
      <c r="A30" s="195" t="s">
        <v>303</v>
      </c>
      <c r="B30" s="195" t="s">
        <v>44</v>
      </c>
      <c r="C30" s="196">
        <f t="shared" si="0"/>
        <v>3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>
        <v>3</v>
      </c>
      <c r="P30" s="196"/>
      <c r="Q30" s="196"/>
      <c r="R30" s="196"/>
      <c r="S30" s="196"/>
    </row>
    <row r="31" spans="1:19">
      <c r="A31" s="195" t="s">
        <v>304</v>
      </c>
      <c r="B31" s="195" t="s">
        <v>95</v>
      </c>
      <c r="C31" s="196">
        <f t="shared" si="0"/>
        <v>10191</v>
      </c>
      <c r="D31" s="196">
        <v>5138</v>
      </c>
      <c r="E31" s="196"/>
      <c r="F31" s="196"/>
      <c r="G31" s="196"/>
      <c r="H31" s="196"/>
      <c r="I31" s="196"/>
      <c r="J31" s="196"/>
      <c r="K31" s="196">
        <v>2134</v>
      </c>
      <c r="L31" s="196">
        <v>194</v>
      </c>
      <c r="M31" s="196">
        <v>23</v>
      </c>
      <c r="N31" s="196">
        <v>1054</v>
      </c>
      <c r="O31" s="196">
        <v>85</v>
      </c>
      <c r="P31" s="196">
        <v>16</v>
      </c>
      <c r="Q31" s="196">
        <v>1547</v>
      </c>
      <c r="R31" s="196"/>
      <c r="S31" s="196"/>
    </row>
    <row r="32" spans="1:19" hidden="1">
      <c r="A32" s="195" t="s">
        <v>305</v>
      </c>
      <c r="B32" s="195" t="s">
        <v>306</v>
      </c>
      <c r="C32" s="196">
        <f t="shared" si="0"/>
        <v>0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</row>
    <row r="33" spans="1:19" s="199" customFormat="1">
      <c r="A33" s="197" t="s">
        <v>307</v>
      </c>
      <c r="B33" s="197" t="s">
        <v>308</v>
      </c>
      <c r="C33" s="198">
        <f t="shared" si="0"/>
        <v>10194</v>
      </c>
      <c r="D33" s="198">
        <v>5138</v>
      </c>
      <c r="E33" s="198"/>
      <c r="F33" s="198"/>
      <c r="G33" s="198"/>
      <c r="H33" s="198"/>
      <c r="I33" s="198"/>
      <c r="J33" s="198"/>
      <c r="K33" s="198">
        <v>2134</v>
      </c>
      <c r="L33" s="198">
        <v>194</v>
      </c>
      <c r="M33" s="198">
        <v>23</v>
      </c>
      <c r="N33" s="198">
        <v>1054</v>
      </c>
      <c r="O33" s="198">
        <v>88</v>
      </c>
      <c r="P33" s="198">
        <v>16</v>
      </c>
      <c r="Q33" s="198">
        <v>1547</v>
      </c>
      <c r="R33" s="198"/>
      <c r="S33" s="198"/>
    </row>
    <row r="34" spans="1:19">
      <c r="A34" s="195" t="s">
        <v>309</v>
      </c>
      <c r="B34" s="195" t="s">
        <v>310</v>
      </c>
      <c r="C34" s="196">
        <f t="shared" si="0"/>
        <v>996</v>
      </c>
      <c r="D34" s="196">
        <v>492</v>
      </c>
      <c r="E34" s="196"/>
      <c r="F34" s="196"/>
      <c r="G34" s="196"/>
      <c r="H34" s="196"/>
      <c r="I34" s="196"/>
      <c r="J34" s="196"/>
      <c r="K34" s="196"/>
      <c r="L34" s="196">
        <v>362</v>
      </c>
      <c r="M34" s="196">
        <v>32</v>
      </c>
      <c r="N34" s="196"/>
      <c r="O34" s="196">
        <v>110</v>
      </c>
      <c r="P34" s="196"/>
      <c r="Q34" s="196"/>
      <c r="R34" s="196"/>
      <c r="S34" s="196"/>
    </row>
    <row r="35" spans="1:19">
      <c r="A35" s="195" t="s">
        <v>311</v>
      </c>
      <c r="B35" s="195" t="s">
        <v>312</v>
      </c>
      <c r="C35" s="196">
        <f t="shared" si="0"/>
        <v>351</v>
      </c>
      <c r="D35" s="196">
        <v>225</v>
      </c>
      <c r="E35" s="196"/>
      <c r="F35" s="196"/>
      <c r="G35" s="196"/>
      <c r="H35" s="196"/>
      <c r="I35" s="196"/>
      <c r="J35" s="196"/>
      <c r="K35" s="196"/>
      <c r="L35" s="196">
        <v>46</v>
      </c>
      <c r="M35" s="196">
        <v>53</v>
      </c>
      <c r="N35" s="196"/>
      <c r="O35" s="196">
        <v>27</v>
      </c>
      <c r="P35" s="196"/>
      <c r="Q35" s="196"/>
      <c r="R35" s="196"/>
      <c r="S35" s="196"/>
    </row>
    <row r="36" spans="1:19" s="199" customFormat="1">
      <c r="A36" s="197" t="s">
        <v>313</v>
      </c>
      <c r="B36" s="197" t="s">
        <v>314</v>
      </c>
      <c r="C36" s="198">
        <f t="shared" si="0"/>
        <v>1347</v>
      </c>
      <c r="D36" s="198">
        <v>717</v>
      </c>
      <c r="E36" s="198"/>
      <c r="F36" s="198"/>
      <c r="G36" s="198"/>
      <c r="H36" s="198"/>
      <c r="I36" s="198"/>
      <c r="J36" s="198"/>
      <c r="K36" s="198"/>
      <c r="L36" s="198">
        <v>408</v>
      </c>
      <c r="M36" s="198">
        <v>85</v>
      </c>
      <c r="N36" s="198"/>
      <c r="O36" s="198">
        <v>137</v>
      </c>
      <c r="P36" s="198"/>
      <c r="Q36" s="198"/>
      <c r="R36" s="198"/>
      <c r="S36" s="198"/>
    </row>
    <row r="37" spans="1:19">
      <c r="A37" s="195" t="s">
        <v>315</v>
      </c>
      <c r="B37" s="195" t="s">
        <v>316</v>
      </c>
      <c r="C37" s="196">
        <f t="shared" si="0"/>
        <v>7793</v>
      </c>
      <c r="D37" s="196">
        <v>1863</v>
      </c>
      <c r="E37" s="196"/>
      <c r="F37" s="196"/>
      <c r="G37" s="196"/>
      <c r="H37" s="196"/>
      <c r="I37" s="196"/>
      <c r="J37" s="196">
        <v>3414</v>
      </c>
      <c r="K37" s="196">
        <v>80</v>
      </c>
      <c r="L37" s="196">
        <v>150</v>
      </c>
      <c r="M37" s="196">
        <v>158</v>
      </c>
      <c r="N37" s="196"/>
      <c r="O37" s="196">
        <v>1008</v>
      </c>
      <c r="P37" s="196"/>
      <c r="Q37" s="196">
        <v>1120</v>
      </c>
      <c r="R37" s="196"/>
      <c r="S37" s="196"/>
    </row>
    <row r="38" spans="1:19">
      <c r="A38" s="195" t="s">
        <v>317</v>
      </c>
      <c r="B38" s="195" t="s">
        <v>74</v>
      </c>
      <c r="C38" s="196">
        <f t="shared" si="0"/>
        <v>599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>
        <v>599</v>
      </c>
      <c r="S38" s="196"/>
    </row>
    <row r="39" spans="1:19">
      <c r="A39" s="195" t="s">
        <v>318</v>
      </c>
      <c r="B39" s="195" t="s">
        <v>319</v>
      </c>
      <c r="C39" s="196">
        <f t="shared" si="0"/>
        <v>234</v>
      </c>
      <c r="D39" s="196">
        <v>218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>
        <v>16</v>
      </c>
      <c r="P39" s="196"/>
      <c r="Q39" s="196"/>
      <c r="R39" s="196"/>
      <c r="S39" s="196"/>
    </row>
    <row r="40" spans="1:19" hidden="1">
      <c r="A40" s="195" t="s">
        <v>320</v>
      </c>
      <c r="B40" s="195" t="s">
        <v>321</v>
      </c>
      <c r="C40" s="196">
        <f t="shared" si="0"/>
        <v>0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</row>
    <row r="41" spans="1:19">
      <c r="A41" s="195" t="s">
        <v>322</v>
      </c>
      <c r="B41" s="195" t="s">
        <v>45</v>
      </c>
      <c r="C41" s="196">
        <f t="shared" si="0"/>
        <v>7694</v>
      </c>
      <c r="D41" s="196">
        <v>4784</v>
      </c>
      <c r="E41" s="196"/>
      <c r="F41" s="196"/>
      <c r="G41" s="196"/>
      <c r="H41" s="196">
        <v>592</v>
      </c>
      <c r="I41" s="196"/>
      <c r="J41" s="196">
        <v>1300</v>
      </c>
      <c r="K41" s="196">
        <v>235</v>
      </c>
      <c r="L41" s="196">
        <v>378</v>
      </c>
      <c r="M41" s="196"/>
      <c r="N41" s="196"/>
      <c r="O41" s="196">
        <v>12</v>
      </c>
      <c r="P41" s="196"/>
      <c r="Q41" s="196">
        <v>393</v>
      </c>
      <c r="R41" s="196"/>
      <c r="S41" s="196"/>
    </row>
    <row r="42" spans="1:19" hidden="1">
      <c r="A42" s="195" t="s">
        <v>323</v>
      </c>
      <c r="B42" s="195" t="s">
        <v>324</v>
      </c>
      <c r="C42" s="196">
        <f t="shared" si="0"/>
        <v>0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</row>
    <row r="43" spans="1:19" hidden="1">
      <c r="A43" s="195" t="s">
        <v>325</v>
      </c>
      <c r="B43" s="195" t="s">
        <v>326</v>
      </c>
      <c r="C43" s="196">
        <f t="shared" si="0"/>
        <v>0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</row>
    <row r="44" spans="1:19">
      <c r="A44" s="195" t="s">
        <v>327</v>
      </c>
      <c r="B44" s="195" t="s">
        <v>328</v>
      </c>
      <c r="C44" s="196">
        <f t="shared" si="0"/>
        <v>211</v>
      </c>
      <c r="D44" s="196">
        <v>108</v>
      </c>
      <c r="E44" s="196"/>
      <c r="F44" s="196"/>
      <c r="G44" s="196"/>
      <c r="H44" s="196"/>
      <c r="I44" s="196">
        <v>103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</row>
    <row r="45" spans="1:19">
      <c r="A45" s="195" t="s">
        <v>329</v>
      </c>
      <c r="B45" s="195" t="s">
        <v>330</v>
      </c>
      <c r="C45" s="196">
        <f t="shared" si="0"/>
        <v>6510</v>
      </c>
      <c r="D45" s="196">
        <v>4475</v>
      </c>
      <c r="E45" s="196"/>
      <c r="F45" s="196"/>
      <c r="G45" s="196"/>
      <c r="H45" s="196">
        <v>80</v>
      </c>
      <c r="I45" s="196">
        <v>658</v>
      </c>
      <c r="J45" s="196">
        <v>387</v>
      </c>
      <c r="K45" s="196">
        <v>342</v>
      </c>
      <c r="L45" s="196">
        <v>317</v>
      </c>
      <c r="M45" s="196">
        <v>2</v>
      </c>
      <c r="N45" s="196"/>
      <c r="O45" s="196">
        <v>249</v>
      </c>
      <c r="P45" s="196"/>
      <c r="Q45" s="196"/>
      <c r="R45" s="196"/>
      <c r="S45" s="196"/>
    </row>
    <row r="46" spans="1:19" s="199" customFormat="1">
      <c r="A46" s="197" t="s">
        <v>331</v>
      </c>
      <c r="B46" s="197" t="s">
        <v>332</v>
      </c>
      <c r="C46" s="198">
        <f t="shared" si="0"/>
        <v>23141</v>
      </c>
      <c r="D46" s="198">
        <v>11448</v>
      </c>
      <c r="E46" s="198"/>
      <c r="F46" s="198"/>
      <c r="G46" s="198"/>
      <c r="H46" s="198">
        <v>672</v>
      </c>
      <c r="I46" s="198">
        <v>761</v>
      </c>
      <c r="J46" s="198">
        <v>5101</v>
      </c>
      <c r="K46" s="198">
        <v>657</v>
      </c>
      <c r="L46" s="198">
        <v>845</v>
      </c>
      <c r="M46" s="198">
        <v>160</v>
      </c>
      <c r="N46" s="198"/>
      <c r="O46" s="198">
        <v>1285</v>
      </c>
      <c r="P46" s="198"/>
      <c r="Q46" s="198">
        <v>1613</v>
      </c>
      <c r="R46" s="198">
        <v>599</v>
      </c>
      <c r="S46" s="198"/>
    </row>
    <row r="47" spans="1:19">
      <c r="A47" s="195" t="s">
        <v>333</v>
      </c>
      <c r="B47" s="195" t="s">
        <v>46</v>
      </c>
      <c r="C47" s="196">
        <f t="shared" si="0"/>
        <v>54</v>
      </c>
      <c r="D47" s="196">
        <v>10</v>
      </c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>
        <v>44</v>
      </c>
      <c r="P47" s="196"/>
      <c r="Q47" s="196"/>
      <c r="R47" s="196"/>
      <c r="S47" s="196"/>
    </row>
    <row r="48" spans="1:19">
      <c r="A48" s="195" t="s">
        <v>334</v>
      </c>
      <c r="B48" s="195" t="s">
        <v>47</v>
      </c>
      <c r="C48" s="196">
        <f t="shared" si="0"/>
        <v>154</v>
      </c>
      <c r="D48" s="196">
        <v>154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</row>
    <row r="49" spans="1:19" s="199" customFormat="1">
      <c r="A49" s="197" t="s">
        <v>335</v>
      </c>
      <c r="B49" s="197" t="s">
        <v>336</v>
      </c>
      <c r="C49" s="198">
        <f t="shared" si="0"/>
        <v>208</v>
      </c>
      <c r="D49" s="198">
        <v>164</v>
      </c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>
        <v>44</v>
      </c>
      <c r="P49" s="198"/>
      <c r="Q49" s="198"/>
      <c r="R49" s="198"/>
      <c r="S49" s="198"/>
    </row>
    <row r="50" spans="1:19">
      <c r="A50" s="195" t="s">
        <v>337</v>
      </c>
      <c r="B50" s="195" t="s">
        <v>338</v>
      </c>
      <c r="C50" s="196">
        <f t="shared" si="0"/>
        <v>8561</v>
      </c>
      <c r="D50" s="196">
        <v>4128</v>
      </c>
      <c r="E50" s="196"/>
      <c r="F50" s="196"/>
      <c r="G50" s="196"/>
      <c r="H50" s="196">
        <v>106</v>
      </c>
      <c r="I50" s="196">
        <v>180</v>
      </c>
      <c r="J50" s="196">
        <v>1295</v>
      </c>
      <c r="K50" s="196">
        <v>728</v>
      </c>
      <c r="L50" s="196">
        <v>242</v>
      </c>
      <c r="M50" s="196">
        <v>68</v>
      </c>
      <c r="N50" s="196">
        <v>271</v>
      </c>
      <c r="O50" s="196">
        <v>309</v>
      </c>
      <c r="P50" s="196">
        <v>4</v>
      </c>
      <c r="Q50" s="196">
        <v>854</v>
      </c>
      <c r="R50" s="196">
        <v>162</v>
      </c>
      <c r="S50" s="196">
        <v>214</v>
      </c>
    </row>
    <row r="51" spans="1:19" hidden="1">
      <c r="A51" s="195" t="s">
        <v>339</v>
      </c>
      <c r="B51" s="195" t="s">
        <v>340</v>
      </c>
      <c r="C51" s="196">
        <f t="shared" si="0"/>
        <v>0</v>
      </c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:19">
      <c r="A52" s="195" t="s">
        <v>341</v>
      </c>
      <c r="B52" s="195" t="s">
        <v>342</v>
      </c>
      <c r="C52" s="196">
        <f t="shared" si="0"/>
        <v>96</v>
      </c>
      <c r="D52" s="196">
        <v>96</v>
      </c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:19" hidden="1">
      <c r="A53" s="195" t="s">
        <v>343</v>
      </c>
      <c r="B53" s="195" t="s">
        <v>326</v>
      </c>
      <c r="C53" s="196">
        <f t="shared" si="0"/>
        <v>0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</row>
    <row r="54" spans="1:19" hidden="1">
      <c r="A54" s="195" t="s">
        <v>344</v>
      </c>
      <c r="B54" s="195" t="s">
        <v>345</v>
      </c>
      <c r="C54" s="196">
        <f t="shared" si="0"/>
        <v>0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</row>
    <row r="55" spans="1:19" hidden="1">
      <c r="A55" s="195" t="s">
        <v>346</v>
      </c>
      <c r="B55" s="195" t="s">
        <v>347</v>
      </c>
      <c r="C55" s="196">
        <f t="shared" si="0"/>
        <v>0</v>
      </c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</row>
    <row r="56" spans="1:19" hidden="1">
      <c r="A56" s="195" t="s">
        <v>348</v>
      </c>
      <c r="B56" s="195" t="s">
        <v>349</v>
      </c>
      <c r="C56" s="196">
        <f t="shared" si="0"/>
        <v>0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</row>
    <row r="57" spans="1:19" hidden="1">
      <c r="A57" s="195" t="s">
        <v>350</v>
      </c>
      <c r="B57" s="195" t="s">
        <v>351</v>
      </c>
      <c r="C57" s="196">
        <f t="shared" si="0"/>
        <v>0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</row>
    <row r="58" spans="1:19" hidden="1">
      <c r="A58" s="195" t="s">
        <v>352</v>
      </c>
      <c r="B58" s="195" t="s">
        <v>353</v>
      </c>
      <c r="C58" s="196">
        <f t="shared" si="0"/>
        <v>0</v>
      </c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</row>
    <row r="59" spans="1:19">
      <c r="A59" s="195" t="s">
        <v>354</v>
      </c>
      <c r="B59" s="195" t="s">
        <v>31</v>
      </c>
      <c r="C59" s="196">
        <f t="shared" si="0"/>
        <v>657</v>
      </c>
      <c r="D59" s="196">
        <v>626</v>
      </c>
      <c r="E59" s="196"/>
      <c r="F59" s="196"/>
      <c r="G59" s="196"/>
      <c r="H59" s="196"/>
      <c r="I59" s="196">
        <v>19</v>
      </c>
      <c r="J59" s="196"/>
      <c r="K59" s="196"/>
      <c r="L59" s="196">
        <v>12</v>
      </c>
      <c r="M59" s="196"/>
      <c r="N59" s="196"/>
      <c r="O59" s="196"/>
      <c r="P59" s="196"/>
      <c r="Q59" s="196"/>
      <c r="R59" s="196"/>
      <c r="S59" s="196"/>
    </row>
    <row r="60" spans="1:19" s="199" customFormat="1">
      <c r="A60" s="197" t="s">
        <v>355</v>
      </c>
      <c r="B60" s="197" t="s">
        <v>356</v>
      </c>
      <c r="C60" s="198">
        <f t="shared" si="0"/>
        <v>9314</v>
      </c>
      <c r="D60" s="198">
        <v>4850</v>
      </c>
      <c r="E60" s="198"/>
      <c r="F60" s="198"/>
      <c r="G60" s="198"/>
      <c r="H60" s="198">
        <v>106</v>
      </c>
      <c r="I60" s="198">
        <v>199</v>
      </c>
      <c r="J60" s="198">
        <v>1295</v>
      </c>
      <c r="K60" s="198">
        <v>728</v>
      </c>
      <c r="L60" s="198">
        <v>254</v>
      </c>
      <c r="M60" s="198">
        <v>68</v>
      </c>
      <c r="N60" s="198">
        <v>271</v>
      </c>
      <c r="O60" s="198">
        <v>309</v>
      </c>
      <c r="P60" s="198">
        <v>4</v>
      </c>
      <c r="Q60" s="198">
        <v>854</v>
      </c>
      <c r="R60" s="198">
        <v>162</v>
      </c>
      <c r="S60" s="198">
        <v>214</v>
      </c>
    </row>
    <row r="61" spans="1:19" s="199" customFormat="1">
      <c r="A61" s="197" t="s">
        <v>357</v>
      </c>
      <c r="B61" s="197" t="s">
        <v>358</v>
      </c>
      <c r="C61" s="198">
        <f t="shared" si="0"/>
        <v>44204</v>
      </c>
      <c r="D61" s="198">
        <v>22317</v>
      </c>
      <c r="E61" s="198"/>
      <c r="F61" s="198"/>
      <c r="G61" s="198"/>
      <c r="H61" s="198">
        <v>778</v>
      </c>
      <c r="I61" s="198">
        <v>960</v>
      </c>
      <c r="J61" s="198">
        <v>6396</v>
      </c>
      <c r="K61" s="198">
        <v>3519</v>
      </c>
      <c r="L61" s="198">
        <v>1701</v>
      </c>
      <c r="M61" s="198">
        <v>336</v>
      </c>
      <c r="N61" s="198">
        <v>1325</v>
      </c>
      <c r="O61" s="198">
        <v>1863</v>
      </c>
      <c r="P61" s="198">
        <v>20</v>
      </c>
      <c r="Q61" s="198">
        <v>4014</v>
      </c>
      <c r="R61" s="198">
        <v>761</v>
      </c>
      <c r="S61" s="198">
        <v>214</v>
      </c>
    </row>
    <row r="62" spans="1:19" hidden="1">
      <c r="A62" s="195" t="s">
        <v>359</v>
      </c>
      <c r="B62" s="195" t="s">
        <v>360</v>
      </c>
      <c r="C62" s="196">
        <f t="shared" si="0"/>
        <v>0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</row>
    <row r="63" spans="1:19" s="199" customFormat="1" hidden="1">
      <c r="A63" s="197" t="s">
        <v>361</v>
      </c>
      <c r="B63" s="197" t="s">
        <v>362</v>
      </c>
      <c r="C63" s="198">
        <f t="shared" si="0"/>
        <v>0</v>
      </c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</row>
    <row r="64" spans="1:19" hidden="1">
      <c r="A64" s="195" t="s">
        <v>363</v>
      </c>
      <c r="B64" s="195" t="s">
        <v>364</v>
      </c>
      <c r="C64" s="196">
        <f t="shared" si="0"/>
        <v>0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</row>
    <row r="65" spans="1:19" hidden="1">
      <c r="A65" s="195" t="s">
        <v>365</v>
      </c>
      <c r="B65" s="195" t="s">
        <v>366</v>
      </c>
      <c r="C65" s="196">
        <f t="shared" si="0"/>
        <v>0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</row>
    <row r="66" spans="1:19" hidden="1">
      <c r="A66" s="195" t="s">
        <v>367</v>
      </c>
      <c r="B66" s="195" t="s">
        <v>368</v>
      </c>
      <c r="C66" s="196">
        <f t="shared" ref="C66:C129" si="1">SUM(D66:S66)</f>
        <v>0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</row>
    <row r="67" spans="1:19" hidden="1">
      <c r="A67" s="195" t="s">
        <v>369</v>
      </c>
      <c r="B67" s="195" t="s">
        <v>370</v>
      </c>
      <c r="C67" s="196">
        <f t="shared" si="1"/>
        <v>0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</row>
    <row r="68" spans="1:19" hidden="1">
      <c r="A68" s="195" t="s">
        <v>371</v>
      </c>
      <c r="B68" s="195" t="s">
        <v>372</v>
      </c>
      <c r="C68" s="196">
        <f t="shared" si="1"/>
        <v>0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</row>
    <row r="69" spans="1:19" hidden="1">
      <c r="A69" s="195" t="s">
        <v>373</v>
      </c>
      <c r="B69" s="195" t="s">
        <v>374</v>
      </c>
      <c r="C69" s="196">
        <f t="shared" si="1"/>
        <v>0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</row>
    <row r="70" spans="1:19" hidden="1">
      <c r="A70" s="195" t="s">
        <v>375</v>
      </c>
      <c r="B70" s="195" t="s">
        <v>376</v>
      </c>
      <c r="C70" s="196">
        <f t="shared" si="1"/>
        <v>0</v>
      </c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</row>
    <row r="71" spans="1:19" hidden="1">
      <c r="A71" s="195" t="s">
        <v>377</v>
      </c>
      <c r="B71" s="195" t="s">
        <v>378</v>
      </c>
      <c r="C71" s="196">
        <f t="shared" si="1"/>
        <v>0</v>
      </c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</row>
    <row r="72" spans="1:19" hidden="1">
      <c r="A72" s="195" t="s">
        <v>379</v>
      </c>
      <c r="B72" s="195" t="s">
        <v>380</v>
      </c>
      <c r="C72" s="196">
        <f t="shared" si="1"/>
        <v>0</v>
      </c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</row>
    <row r="73" spans="1:19" hidden="1">
      <c r="A73" s="195" t="s">
        <v>381</v>
      </c>
      <c r="B73" s="195" t="s">
        <v>382</v>
      </c>
      <c r="C73" s="196">
        <f t="shared" si="1"/>
        <v>0</v>
      </c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</row>
    <row r="74" spans="1:19" hidden="1">
      <c r="A74" s="195" t="s">
        <v>383</v>
      </c>
      <c r="B74" s="195" t="s">
        <v>384</v>
      </c>
      <c r="C74" s="196">
        <f t="shared" si="1"/>
        <v>0</v>
      </c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</row>
    <row r="75" spans="1:19" hidden="1">
      <c r="A75" s="195" t="s">
        <v>385</v>
      </c>
      <c r="B75" s="195" t="s">
        <v>386</v>
      </c>
      <c r="C75" s="196">
        <f t="shared" si="1"/>
        <v>0</v>
      </c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</row>
    <row r="76" spans="1:19" hidden="1">
      <c r="A76" s="195" t="s">
        <v>387</v>
      </c>
      <c r="B76" s="195" t="s">
        <v>388</v>
      </c>
      <c r="C76" s="196">
        <f t="shared" si="1"/>
        <v>0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</row>
    <row r="77" spans="1:19" hidden="1">
      <c r="A77" s="195" t="s">
        <v>389</v>
      </c>
      <c r="B77" s="195" t="s">
        <v>390</v>
      </c>
      <c r="C77" s="196">
        <f t="shared" si="1"/>
        <v>0</v>
      </c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</row>
    <row r="78" spans="1:19" hidden="1">
      <c r="A78" s="195" t="s">
        <v>391</v>
      </c>
      <c r="B78" s="195" t="s">
        <v>392</v>
      </c>
      <c r="C78" s="196">
        <f t="shared" si="1"/>
        <v>0</v>
      </c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</row>
    <row r="79" spans="1:19" hidden="1">
      <c r="A79" s="195" t="s">
        <v>393</v>
      </c>
      <c r="B79" s="195" t="s">
        <v>394</v>
      </c>
      <c r="C79" s="196">
        <f t="shared" si="1"/>
        <v>0</v>
      </c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</row>
    <row r="80" spans="1:19" hidden="1">
      <c r="A80" s="195" t="s">
        <v>395</v>
      </c>
      <c r="B80" s="195" t="s">
        <v>396</v>
      </c>
      <c r="C80" s="196">
        <f t="shared" si="1"/>
        <v>0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</row>
    <row r="81" spans="1:19" hidden="1">
      <c r="A81" s="195" t="s">
        <v>397</v>
      </c>
      <c r="B81" s="195" t="s">
        <v>398</v>
      </c>
      <c r="C81" s="196">
        <f t="shared" si="1"/>
        <v>0</v>
      </c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</row>
    <row r="82" spans="1:19" hidden="1">
      <c r="A82" s="195" t="s">
        <v>399</v>
      </c>
      <c r="B82" s="195" t="s">
        <v>400</v>
      </c>
      <c r="C82" s="196">
        <f t="shared" si="1"/>
        <v>0</v>
      </c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</row>
    <row r="83" spans="1:19" hidden="1">
      <c r="A83" s="195" t="s">
        <v>401</v>
      </c>
      <c r="B83" s="195" t="s">
        <v>402</v>
      </c>
      <c r="C83" s="196">
        <f t="shared" si="1"/>
        <v>0</v>
      </c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</row>
    <row r="84" spans="1:19" hidden="1">
      <c r="A84" s="195" t="s">
        <v>403</v>
      </c>
      <c r="B84" s="195" t="s">
        <v>404</v>
      </c>
      <c r="C84" s="196">
        <f t="shared" si="1"/>
        <v>0</v>
      </c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</row>
    <row r="85" spans="1:19" hidden="1">
      <c r="A85" s="195" t="s">
        <v>405</v>
      </c>
      <c r="B85" s="195" t="s">
        <v>406</v>
      </c>
      <c r="C85" s="196">
        <f t="shared" si="1"/>
        <v>0</v>
      </c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</row>
    <row r="86" spans="1:19" s="199" customFormat="1" hidden="1">
      <c r="A86" s="197" t="s">
        <v>407</v>
      </c>
      <c r="B86" s="197" t="s">
        <v>408</v>
      </c>
      <c r="C86" s="198">
        <f t="shared" si="1"/>
        <v>0</v>
      </c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</row>
    <row r="87" spans="1:19" hidden="1">
      <c r="A87" s="195" t="s">
        <v>409</v>
      </c>
      <c r="B87" s="195" t="s">
        <v>410</v>
      </c>
      <c r="C87" s="196">
        <f t="shared" si="1"/>
        <v>0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</row>
    <row r="88" spans="1:19" hidden="1">
      <c r="A88" s="195" t="s">
        <v>411</v>
      </c>
      <c r="B88" s="195" t="s">
        <v>412</v>
      </c>
      <c r="C88" s="196">
        <f t="shared" si="1"/>
        <v>0</v>
      </c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</row>
    <row r="89" spans="1:19" hidden="1">
      <c r="A89" s="195" t="s">
        <v>413</v>
      </c>
      <c r="B89" s="195" t="s">
        <v>414</v>
      </c>
      <c r="C89" s="196">
        <f t="shared" si="1"/>
        <v>0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</row>
    <row r="90" spans="1:19" hidden="1">
      <c r="A90" s="195" t="s">
        <v>415</v>
      </c>
      <c r="B90" s="195" t="s">
        <v>416</v>
      </c>
      <c r="C90" s="196">
        <f t="shared" si="1"/>
        <v>0</v>
      </c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</row>
    <row r="91" spans="1:19" hidden="1">
      <c r="A91" s="195" t="s">
        <v>417</v>
      </c>
      <c r="B91" s="195" t="s">
        <v>418</v>
      </c>
      <c r="C91" s="196">
        <f t="shared" si="1"/>
        <v>0</v>
      </c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</row>
    <row r="92" spans="1:19" hidden="1">
      <c r="A92" s="195" t="s">
        <v>419</v>
      </c>
      <c r="B92" s="195" t="s">
        <v>420</v>
      </c>
      <c r="C92" s="196">
        <f t="shared" si="1"/>
        <v>0</v>
      </c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</row>
    <row r="93" spans="1:19" hidden="1">
      <c r="A93" s="195" t="s">
        <v>421</v>
      </c>
      <c r="B93" s="195" t="s">
        <v>422</v>
      </c>
      <c r="C93" s="196">
        <f t="shared" si="1"/>
        <v>0</v>
      </c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</row>
    <row r="94" spans="1:19" hidden="1">
      <c r="A94" s="195" t="s">
        <v>423</v>
      </c>
      <c r="B94" s="195" t="s">
        <v>424</v>
      </c>
      <c r="C94" s="196">
        <f t="shared" si="1"/>
        <v>0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</row>
    <row r="95" spans="1:19" hidden="1">
      <c r="A95" s="195" t="s">
        <v>425</v>
      </c>
      <c r="B95" s="195" t="s">
        <v>426</v>
      </c>
      <c r="C95" s="196">
        <f t="shared" si="1"/>
        <v>0</v>
      </c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</row>
    <row r="96" spans="1:19" s="199" customFormat="1" hidden="1">
      <c r="A96" s="197" t="s">
        <v>427</v>
      </c>
      <c r="B96" s="197" t="s">
        <v>428</v>
      </c>
      <c r="C96" s="198">
        <f t="shared" si="1"/>
        <v>0</v>
      </c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</row>
    <row r="97" spans="1:19" hidden="1">
      <c r="A97" s="195" t="s">
        <v>429</v>
      </c>
      <c r="B97" s="195" t="s">
        <v>430</v>
      </c>
      <c r="C97" s="196">
        <f t="shared" si="1"/>
        <v>0</v>
      </c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</row>
    <row r="98" spans="1:19" hidden="1">
      <c r="A98" s="195" t="s">
        <v>431</v>
      </c>
      <c r="B98" s="195" t="s">
        <v>432</v>
      </c>
      <c r="C98" s="196">
        <f t="shared" si="1"/>
        <v>0</v>
      </c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</row>
    <row r="99" spans="1:19" hidden="1">
      <c r="A99" s="195" t="s">
        <v>433</v>
      </c>
      <c r="B99" s="195" t="s">
        <v>434</v>
      </c>
      <c r="C99" s="196">
        <f t="shared" si="1"/>
        <v>0</v>
      </c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</row>
    <row r="100" spans="1:19" hidden="1">
      <c r="A100" s="195" t="s">
        <v>435</v>
      </c>
      <c r="B100" s="195" t="s">
        <v>436</v>
      </c>
      <c r="C100" s="196">
        <f t="shared" si="1"/>
        <v>0</v>
      </c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</row>
    <row r="101" spans="1:19" hidden="1">
      <c r="A101" s="195" t="s">
        <v>437</v>
      </c>
      <c r="B101" s="195" t="s">
        <v>438</v>
      </c>
      <c r="C101" s="196">
        <f t="shared" si="1"/>
        <v>0</v>
      </c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</row>
    <row r="102" spans="1:19" hidden="1">
      <c r="A102" s="195" t="s">
        <v>439</v>
      </c>
      <c r="B102" s="195" t="s">
        <v>440</v>
      </c>
      <c r="C102" s="196">
        <f t="shared" si="1"/>
        <v>0</v>
      </c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</row>
    <row r="103" spans="1:19" hidden="1">
      <c r="A103" s="195" t="s">
        <v>441</v>
      </c>
      <c r="B103" s="195" t="s">
        <v>442</v>
      </c>
      <c r="C103" s="196">
        <f t="shared" si="1"/>
        <v>0</v>
      </c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</row>
    <row r="104" spans="1:19" hidden="1">
      <c r="A104" s="195" t="s">
        <v>443</v>
      </c>
      <c r="B104" s="195" t="s">
        <v>444</v>
      </c>
      <c r="C104" s="196">
        <f t="shared" si="1"/>
        <v>0</v>
      </c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</row>
    <row r="105" spans="1:19" hidden="1">
      <c r="A105" s="195" t="s">
        <v>445</v>
      </c>
      <c r="B105" s="195" t="s">
        <v>446</v>
      </c>
      <c r="C105" s="196">
        <f t="shared" si="1"/>
        <v>0</v>
      </c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</row>
    <row r="106" spans="1:19" s="199" customFormat="1">
      <c r="A106" s="197" t="s">
        <v>447</v>
      </c>
      <c r="B106" s="197" t="s">
        <v>448</v>
      </c>
      <c r="C106" s="198">
        <f t="shared" si="1"/>
        <v>8614</v>
      </c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>
        <v>8614</v>
      </c>
    </row>
    <row r="107" spans="1:19" hidden="1">
      <c r="A107" s="195" t="s">
        <v>449</v>
      </c>
      <c r="B107" s="195" t="s">
        <v>450</v>
      </c>
      <c r="C107" s="196">
        <f t="shared" si="1"/>
        <v>0</v>
      </c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</row>
    <row r="108" spans="1:19" hidden="1">
      <c r="A108" s="195" t="s">
        <v>451</v>
      </c>
      <c r="B108" s="195" t="s">
        <v>452</v>
      </c>
      <c r="C108" s="196">
        <f t="shared" si="1"/>
        <v>0</v>
      </c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</row>
    <row r="109" spans="1:19" hidden="1">
      <c r="A109" s="195" t="s">
        <v>453</v>
      </c>
      <c r="B109" s="195" t="s">
        <v>454</v>
      </c>
      <c r="C109" s="196">
        <f t="shared" si="1"/>
        <v>0</v>
      </c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</row>
    <row r="110" spans="1:19" hidden="1">
      <c r="A110" s="195" t="s">
        <v>455</v>
      </c>
      <c r="B110" s="195" t="s">
        <v>456</v>
      </c>
      <c r="C110" s="196">
        <f t="shared" si="1"/>
        <v>0</v>
      </c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</row>
    <row r="111" spans="1:19" hidden="1">
      <c r="A111" s="195" t="s">
        <v>457</v>
      </c>
      <c r="B111" s="195" t="s">
        <v>458</v>
      </c>
      <c r="C111" s="196">
        <f t="shared" si="1"/>
        <v>0</v>
      </c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</row>
    <row r="112" spans="1:19" hidden="1">
      <c r="A112" s="195" t="s">
        <v>459</v>
      </c>
      <c r="B112" s="195" t="s">
        <v>460</v>
      </c>
      <c r="C112" s="196">
        <f t="shared" si="1"/>
        <v>0</v>
      </c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</row>
    <row r="113" spans="1:19" hidden="1">
      <c r="A113" s="195" t="s">
        <v>461</v>
      </c>
      <c r="B113" s="195" t="s">
        <v>462</v>
      </c>
      <c r="C113" s="196">
        <f t="shared" si="1"/>
        <v>0</v>
      </c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</row>
    <row r="114" spans="1:19" hidden="1">
      <c r="A114" s="195" t="s">
        <v>463</v>
      </c>
      <c r="B114" s="195" t="s">
        <v>464</v>
      </c>
      <c r="C114" s="196">
        <f t="shared" si="1"/>
        <v>0</v>
      </c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</row>
    <row r="115" spans="1:19" hidden="1">
      <c r="A115" s="195" t="s">
        <v>465</v>
      </c>
      <c r="B115" s="195" t="s">
        <v>466</v>
      </c>
      <c r="C115" s="196">
        <f t="shared" si="1"/>
        <v>0</v>
      </c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</row>
    <row r="116" spans="1:19" hidden="1">
      <c r="A116" s="195" t="s">
        <v>467</v>
      </c>
      <c r="B116" s="195" t="s">
        <v>468</v>
      </c>
      <c r="C116" s="196">
        <f t="shared" si="1"/>
        <v>0</v>
      </c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</row>
    <row r="117" spans="1:19" hidden="1">
      <c r="A117" s="195" t="s">
        <v>469</v>
      </c>
      <c r="B117" s="195" t="s">
        <v>470</v>
      </c>
      <c r="C117" s="196">
        <f t="shared" si="1"/>
        <v>0</v>
      </c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</row>
    <row r="118" spans="1:19" hidden="1">
      <c r="A118" s="195" t="s">
        <v>471</v>
      </c>
      <c r="B118" s="195" t="s">
        <v>472</v>
      </c>
      <c r="C118" s="196">
        <f t="shared" si="1"/>
        <v>0</v>
      </c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</row>
    <row r="119" spans="1:19" hidden="1">
      <c r="A119" s="195" t="s">
        <v>473</v>
      </c>
      <c r="B119" s="195" t="s">
        <v>474</v>
      </c>
      <c r="C119" s="196">
        <f t="shared" si="1"/>
        <v>0</v>
      </c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</row>
    <row r="120" spans="1:19" hidden="1">
      <c r="A120" s="195" t="s">
        <v>475</v>
      </c>
      <c r="B120" s="195" t="s">
        <v>476</v>
      </c>
      <c r="C120" s="196">
        <f t="shared" si="1"/>
        <v>0</v>
      </c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</row>
    <row r="121" spans="1:19" hidden="1">
      <c r="A121" s="195" t="s">
        <v>477</v>
      </c>
      <c r="B121" s="195" t="s">
        <v>478</v>
      </c>
      <c r="C121" s="196">
        <f t="shared" si="1"/>
        <v>0</v>
      </c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</row>
    <row r="122" spans="1:19" hidden="1">
      <c r="A122" s="195" t="s">
        <v>479</v>
      </c>
      <c r="B122" s="195" t="s">
        <v>480</v>
      </c>
      <c r="C122" s="196">
        <f t="shared" si="1"/>
        <v>0</v>
      </c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</row>
    <row r="123" spans="1:19">
      <c r="A123" s="195" t="s">
        <v>481</v>
      </c>
      <c r="B123" s="195" t="s">
        <v>482</v>
      </c>
      <c r="C123" s="196">
        <f t="shared" si="1"/>
        <v>169</v>
      </c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>
        <v>169</v>
      </c>
    </row>
    <row r="124" spans="1:19" hidden="1">
      <c r="A124" s="195" t="s">
        <v>483</v>
      </c>
      <c r="B124" s="195" t="s">
        <v>484</v>
      </c>
      <c r="C124" s="196">
        <f t="shared" si="1"/>
        <v>0</v>
      </c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</row>
    <row r="125" spans="1:19" hidden="1">
      <c r="A125" s="195" t="s">
        <v>485</v>
      </c>
      <c r="B125" s="195" t="s">
        <v>486</v>
      </c>
      <c r="C125" s="196">
        <f t="shared" si="1"/>
        <v>0</v>
      </c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</row>
    <row r="126" spans="1:19" hidden="1">
      <c r="A126" s="195" t="s">
        <v>487</v>
      </c>
      <c r="B126" s="195" t="s">
        <v>488</v>
      </c>
      <c r="C126" s="196">
        <f t="shared" si="1"/>
        <v>0</v>
      </c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</row>
    <row r="127" spans="1:19" hidden="1">
      <c r="A127" s="195" t="s">
        <v>489</v>
      </c>
      <c r="B127" s="195" t="s">
        <v>490</v>
      </c>
      <c r="C127" s="196">
        <f t="shared" si="1"/>
        <v>0</v>
      </c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</row>
    <row r="128" spans="1:19" hidden="1">
      <c r="A128" s="195" t="s">
        <v>491</v>
      </c>
      <c r="B128" s="195" t="s">
        <v>492</v>
      </c>
      <c r="C128" s="196">
        <f t="shared" si="1"/>
        <v>0</v>
      </c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</row>
    <row r="129" spans="1:19">
      <c r="A129" s="195" t="s">
        <v>493</v>
      </c>
      <c r="B129" s="195" t="s">
        <v>494</v>
      </c>
      <c r="C129" s="196">
        <f t="shared" si="1"/>
        <v>794</v>
      </c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>
        <v>794</v>
      </c>
    </row>
    <row r="130" spans="1:19">
      <c r="A130" s="195" t="s">
        <v>495</v>
      </c>
      <c r="B130" s="195" t="s">
        <v>496</v>
      </c>
      <c r="C130" s="196">
        <f t="shared" ref="C130:C193" si="2">SUM(D130:S130)</f>
        <v>7651</v>
      </c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>
        <v>7651</v>
      </c>
    </row>
    <row r="131" spans="1:19" hidden="1">
      <c r="A131" s="195" t="s">
        <v>497</v>
      </c>
      <c r="B131" s="195" t="s">
        <v>498</v>
      </c>
      <c r="C131" s="196">
        <f t="shared" si="2"/>
        <v>0</v>
      </c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</row>
    <row r="132" spans="1:19" s="199" customFormat="1">
      <c r="A132" s="197" t="s">
        <v>499</v>
      </c>
      <c r="B132" s="197" t="s">
        <v>500</v>
      </c>
      <c r="C132" s="198">
        <f t="shared" si="2"/>
        <v>8614</v>
      </c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>
        <v>8614</v>
      </c>
    </row>
    <row r="133" spans="1:19" hidden="1">
      <c r="A133" s="195" t="s">
        <v>501</v>
      </c>
      <c r="B133" s="195" t="s">
        <v>502</v>
      </c>
      <c r="C133" s="196">
        <f t="shared" si="2"/>
        <v>0</v>
      </c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</row>
    <row r="134" spans="1:19" hidden="1">
      <c r="A134" s="195" t="s">
        <v>503</v>
      </c>
      <c r="B134" s="195" t="s">
        <v>504</v>
      </c>
      <c r="C134" s="196">
        <f t="shared" si="2"/>
        <v>0</v>
      </c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</row>
    <row r="135" spans="1:19">
      <c r="A135" s="195" t="s">
        <v>505</v>
      </c>
      <c r="B135" s="195" t="s">
        <v>506</v>
      </c>
      <c r="C135" s="196">
        <f t="shared" si="2"/>
        <v>12</v>
      </c>
      <c r="D135" s="196"/>
      <c r="E135" s="196">
        <v>12</v>
      </c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</row>
    <row r="136" spans="1:19" hidden="1">
      <c r="A136" s="195" t="s">
        <v>507</v>
      </c>
      <c r="B136" s="195" t="s">
        <v>508</v>
      </c>
      <c r="C136" s="196">
        <f t="shared" si="2"/>
        <v>0</v>
      </c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</row>
    <row r="137" spans="1:19">
      <c r="A137" s="195" t="s">
        <v>509</v>
      </c>
      <c r="B137" s="195" t="s">
        <v>510</v>
      </c>
      <c r="C137" s="196">
        <f t="shared" si="2"/>
        <v>582</v>
      </c>
      <c r="D137" s="196"/>
      <c r="E137" s="196">
        <v>582</v>
      </c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</row>
    <row r="138" spans="1:19" s="199" customFormat="1">
      <c r="A138" s="197" t="s">
        <v>511</v>
      </c>
      <c r="B138" s="197" t="s">
        <v>512</v>
      </c>
      <c r="C138" s="198">
        <f t="shared" si="2"/>
        <v>594</v>
      </c>
      <c r="D138" s="198"/>
      <c r="E138" s="198">
        <v>594</v>
      </c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</row>
    <row r="139" spans="1:19" hidden="1">
      <c r="A139" s="195" t="s">
        <v>513</v>
      </c>
      <c r="B139" s="195" t="s">
        <v>514</v>
      </c>
      <c r="C139" s="196">
        <f t="shared" si="2"/>
        <v>0</v>
      </c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</row>
    <row r="140" spans="1:19" hidden="1">
      <c r="A140" s="195" t="s">
        <v>515</v>
      </c>
      <c r="B140" s="195" t="s">
        <v>516</v>
      </c>
      <c r="C140" s="196">
        <f t="shared" si="2"/>
        <v>0</v>
      </c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</row>
    <row r="141" spans="1:19" hidden="1">
      <c r="A141" s="195" t="s">
        <v>517</v>
      </c>
      <c r="B141" s="195" t="s">
        <v>518</v>
      </c>
      <c r="C141" s="196">
        <f t="shared" si="2"/>
        <v>0</v>
      </c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</row>
    <row r="142" spans="1:19" hidden="1">
      <c r="A142" s="195" t="s">
        <v>519</v>
      </c>
      <c r="B142" s="195" t="s">
        <v>520</v>
      </c>
      <c r="C142" s="196">
        <f t="shared" si="2"/>
        <v>0</v>
      </c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</row>
    <row r="143" spans="1:19" hidden="1">
      <c r="A143" s="195" t="s">
        <v>521</v>
      </c>
      <c r="B143" s="195" t="s">
        <v>522</v>
      </c>
      <c r="C143" s="196">
        <f t="shared" si="2"/>
        <v>0</v>
      </c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</row>
    <row r="144" spans="1:19" hidden="1">
      <c r="A144" s="195" t="s">
        <v>523</v>
      </c>
      <c r="B144" s="195" t="s">
        <v>524</v>
      </c>
      <c r="C144" s="196">
        <f t="shared" si="2"/>
        <v>0</v>
      </c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</row>
    <row r="145" spans="1:19" hidden="1">
      <c r="A145" s="195" t="s">
        <v>525</v>
      </c>
      <c r="B145" s="195" t="s">
        <v>526</v>
      </c>
      <c r="C145" s="196">
        <f t="shared" si="2"/>
        <v>0</v>
      </c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</row>
    <row r="146" spans="1:19" hidden="1">
      <c r="A146" s="195" t="s">
        <v>527</v>
      </c>
      <c r="B146" s="195" t="s">
        <v>528</v>
      </c>
      <c r="C146" s="196">
        <f t="shared" si="2"/>
        <v>0</v>
      </c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</row>
    <row r="147" spans="1:19" hidden="1">
      <c r="A147" s="195" t="s">
        <v>529</v>
      </c>
      <c r="B147" s="195" t="s">
        <v>530</v>
      </c>
      <c r="C147" s="196">
        <f t="shared" si="2"/>
        <v>0</v>
      </c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</row>
    <row r="148" spans="1:19" hidden="1">
      <c r="A148" s="195" t="s">
        <v>531</v>
      </c>
      <c r="B148" s="195" t="s">
        <v>532</v>
      </c>
      <c r="C148" s="196">
        <f t="shared" si="2"/>
        <v>0</v>
      </c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</row>
    <row r="149" spans="1:19" hidden="1">
      <c r="A149" s="195" t="s">
        <v>533</v>
      </c>
      <c r="B149" s="195" t="s">
        <v>534</v>
      </c>
      <c r="C149" s="196">
        <f t="shared" si="2"/>
        <v>0</v>
      </c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</row>
    <row r="150" spans="1:19" hidden="1">
      <c r="A150" s="195" t="s">
        <v>535</v>
      </c>
      <c r="B150" s="195" t="s">
        <v>536</v>
      </c>
      <c r="C150" s="196">
        <f t="shared" si="2"/>
        <v>0</v>
      </c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</row>
    <row r="151" spans="1:19" hidden="1">
      <c r="A151" s="195" t="s">
        <v>537</v>
      </c>
      <c r="B151" s="195" t="s">
        <v>538</v>
      </c>
      <c r="C151" s="196">
        <f t="shared" si="2"/>
        <v>0</v>
      </c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</row>
    <row r="152" spans="1:19" hidden="1">
      <c r="A152" s="195" t="s">
        <v>539</v>
      </c>
      <c r="B152" s="195" t="s">
        <v>518</v>
      </c>
      <c r="C152" s="196">
        <f t="shared" si="2"/>
        <v>0</v>
      </c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</row>
    <row r="153" spans="1:19" hidden="1">
      <c r="A153" s="195" t="s">
        <v>540</v>
      </c>
      <c r="B153" s="195" t="s">
        <v>520</v>
      </c>
      <c r="C153" s="196">
        <f t="shared" si="2"/>
        <v>0</v>
      </c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</row>
    <row r="154" spans="1:19" hidden="1">
      <c r="A154" s="195" t="s">
        <v>541</v>
      </c>
      <c r="B154" s="195" t="s">
        <v>522</v>
      </c>
      <c r="C154" s="196">
        <f t="shared" si="2"/>
        <v>0</v>
      </c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</row>
    <row r="155" spans="1:19" hidden="1">
      <c r="A155" s="195" t="s">
        <v>542</v>
      </c>
      <c r="B155" s="195" t="s">
        <v>524</v>
      </c>
      <c r="C155" s="196">
        <f t="shared" si="2"/>
        <v>0</v>
      </c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</row>
    <row r="156" spans="1:19" hidden="1">
      <c r="A156" s="195" t="s">
        <v>543</v>
      </c>
      <c r="B156" s="195" t="s">
        <v>526</v>
      </c>
      <c r="C156" s="196">
        <f t="shared" si="2"/>
        <v>0</v>
      </c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</row>
    <row r="157" spans="1:19" hidden="1">
      <c r="A157" s="195" t="s">
        <v>544</v>
      </c>
      <c r="B157" s="195" t="s">
        <v>528</v>
      </c>
      <c r="C157" s="196">
        <f t="shared" si="2"/>
        <v>0</v>
      </c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</row>
    <row r="158" spans="1:19" hidden="1">
      <c r="A158" s="195" t="s">
        <v>545</v>
      </c>
      <c r="B158" s="195" t="s">
        <v>530</v>
      </c>
      <c r="C158" s="196">
        <f t="shared" si="2"/>
        <v>0</v>
      </c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</row>
    <row r="159" spans="1:19" hidden="1">
      <c r="A159" s="195" t="s">
        <v>546</v>
      </c>
      <c r="B159" s="195" t="s">
        <v>532</v>
      </c>
      <c r="C159" s="196">
        <f t="shared" si="2"/>
        <v>0</v>
      </c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</row>
    <row r="160" spans="1:19" hidden="1">
      <c r="A160" s="195" t="s">
        <v>547</v>
      </c>
      <c r="B160" s="195" t="s">
        <v>534</v>
      </c>
      <c r="C160" s="196">
        <f t="shared" si="2"/>
        <v>0</v>
      </c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</row>
    <row r="161" spans="1:19" hidden="1">
      <c r="A161" s="195" t="s">
        <v>548</v>
      </c>
      <c r="B161" s="195" t="s">
        <v>536</v>
      </c>
      <c r="C161" s="196">
        <f t="shared" si="2"/>
        <v>0</v>
      </c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</row>
    <row r="162" spans="1:19" s="199" customFormat="1">
      <c r="A162" s="197" t="s">
        <v>549</v>
      </c>
      <c r="B162" s="197" t="s">
        <v>550</v>
      </c>
      <c r="C162" s="198">
        <f t="shared" si="2"/>
        <v>19009</v>
      </c>
      <c r="D162" s="198"/>
      <c r="E162" s="198"/>
      <c r="F162" s="198">
        <v>19009</v>
      </c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</row>
    <row r="163" spans="1:19" hidden="1">
      <c r="A163" s="195" t="s">
        <v>551</v>
      </c>
      <c r="B163" s="195" t="s">
        <v>518</v>
      </c>
      <c r="C163" s="196">
        <f t="shared" si="2"/>
        <v>0</v>
      </c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</row>
    <row r="164" spans="1:19" hidden="1">
      <c r="A164" s="195" t="s">
        <v>552</v>
      </c>
      <c r="B164" s="195" t="s">
        <v>520</v>
      </c>
      <c r="C164" s="196">
        <f t="shared" si="2"/>
        <v>0</v>
      </c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</row>
    <row r="165" spans="1:19" hidden="1">
      <c r="A165" s="195" t="s">
        <v>553</v>
      </c>
      <c r="B165" s="195" t="s">
        <v>522</v>
      </c>
      <c r="C165" s="196">
        <f t="shared" si="2"/>
        <v>0</v>
      </c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</row>
    <row r="166" spans="1:19" hidden="1">
      <c r="A166" s="195" t="s">
        <v>554</v>
      </c>
      <c r="B166" s="195" t="s">
        <v>524</v>
      </c>
      <c r="C166" s="196">
        <f t="shared" si="2"/>
        <v>0</v>
      </c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</row>
    <row r="167" spans="1:19" hidden="1">
      <c r="A167" s="195" t="s">
        <v>555</v>
      </c>
      <c r="B167" s="195" t="s">
        <v>526</v>
      </c>
      <c r="C167" s="196">
        <f t="shared" si="2"/>
        <v>0</v>
      </c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</row>
    <row r="168" spans="1:19" hidden="1">
      <c r="A168" s="195" t="s">
        <v>556</v>
      </c>
      <c r="B168" s="195" t="s">
        <v>528</v>
      </c>
      <c r="C168" s="196">
        <f t="shared" si="2"/>
        <v>0</v>
      </c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</row>
    <row r="169" spans="1:19">
      <c r="A169" s="195" t="s">
        <v>557</v>
      </c>
      <c r="B169" s="195" t="s">
        <v>530</v>
      </c>
      <c r="C169" s="196">
        <f t="shared" si="2"/>
        <v>19009</v>
      </c>
      <c r="D169" s="196"/>
      <c r="E169" s="196"/>
      <c r="F169" s="196">
        <v>19009</v>
      </c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</row>
    <row r="170" spans="1:19" hidden="1">
      <c r="A170" s="195" t="s">
        <v>558</v>
      </c>
      <c r="B170" s="195" t="s">
        <v>532</v>
      </c>
      <c r="C170" s="196">
        <f t="shared" si="2"/>
        <v>0</v>
      </c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</row>
    <row r="171" spans="1:19" hidden="1">
      <c r="A171" s="195" t="s">
        <v>559</v>
      </c>
      <c r="B171" s="195" t="s">
        <v>534</v>
      </c>
      <c r="C171" s="196">
        <f t="shared" si="2"/>
        <v>0</v>
      </c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</row>
    <row r="172" spans="1:19" hidden="1">
      <c r="A172" s="195" t="s">
        <v>560</v>
      </c>
      <c r="B172" s="195" t="s">
        <v>536</v>
      </c>
      <c r="C172" s="196">
        <f t="shared" si="2"/>
        <v>0</v>
      </c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</row>
    <row r="173" spans="1:19" hidden="1">
      <c r="A173" s="195" t="s">
        <v>561</v>
      </c>
      <c r="B173" s="195" t="s">
        <v>562</v>
      </c>
      <c r="C173" s="196">
        <f t="shared" si="2"/>
        <v>0</v>
      </c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</row>
    <row r="174" spans="1:19" hidden="1">
      <c r="A174" s="195" t="s">
        <v>563</v>
      </c>
      <c r="B174" s="195" t="s">
        <v>564</v>
      </c>
      <c r="C174" s="196">
        <f t="shared" si="2"/>
        <v>0</v>
      </c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</row>
    <row r="175" spans="1:19" hidden="1">
      <c r="A175" s="195" t="s">
        <v>565</v>
      </c>
      <c r="B175" s="195" t="s">
        <v>566</v>
      </c>
      <c r="C175" s="196">
        <f t="shared" si="2"/>
        <v>0</v>
      </c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</row>
    <row r="176" spans="1:19" hidden="1">
      <c r="A176" s="195" t="s">
        <v>567</v>
      </c>
      <c r="B176" s="195" t="s">
        <v>568</v>
      </c>
      <c r="C176" s="196">
        <f t="shared" si="2"/>
        <v>0</v>
      </c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</row>
    <row r="177" spans="1:19" hidden="1">
      <c r="A177" s="195" t="s">
        <v>569</v>
      </c>
      <c r="B177" s="195" t="s">
        <v>570</v>
      </c>
      <c r="C177" s="196">
        <f t="shared" si="2"/>
        <v>0</v>
      </c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</row>
    <row r="178" spans="1:19" hidden="1">
      <c r="A178" s="195" t="s">
        <v>571</v>
      </c>
      <c r="B178" s="195" t="s">
        <v>572</v>
      </c>
      <c r="C178" s="196">
        <f t="shared" si="2"/>
        <v>0</v>
      </c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</row>
    <row r="179" spans="1:19" hidden="1">
      <c r="A179" s="195" t="s">
        <v>573</v>
      </c>
      <c r="B179" s="195" t="s">
        <v>574</v>
      </c>
      <c r="C179" s="196">
        <f t="shared" si="2"/>
        <v>0</v>
      </c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</row>
    <row r="180" spans="1:19" hidden="1">
      <c r="A180" s="195" t="s">
        <v>575</v>
      </c>
      <c r="B180" s="195" t="s">
        <v>576</v>
      </c>
      <c r="C180" s="196">
        <f t="shared" si="2"/>
        <v>0</v>
      </c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</row>
    <row r="181" spans="1:19" hidden="1">
      <c r="A181" s="195" t="s">
        <v>577</v>
      </c>
      <c r="B181" s="195" t="s">
        <v>578</v>
      </c>
      <c r="C181" s="196">
        <f t="shared" si="2"/>
        <v>0</v>
      </c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</row>
    <row r="182" spans="1:19" hidden="1">
      <c r="A182" s="195" t="s">
        <v>579</v>
      </c>
      <c r="B182" s="195" t="s">
        <v>580</v>
      </c>
      <c r="C182" s="196">
        <f t="shared" si="2"/>
        <v>0</v>
      </c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</row>
    <row r="183" spans="1:19" hidden="1">
      <c r="A183" s="195" t="s">
        <v>581</v>
      </c>
      <c r="B183" s="195" t="s">
        <v>582</v>
      </c>
      <c r="C183" s="196">
        <f t="shared" si="2"/>
        <v>0</v>
      </c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</row>
    <row r="184" spans="1:19" hidden="1">
      <c r="A184" s="195" t="s">
        <v>583</v>
      </c>
      <c r="B184" s="195" t="s">
        <v>584</v>
      </c>
      <c r="C184" s="196">
        <f t="shared" si="2"/>
        <v>0</v>
      </c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</row>
    <row r="185" spans="1:19" hidden="1">
      <c r="A185" s="195" t="s">
        <v>585</v>
      </c>
      <c r="B185" s="195" t="s">
        <v>586</v>
      </c>
      <c r="C185" s="196">
        <f t="shared" si="2"/>
        <v>0</v>
      </c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</row>
    <row r="186" spans="1:19" hidden="1">
      <c r="A186" s="195" t="s">
        <v>587</v>
      </c>
      <c r="B186" s="195" t="s">
        <v>588</v>
      </c>
      <c r="C186" s="196">
        <f t="shared" si="2"/>
        <v>0</v>
      </c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</row>
    <row r="187" spans="1:19" hidden="1">
      <c r="A187" s="195" t="s">
        <v>589</v>
      </c>
      <c r="B187" s="195" t="s">
        <v>590</v>
      </c>
      <c r="C187" s="196">
        <f t="shared" si="2"/>
        <v>0</v>
      </c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</row>
    <row r="188" spans="1:19" hidden="1">
      <c r="A188" s="195" t="s">
        <v>591</v>
      </c>
      <c r="B188" s="195" t="s">
        <v>592</v>
      </c>
      <c r="C188" s="196">
        <f t="shared" si="2"/>
        <v>0</v>
      </c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</row>
    <row r="189" spans="1:19" hidden="1">
      <c r="A189" s="195" t="s">
        <v>593</v>
      </c>
      <c r="B189" s="195" t="s">
        <v>594</v>
      </c>
      <c r="C189" s="196">
        <f t="shared" si="2"/>
        <v>0</v>
      </c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</row>
    <row r="190" spans="1:19" s="199" customFormat="1">
      <c r="A190" s="197" t="s">
        <v>595</v>
      </c>
      <c r="B190" s="197" t="s">
        <v>596</v>
      </c>
      <c r="C190" s="198">
        <f t="shared" si="2"/>
        <v>14606</v>
      </c>
      <c r="D190" s="198">
        <v>7436</v>
      </c>
      <c r="E190" s="198"/>
      <c r="F190" s="198"/>
      <c r="G190" s="198"/>
      <c r="H190" s="198"/>
      <c r="I190" s="198"/>
      <c r="J190" s="198"/>
      <c r="K190" s="198"/>
      <c r="L190" s="198">
        <v>7170</v>
      </c>
      <c r="M190" s="198"/>
      <c r="N190" s="198"/>
      <c r="O190" s="198"/>
      <c r="P190" s="198"/>
      <c r="Q190" s="198"/>
      <c r="R190" s="198"/>
      <c r="S190" s="198"/>
    </row>
    <row r="191" spans="1:19" hidden="1">
      <c r="A191" s="195" t="s">
        <v>597</v>
      </c>
      <c r="B191" s="195" t="s">
        <v>568</v>
      </c>
      <c r="C191" s="196">
        <f t="shared" si="2"/>
        <v>0</v>
      </c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</row>
    <row r="192" spans="1:19">
      <c r="A192" s="195" t="s">
        <v>598</v>
      </c>
      <c r="B192" s="195" t="s">
        <v>570</v>
      </c>
      <c r="C192" s="196">
        <f t="shared" si="2"/>
        <v>202</v>
      </c>
      <c r="D192" s="196">
        <v>202</v>
      </c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</row>
    <row r="193" spans="1:19">
      <c r="A193" s="195" t="s">
        <v>599</v>
      </c>
      <c r="B193" s="195" t="s">
        <v>572</v>
      </c>
      <c r="C193" s="196">
        <f t="shared" si="2"/>
        <v>4796</v>
      </c>
      <c r="D193" s="196">
        <v>4796</v>
      </c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</row>
    <row r="194" spans="1:19" hidden="1">
      <c r="A194" s="195" t="s">
        <v>600</v>
      </c>
      <c r="B194" s="195" t="s">
        <v>574</v>
      </c>
      <c r="C194" s="196">
        <f t="shared" ref="C194:C257" si="3">SUM(D194:S194)</f>
        <v>0</v>
      </c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</row>
    <row r="195" spans="1:19" hidden="1">
      <c r="A195" s="195" t="s">
        <v>601</v>
      </c>
      <c r="B195" s="195" t="s">
        <v>576</v>
      </c>
      <c r="C195" s="196">
        <f t="shared" si="3"/>
        <v>0</v>
      </c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</row>
    <row r="196" spans="1:19" hidden="1">
      <c r="A196" s="195" t="s">
        <v>602</v>
      </c>
      <c r="B196" s="195" t="s">
        <v>578</v>
      </c>
      <c r="C196" s="196">
        <f t="shared" si="3"/>
        <v>0</v>
      </c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</row>
    <row r="197" spans="1:19" hidden="1">
      <c r="A197" s="195" t="s">
        <v>603</v>
      </c>
      <c r="B197" s="195" t="s">
        <v>580</v>
      </c>
      <c r="C197" s="196">
        <f t="shared" si="3"/>
        <v>0</v>
      </c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</row>
    <row r="198" spans="1:19">
      <c r="A198" s="195" t="s">
        <v>604</v>
      </c>
      <c r="B198" s="195" t="s">
        <v>582</v>
      </c>
      <c r="C198" s="196">
        <f t="shared" si="3"/>
        <v>9608</v>
      </c>
      <c r="D198" s="196">
        <v>2438</v>
      </c>
      <c r="E198" s="196"/>
      <c r="F198" s="196"/>
      <c r="G198" s="196"/>
      <c r="H198" s="196"/>
      <c r="I198" s="196"/>
      <c r="J198" s="196"/>
      <c r="K198" s="196"/>
      <c r="L198" s="196">
        <v>7170</v>
      </c>
      <c r="M198" s="196"/>
      <c r="N198" s="196"/>
      <c r="O198" s="196"/>
      <c r="P198" s="196"/>
      <c r="Q198" s="196"/>
      <c r="R198" s="196"/>
      <c r="S198" s="196"/>
    </row>
    <row r="199" spans="1:19" hidden="1">
      <c r="A199" s="195" t="s">
        <v>605</v>
      </c>
      <c r="B199" s="195" t="s">
        <v>586</v>
      </c>
      <c r="C199" s="196">
        <f t="shared" si="3"/>
        <v>0</v>
      </c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</row>
    <row r="200" spans="1:19" hidden="1">
      <c r="A200" s="195" t="s">
        <v>606</v>
      </c>
      <c r="B200" s="195" t="s">
        <v>588</v>
      </c>
      <c r="C200" s="196">
        <f t="shared" si="3"/>
        <v>0</v>
      </c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</row>
    <row r="201" spans="1:19" hidden="1">
      <c r="A201" s="195" t="s">
        <v>607</v>
      </c>
      <c r="B201" s="195" t="s">
        <v>608</v>
      </c>
      <c r="C201" s="196">
        <f t="shared" si="3"/>
        <v>0</v>
      </c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</row>
    <row r="202" spans="1:19" s="199" customFormat="1">
      <c r="A202" s="197" t="s">
        <v>609</v>
      </c>
      <c r="B202" s="197" t="s">
        <v>610</v>
      </c>
      <c r="C202" s="198">
        <f t="shared" si="3"/>
        <v>34209</v>
      </c>
      <c r="D202" s="198">
        <v>7436</v>
      </c>
      <c r="E202" s="198">
        <v>594</v>
      </c>
      <c r="F202" s="198">
        <v>19009</v>
      </c>
      <c r="G202" s="198"/>
      <c r="H202" s="198"/>
      <c r="I202" s="198"/>
      <c r="J202" s="198"/>
      <c r="K202" s="198"/>
      <c r="L202" s="198">
        <v>7170</v>
      </c>
      <c r="M202" s="198"/>
      <c r="N202" s="198"/>
      <c r="O202" s="198"/>
      <c r="P202" s="198"/>
      <c r="Q202" s="198"/>
      <c r="R202" s="198"/>
      <c r="S202" s="198"/>
    </row>
    <row r="203" spans="1:19" hidden="1">
      <c r="A203" s="195" t="s">
        <v>611</v>
      </c>
      <c r="B203" s="195" t="s">
        <v>612</v>
      </c>
      <c r="C203" s="196">
        <f t="shared" si="3"/>
        <v>0</v>
      </c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</row>
    <row r="204" spans="1:19">
      <c r="A204" s="195" t="s">
        <v>613</v>
      </c>
      <c r="B204" s="195" t="s">
        <v>614</v>
      </c>
      <c r="C204" s="196">
        <f t="shared" si="3"/>
        <v>1304</v>
      </c>
      <c r="D204" s="196">
        <v>1304</v>
      </c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</row>
    <row r="205" spans="1:19" hidden="1">
      <c r="A205" s="195" t="s">
        <v>615</v>
      </c>
      <c r="B205" s="195" t="s">
        <v>616</v>
      </c>
      <c r="C205" s="196">
        <f t="shared" si="3"/>
        <v>0</v>
      </c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</row>
    <row r="206" spans="1:19">
      <c r="A206" s="195" t="s">
        <v>617</v>
      </c>
      <c r="B206" s="195" t="s">
        <v>618</v>
      </c>
      <c r="C206" s="196">
        <f t="shared" si="3"/>
        <v>796</v>
      </c>
      <c r="D206" s="196">
        <v>420</v>
      </c>
      <c r="E206" s="196"/>
      <c r="F206" s="196"/>
      <c r="G206" s="196"/>
      <c r="H206" s="196"/>
      <c r="I206" s="196"/>
      <c r="J206" s="196"/>
      <c r="K206" s="196"/>
      <c r="L206" s="196">
        <v>376</v>
      </c>
      <c r="M206" s="196"/>
      <c r="N206" s="196"/>
      <c r="O206" s="196"/>
      <c r="P206" s="196"/>
      <c r="Q206" s="196"/>
      <c r="R206" s="196"/>
      <c r="S206" s="196"/>
    </row>
    <row r="207" spans="1:19">
      <c r="A207" s="195" t="s">
        <v>619</v>
      </c>
      <c r="B207" s="195" t="s">
        <v>620</v>
      </c>
      <c r="C207" s="196">
        <f t="shared" si="3"/>
        <v>8368</v>
      </c>
      <c r="D207" s="196">
        <v>2106</v>
      </c>
      <c r="E207" s="196"/>
      <c r="F207" s="196"/>
      <c r="G207" s="196"/>
      <c r="H207" s="196"/>
      <c r="I207" s="196">
        <v>4812</v>
      </c>
      <c r="J207" s="196"/>
      <c r="K207" s="196"/>
      <c r="L207" s="196">
        <v>1450</v>
      </c>
      <c r="M207" s="196"/>
      <c r="N207" s="196"/>
      <c r="O207" s="196"/>
      <c r="P207" s="196"/>
      <c r="Q207" s="196"/>
      <c r="R207" s="196"/>
      <c r="S207" s="196"/>
    </row>
    <row r="208" spans="1:19" hidden="1">
      <c r="A208" s="195" t="s">
        <v>621</v>
      </c>
      <c r="B208" s="195" t="s">
        <v>622</v>
      </c>
      <c r="C208" s="196">
        <f t="shared" si="3"/>
        <v>0</v>
      </c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</row>
    <row r="209" spans="1:19" hidden="1">
      <c r="A209" s="195" t="s">
        <v>623</v>
      </c>
      <c r="B209" s="195" t="s">
        <v>624</v>
      </c>
      <c r="C209" s="196">
        <f t="shared" si="3"/>
        <v>0</v>
      </c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</row>
    <row r="210" spans="1:19">
      <c r="A210" s="195" t="s">
        <v>625</v>
      </c>
      <c r="B210" s="195" t="s">
        <v>626</v>
      </c>
      <c r="C210" s="196">
        <f t="shared" si="3"/>
        <v>2178</v>
      </c>
      <c r="D210" s="196">
        <v>689</v>
      </c>
      <c r="E210" s="196"/>
      <c r="F210" s="196"/>
      <c r="G210" s="196"/>
      <c r="H210" s="196"/>
      <c r="I210" s="196">
        <v>1279</v>
      </c>
      <c r="J210" s="196"/>
      <c r="K210" s="196"/>
      <c r="L210" s="196">
        <v>210</v>
      </c>
      <c r="M210" s="196"/>
      <c r="N210" s="196"/>
      <c r="O210" s="196"/>
      <c r="P210" s="196"/>
      <c r="Q210" s="196"/>
      <c r="R210" s="196"/>
      <c r="S210" s="196"/>
    </row>
    <row r="211" spans="1:19" s="199" customFormat="1">
      <c r="A211" s="197" t="s">
        <v>627</v>
      </c>
      <c r="B211" s="197" t="s">
        <v>628</v>
      </c>
      <c r="C211" s="198">
        <f t="shared" si="3"/>
        <v>12646</v>
      </c>
      <c r="D211" s="198">
        <v>4519</v>
      </c>
      <c r="E211" s="198"/>
      <c r="F211" s="198"/>
      <c r="G211" s="198"/>
      <c r="H211" s="198"/>
      <c r="I211" s="198">
        <v>6091</v>
      </c>
      <c r="J211" s="198"/>
      <c r="K211" s="198"/>
      <c r="L211" s="198">
        <v>2036</v>
      </c>
      <c r="M211" s="198"/>
      <c r="N211" s="198"/>
      <c r="O211" s="198"/>
      <c r="P211" s="198"/>
      <c r="Q211" s="198"/>
      <c r="R211" s="198"/>
      <c r="S211" s="198"/>
    </row>
    <row r="212" spans="1:19">
      <c r="A212" s="195" t="s">
        <v>629</v>
      </c>
      <c r="B212" s="195" t="s">
        <v>630</v>
      </c>
      <c r="C212" s="196">
        <f t="shared" si="3"/>
        <v>9118</v>
      </c>
      <c r="D212" s="196">
        <v>6508</v>
      </c>
      <c r="E212" s="196"/>
      <c r="F212" s="196"/>
      <c r="G212" s="196"/>
      <c r="H212" s="196"/>
      <c r="I212" s="196">
        <v>2610</v>
      </c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</row>
    <row r="213" spans="1:19" hidden="1">
      <c r="A213" s="195" t="s">
        <v>631</v>
      </c>
      <c r="B213" s="195" t="s">
        <v>632</v>
      </c>
      <c r="C213" s="196">
        <f t="shared" si="3"/>
        <v>0</v>
      </c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</row>
    <row r="214" spans="1:19" hidden="1">
      <c r="A214" s="195" t="s">
        <v>633</v>
      </c>
      <c r="B214" s="195" t="s">
        <v>634</v>
      </c>
      <c r="C214" s="196">
        <f t="shared" si="3"/>
        <v>0</v>
      </c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</row>
    <row r="215" spans="1:19">
      <c r="A215" s="195" t="s">
        <v>635</v>
      </c>
      <c r="B215" s="195" t="s">
        <v>636</v>
      </c>
      <c r="C215" s="196">
        <f t="shared" si="3"/>
        <v>2462</v>
      </c>
      <c r="D215" s="196">
        <v>1757</v>
      </c>
      <c r="E215" s="196"/>
      <c r="F215" s="196"/>
      <c r="G215" s="196"/>
      <c r="H215" s="196"/>
      <c r="I215" s="196">
        <v>705</v>
      </c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</row>
    <row r="216" spans="1:19" s="199" customFormat="1">
      <c r="A216" s="197" t="s">
        <v>637</v>
      </c>
      <c r="B216" s="197" t="s">
        <v>638</v>
      </c>
      <c r="C216" s="198">
        <f t="shared" si="3"/>
        <v>11580</v>
      </c>
      <c r="D216" s="198">
        <v>8265</v>
      </c>
      <c r="E216" s="198"/>
      <c r="F216" s="198"/>
      <c r="G216" s="198"/>
      <c r="H216" s="198"/>
      <c r="I216" s="198">
        <v>3315</v>
      </c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</row>
    <row r="217" spans="1:19" hidden="1">
      <c r="A217" s="195" t="s">
        <v>639</v>
      </c>
      <c r="B217" s="195" t="s">
        <v>640</v>
      </c>
      <c r="C217" s="196">
        <f t="shared" si="3"/>
        <v>0</v>
      </c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</row>
    <row r="218" spans="1:19" hidden="1">
      <c r="A218" s="195" t="s">
        <v>641</v>
      </c>
      <c r="B218" s="195" t="s">
        <v>642</v>
      </c>
      <c r="C218" s="196">
        <f t="shared" si="3"/>
        <v>0</v>
      </c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</row>
    <row r="219" spans="1:19" hidden="1">
      <c r="A219" s="195" t="s">
        <v>643</v>
      </c>
      <c r="B219" s="195" t="s">
        <v>518</v>
      </c>
      <c r="C219" s="196">
        <f t="shared" si="3"/>
        <v>0</v>
      </c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</row>
    <row r="220" spans="1:19" hidden="1">
      <c r="A220" s="195" t="s">
        <v>644</v>
      </c>
      <c r="B220" s="195" t="s">
        <v>520</v>
      </c>
      <c r="C220" s="196">
        <f t="shared" si="3"/>
        <v>0</v>
      </c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</row>
    <row r="221" spans="1:19" hidden="1">
      <c r="A221" s="195" t="s">
        <v>645</v>
      </c>
      <c r="B221" s="195" t="s">
        <v>522</v>
      </c>
      <c r="C221" s="196">
        <f t="shared" si="3"/>
        <v>0</v>
      </c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</row>
    <row r="222" spans="1:19" hidden="1">
      <c r="A222" s="195" t="s">
        <v>646</v>
      </c>
      <c r="B222" s="195" t="s">
        <v>524</v>
      </c>
      <c r="C222" s="196">
        <f t="shared" si="3"/>
        <v>0</v>
      </c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</row>
    <row r="223" spans="1:19" hidden="1">
      <c r="A223" s="195" t="s">
        <v>647</v>
      </c>
      <c r="B223" s="195" t="s">
        <v>526</v>
      </c>
      <c r="C223" s="196">
        <f t="shared" si="3"/>
        <v>0</v>
      </c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</row>
    <row r="224" spans="1:19" hidden="1">
      <c r="A224" s="195" t="s">
        <v>648</v>
      </c>
      <c r="B224" s="195" t="s">
        <v>528</v>
      </c>
      <c r="C224" s="196">
        <f t="shared" si="3"/>
        <v>0</v>
      </c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</row>
    <row r="225" spans="1:19" hidden="1">
      <c r="A225" s="195" t="s">
        <v>649</v>
      </c>
      <c r="B225" s="195" t="s">
        <v>530</v>
      </c>
      <c r="C225" s="196">
        <f t="shared" si="3"/>
        <v>0</v>
      </c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</row>
    <row r="226" spans="1:19" hidden="1">
      <c r="A226" s="195" t="s">
        <v>650</v>
      </c>
      <c r="B226" s="195" t="s">
        <v>532</v>
      </c>
      <c r="C226" s="196">
        <f t="shared" si="3"/>
        <v>0</v>
      </c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</row>
    <row r="227" spans="1:19" hidden="1">
      <c r="A227" s="195" t="s">
        <v>651</v>
      </c>
      <c r="B227" s="195" t="s">
        <v>534</v>
      </c>
      <c r="C227" s="196">
        <f t="shared" si="3"/>
        <v>0</v>
      </c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</row>
    <row r="228" spans="1:19" hidden="1">
      <c r="A228" s="195" t="s">
        <v>652</v>
      </c>
      <c r="B228" s="195" t="s">
        <v>536</v>
      </c>
      <c r="C228" s="196">
        <f t="shared" si="3"/>
        <v>0</v>
      </c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</row>
    <row r="229" spans="1:19" hidden="1">
      <c r="A229" s="195" t="s">
        <v>653</v>
      </c>
      <c r="B229" s="195" t="s">
        <v>654</v>
      </c>
      <c r="C229" s="196">
        <f t="shared" si="3"/>
        <v>0</v>
      </c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</row>
    <row r="230" spans="1:19" hidden="1">
      <c r="A230" s="195" t="s">
        <v>655</v>
      </c>
      <c r="B230" s="195" t="s">
        <v>518</v>
      </c>
      <c r="C230" s="196">
        <f t="shared" si="3"/>
        <v>0</v>
      </c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</row>
    <row r="231" spans="1:19" hidden="1">
      <c r="A231" s="195" t="s">
        <v>656</v>
      </c>
      <c r="B231" s="195" t="s">
        <v>520</v>
      </c>
      <c r="C231" s="196">
        <f t="shared" si="3"/>
        <v>0</v>
      </c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</row>
    <row r="232" spans="1:19" hidden="1">
      <c r="A232" s="195" t="s">
        <v>657</v>
      </c>
      <c r="B232" s="195" t="s">
        <v>522</v>
      </c>
      <c r="C232" s="196">
        <f t="shared" si="3"/>
        <v>0</v>
      </c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</row>
    <row r="233" spans="1:19" hidden="1">
      <c r="A233" s="195" t="s">
        <v>658</v>
      </c>
      <c r="B233" s="195" t="s">
        <v>524</v>
      </c>
      <c r="C233" s="196">
        <f t="shared" si="3"/>
        <v>0</v>
      </c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</row>
    <row r="234" spans="1:19" hidden="1">
      <c r="A234" s="195" t="s">
        <v>659</v>
      </c>
      <c r="B234" s="195" t="s">
        <v>526</v>
      </c>
      <c r="C234" s="196">
        <f t="shared" si="3"/>
        <v>0</v>
      </c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</row>
    <row r="235" spans="1:19" hidden="1">
      <c r="A235" s="195" t="s">
        <v>660</v>
      </c>
      <c r="B235" s="195" t="s">
        <v>528</v>
      </c>
      <c r="C235" s="196">
        <f t="shared" si="3"/>
        <v>0</v>
      </c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</row>
    <row r="236" spans="1:19" hidden="1">
      <c r="A236" s="195" t="s">
        <v>661</v>
      </c>
      <c r="B236" s="195" t="s">
        <v>530</v>
      </c>
      <c r="C236" s="196">
        <f t="shared" si="3"/>
        <v>0</v>
      </c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</row>
    <row r="237" spans="1:19" hidden="1">
      <c r="A237" s="195" t="s">
        <v>662</v>
      </c>
      <c r="B237" s="195" t="s">
        <v>532</v>
      </c>
      <c r="C237" s="196">
        <f t="shared" si="3"/>
        <v>0</v>
      </c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</row>
    <row r="238" spans="1:19" hidden="1">
      <c r="A238" s="195" t="s">
        <v>663</v>
      </c>
      <c r="B238" s="195" t="s">
        <v>534</v>
      </c>
      <c r="C238" s="196">
        <f t="shared" si="3"/>
        <v>0</v>
      </c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</row>
    <row r="239" spans="1:19" hidden="1">
      <c r="A239" s="195" t="s">
        <v>664</v>
      </c>
      <c r="B239" s="195" t="s">
        <v>536</v>
      </c>
      <c r="C239" s="196">
        <f t="shared" si="3"/>
        <v>0</v>
      </c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</row>
    <row r="240" spans="1:19" hidden="1">
      <c r="A240" s="195" t="s">
        <v>665</v>
      </c>
      <c r="B240" s="195" t="s">
        <v>666</v>
      </c>
      <c r="C240" s="196">
        <f t="shared" si="3"/>
        <v>0</v>
      </c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</row>
    <row r="241" spans="1:19" hidden="1">
      <c r="A241" s="195" t="s">
        <v>667</v>
      </c>
      <c r="B241" s="195" t="s">
        <v>518</v>
      </c>
      <c r="C241" s="196">
        <f t="shared" si="3"/>
        <v>0</v>
      </c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</row>
    <row r="242" spans="1:19" hidden="1">
      <c r="A242" s="195" t="s">
        <v>668</v>
      </c>
      <c r="B242" s="195" t="s">
        <v>520</v>
      </c>
      <c r="C242" s="196">
        <f t="shared" si="3"/>
        <v>0</v>
      </c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</row>
    <row r="243" spans="1:19" hidden="1">
      <c r="A243" s="195" t="s">
        <v>669</v>
      </c>
      <c r="B243" s="195" t="s">
        <v>522</v>
      </c>
      <c r="C243" s="196">
        <f t="shared" si="3"/>
        <v>0</v>
      </c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</row>
    <row r="244" spans="1:19" hidden="1">
      <c r="A244" s="195" t="s">
        <v>670</v>
      </c>
      <c r="B244" s="195" t="s">
        <v>524</v>
      </c>
      <c r="C244" s="196">
        <f t="shared" si="3"/>
        <v>0</v>
      </c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</row>
    <row r="245" spans="1:19" hidden="1">
      <c r="A245" s="195" t="s">
        <v>671</v>
      </c>
      <c r="B245" s="195" t="s">
        <v>526</v>
      </c>
      <c r="C245" s="196">
        <f t="shared" si="3"/>
        <v>0</v>
      </c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</row>
    <row r="246" spans="1:19" hidden="1">
      <c r="A246" s="195" t="s">
        <v>672</v>
      </c>
      <c r="B246" s="195" t="s">
        <v>528</v>
      </c>
      <c r="C246" s="196">
        <f t="shared" si="3"/>
        <v>0</v>
      </c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</row>
    <row r="247" spans="1:19" hidden="1">
      <c r="A247" s="195" t="s">
        <v>673</v>
      </c>
      <c r="B247" s="195" t="s">
        <v>530</v>
      </c>
      <c r="C247" s="196">
        <f t="shared" si="3"/>
        <v>0</v>
      </c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</row>
    <row r="248" spans="1:19" hidden="1">
      <c r="A248" s="195" t="s">
        <v>674</v>
      </c>
      <c r="B248" s="195" t="s">
        <v>532</v>
      </c>
      <c r="C248" s="196">
        <f t="shared" si="3"/>
        <v>0</v>
      </c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</row>
    <row r="249" spans="1:19" hidden="1">
      <c r="A249" s="195" t="s">
        <v>675</v>
      </c>
      <c r="B249" s="195" t="s">
        <v>534</v>
      </c>
      <c r="C249" s="196">
        <f t="shared" si="3"/>
        <v>0</v>
      </c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</row>
    <row r="250" spans="1:19" hidden="1">
      <c r="A250" s="195" t="s">
        <v>676</v>
      </c>
      <c r="B250" s="195" t="s">
        <v>536</v>
      </c>
      <c r="C250" s="196">
        <f t="shared" si="3"/>
        <v>0</v>
      </c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</row>
    <row r="251" spans="1:19" hidden="1">
      <c r="A251" s="195" t="s">
        <v>677</v>
      </c>
      <c r="B251" s="195" t="s">
        <v>678</v>
      </c>
      <c r="C251" s="196">
        <f t="shared" si="3"/>
        <v>0</v>
      </c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</row>
    <row r="252" spans="1:19" hidden="1">
      <c r="A252" s="195" t="s">
        <v>679</v>
      </c>
      <c r="B252" s="195" t="s">
        <v>564</v>
      </c>
      <c r="C252" s="196">
        <f t="shared" si="3"/>
        <v>0</v>
      </c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</row>
    <row r="253" spans="1:19" hidden="1">
      <c r="A253" s="195" t="s">
        <v>680</v>
      </c>
      <c r="B253" s="195" t="s">
        <v>681</v>
      </c>
      <c r="C253" s="196">
        <f t="shared" si="3"/>
        <v>0</v>
      </c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</row>
    <row r="254" spans="1:19" hidden="1">
      <c r="A254" s="195" t="s">
        <v>682</v>
      </c>
      <c r="B254" s="195" t="s">
        <v>568</v>
      </c>
      <c r="C254" s="196">
        <f t="shared" si="3"/>
        <v>0</v>
      </c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</row>
    <row r="255" spans="1:19" hidden="1">
      <c r="A255" s="195" t="s">
        <v>683</v>
      </c>
      <c r="B255" s="195" t="s">
        <v>570</v>
      </c>
      <c r="C255" s="196">
        <f t="shared" si="3"/>
        <v>0</v>
      </c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</row>
    <row r="256" spans="1:19" hidden="1">
      <c r="A256" s="195" t="s">
        <v>684</v>
      </c>
      <c r="B256" s="195" t="s">
        <v>572</v>
      </c>
      <c r="C256" s="196">
        <f t="shared" si="3"/>
        <v>0</v>
      </c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</row>
    <row r="257" spans="1:19" hidden="1">
      <c r="A257" s="195" t="s">
        <v>685</v>
      </c>
      <c r="B257" s="195" t="s">
        <v>574</v>
      </c>
      <c r="C257" s="196">
        <f t="shared" si="3"/>
        <v>0</v>
      </c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</row>
    <row r="258" spans="1:19" hidden="1">
      <c r="A258" s="195" t="s">
        <v>686</v>
      </c>
      <c r="B258" s="195" t="s">
        <v>576</v>
      </c>
      <c r="C258" s="196">
        <f>SUM(D258:S258)</f>
        <v>0</v>
      </c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</row>
    <row r="259" spans="1:19" hidden="1">
      <c r="A259" s="195" t="s">
        <v>687</v>
      </c>
      <c r="B259" s="195" t="s">
        <v>578</v>
      </c>
      <c r="C259" s="196">
        <f t="shared" ref="C259:C322" si="4">SUM(D259:S259)</f>
        <v>0</v>
      </c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</row>
    <row r="260" spans="1:19" hidden="1">
      <c r="A260" s="195" t="s">
        <v>688</v>
      </c>
      <c r="B260" s="195" t="s">
        <v>580</v>
      </c>
      <c r="C260" s="196">
        <f t="shared" si="4"/>
        <v>0</v>
      </c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</row>
    <row r="261" spans="1:19" hidden="1">
      <c r="A261" s="195" t="s">
        <v>689</v>
      </c>
      <c r="B261" s="195" t="s">
        <v>582</v>
      </c>
      <c r="C261" s="196">
        <f t="shared" si="4"/>
        <v>0</v>
      </c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</row>
    <row r="262" spans="1:19" hidden="1">
      <c r="A262" s="195" t="s">
        <v>690</v>
      </c>
      <c r="B262" s="195" t="s">
        <v>584</v>
      </c>
      <c r="C262" s="196">
        <f t="shared" si="4"/>
        <v>0</v>
      </c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</row>
    <row r="263" spans="1:19" hidden="1">
      <c r="A263" s="195" t="s">
        <v>691</v>
      </c>
      <c r="B263" s="195" t="s">
        <v>586</v>
      </c>
      <c r="C263" s="196">
        <f t="shared" si="4"/>
        <v>0</v>
      </c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</row>
    <row r="264" spans="1:19" hidden="1">
      <c r="A264" s="195" t="s">
        <v>692</v>
      </c>
      <c r="B264" s="195" t="s">
        <v>588</v>
      </c>
      <c r="C264" s="196">
        <f t="shared" si="4"/>
        <v>0</v>
      </c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</row>
    <row r="265" spans="1:19" hidden="1">
      <c r="A265" s="195" t="s">
        <v>693</v>
      </c>
      <c r="B265" s="195" t="s">
        <v>694</v>
      </c>
      <c r="C265" s="196">
        <f t="shared" si="4"/>
        <v>0</v>
      </c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</row>
    <row r="266" spans="1:19" hidden="1">
      <c r="A266" s="195" t="s">
        <v>695</v>
      </c>
      <c r="B266" s="195" t="s">
        <v>696</v>
      </c>
      <c r="C266" s="196">
        <f t="shared" si="4"/>
        <v>0</v>
      </c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</row>
    <row r="267" spans="1:19" hidden="1">
      <c r="A267" s="195" t="s">
        <v>697</v>
      </c>
      <c r="B267" s="195" t="s">
        <v>698</v>
      </c>
      <c r="C267" s="196">
        <f t="shared" si="4"/>
        <v>0</v>
      </c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</row>
    <row r="268" spans="1:19" hidden="1">
      <c r="A268" s="195" t="s">
        <v>699</v>
      </c>
      <c r="B268" s="195" t="s">
        <v>568</v>
      </c>
      <c r="C268" s="196">
        <f t="shared" si="4"/>
        <v>0</v>
      </c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</row>
    <row r="269" spans="1:19" hidden="1">
      <c r="A269" s="195" t="s">
        <v>700</v>
      </c>
      <c r="B269" s="195" t="s">
        <v>570</v>
      </c>
      <c r="C269" s="196">
        <f t="shared" si="4"/>
        <v>0</v>
      </c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</row>
    <row r="270" spans="1:19" hidden="1">
      <c r="A270" s="195" t="s">
        <v>701</v>
      </c>
      <c r="B270" s="195" t="s">
        <v>572</v>
      </c>
      <c r="C270" s="196">
        <f t="shared" si="4"/>
        <v>0</v>
      </c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</row>
    <row r="271" spans="1:19" hidden="1">
      <c r="A271" s="195" t="s">
        <v>702</v>
      </c>
      <c r="B271" s="195" t="s">
        <v>574</v>
      </c>
      <c r="C271" s="196">
        <f t="shared" si="4"/>
        <v>0</v>
      </c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</row>
    <row r="272" spans="1:19" hidden="1">
      <c r="A272" s="195" t="s">
        <v>703</v>
      </c>
      <c r="B272" s="195" t="s">
        <v>576</v>
      </c>
      <c r="C272" s="196">
        <f t="shared" si="4"/>
        <v>0</v>
      </c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</row>
    <row r="273" spans="1:19" hidden="1">
      <c r="A273" s="195" t="s">
        <v>704</v>
      </c>
      <c r="B273" s="195" t="s">
        <v>578</v>
      </c>
      <c r="C273" s="196">
        <f t="shared" si="4"/>
        <v>0</v>
      </c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</row>
    <row r="274" spans="1:19" hidden="1">
      <c r="A274" s="195" t="s">
        <v>705</v>
      </c>
      <c r="B274" s="195" t="s">
        <v>580</v>
      </c>
      <c r="C274" s="196">
        <f t="shared" si="4"/>
        <v>0</v>
      </c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</row>
    <row r="275" spans="1:19" hidden="1">
      <c r="A275" s="195" t="s">
        <v>706</v>
      </c>
      <c r="B275" s="195" t="s">
        <v>582</v>
      </c>
      <c r="C275" s="196">
        <f t="shared" si="4"/>
        <v>0</v>
      </c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</row>
    <row r="276" spans="1:19" hidden="1">
      <c r="A276" s="195" t="s">
        <v>707</v>
      </c>
      <c r="B276" s="195" t="s">
        <v>586</v>
      </c>
      <c r="C276" s="196">
        <f t="shared" si="4"/>
        <v>0</v>
      </c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</row>
    <row r="277" spans="1:19" hidden="1">
      <c r="A277" s="195" t="s">
        <v>708</v>
      </c>
      <c r="B277" s="195" t="s">
        <v>588</v>
      </c>
      <c r="C277" s="196">
        <f t="shared" si="4"/>
        <v>0</v>
      </c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</row>
    <row r="278" spans="1:19" hidden="1">
      <c r="A278" s="195" t="s">
        <v>709</v>
      </c>
      <c r="B278" s="195" t="s">
        <v>710</v>
      </c>
      <c r="C278" s="196">
        <f t="shared" si="4"/>
        <v>0</v>
      </c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</row>
    <row r="279" spans="1:19" s="199" customFormat="1">
      <c r="A279" s="197" t="s">
        <v>711</v>
      </c>
      <c r="B279" s="197" t="s">
        <v>712</v>
      </c>
      <c r="C279" s="198">
        <f t="shared" si="4"/>
        <v>149279</v>
      </c>
      <c r="D279" s="198">
        <v>55263</v>
      </c>
      <c r="E279" s="198">
        <v>594</v>
      </c>
      <c r="F279" s="198">
        <v>19009</v>
      </c>
      <c r="G279" s="198">
        <v>9468</v>
      </c>
      <c r="H279" s="198">
        <v>778</v>
      </c>
      <c r="I279" s="198">
        <v>10366</v>
      </c>
      <c r="J279" s="198">
        <v>6396</v>
      </c>
      <c r="K279" s="198">
        <v>3519</v>
      </c>
      <c r="L279" s="198">
        <v>16219</v>
      </c>
      <c r="M279" s="198">
        <v>3960</v>
      </c>
      <c r="N279" s="198">
        <v>1325</v>
      </c>
      <c r="O279" s="198">
        <v>8759</v>
      </c>
      <c r="P279" s="198">
        <v>20</v>
      </c>
      <c r="Q279" s="198">
        <v>4014</v>
      </c>
      <c r="R279" s="198">
        <v>761</v>
      </c>
      <c r="S279" s="198">
        <v>8828</v>
      </c>
    </row>
    <row r="280" spans="1:19" hidden="1">
      <c r="A280" s="195" t="s">
        <v>713</v>
      </c>
      <c r="B280" s="195" t="s">
        <v>714</v>
      </c>
      <c r="C280" s="196">
        <f t="shared" si="4"/>
        <v>0</v>
      </c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</row>
    <row r="281" spans="1:19" hidden="1">
      <c r="A281" s="195" t="s">
        <v>715</v>
      </c>
      <c r="B281" s="195" t="s">
        <v>716</v>
      </c>
      <c r="C281" s="196">
        <f t="shared" si="4"/>
        <v>0</v>
      </c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</row>
    <row r="282" spans="1:19" hidden="1">
      <c r="A282" s="195" t="s">
        <v>717</v>
      </c>
      <c r="B282" s="195" t="s">
        <v>718</v>
      </c>
      <c r="C282" s="196">
        <f t="shared" si="4"/>
        <v>0</v>
      </c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</row>
    <row r="283" spans="1:19" hidden="1">
      <c r="A283" s="195" t="s">
        <v>719</v>
      </c>
      <c r="B283" s="195" t="s">
        <v>720</v>
      </c>
      <c r="C283" s="196">
        <f t="shared" si="4"/>
        <v>0</v>
      </c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</row>
    <row r="284" spans="1:19" hidden="1">
      <c r="A284" s="195" t="s">
        <v>721</v>
      </c>
      <c r="B284" s="195" t="s">
        <v>716</v>
      </c>
      <c r="C284" s="196">
        <f t="shared" si="4"/>
        <v>0</v>
      </c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</row>
    <row r="285" spans="1:19" hidden="1">
      <c r="A285" s="195" t="s">
        <v>722</v>
      </c>
      <c r="B285" s="195" t="s">
        <v>723</v>
      </c>
      <c r="C285" s="196">
        <f t="shared" si="4"/>
        <v>0</v>
      </c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</row>
    <row r="286" spans="1:19" hidden="1">
      <c r="A286" s="195" t="s">
        <v>724</v>
      </c>
      <c r="B286" s="195" t="s">
        <v>725</v>
      </c>
      <c r="C286" s="196">
        <f t="shared" si="4"/>
        <v>0</v>
      </c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</row>
    <row r="287" spans="1:19" hidden="1">
      <c r="A287" s="195" t="s">
        <v>726</v>
      </c>
      <c r="B287" s="195" t="s">
        <v>727</v>
      </c>
      <c r="C287" s="196">
        <f t="shared" si="4"/>
        <v>0</v>
      </c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</row>
    <row r="288" spans="1:19" hidden="1">
      <c r="A288" s="195" t="s">
        <v>728</v>
      </c>
      <c r="B288" s="195" t="s">
        <v>729</v>
      </c>
      <c r="C288" s="196">
        <f t="shared" si="4"/>
        <v>0</v>
      </c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</row>
    <row r="289" spans="1:19" hidden="1">
      <c r="A289" s="195" t="s">
        <v>730</v>
      </c>
      <c r="B289" s="195" t="s">
        <v>731</v>
      </c>
      <c r="C289" s="196">
        <f t="shared" si="4"/>
        <v>0</v>
      </c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</row>
    <row r="290" spans="1:19" hidden="1">
      <c r="A290" s="195" t="s">
        <v>732</v>
      </c>
      <c r="B290" s="195" t="s">
        <v>733</v>
      </c>
      <c r="C290" s="196">
        <f t="shared" si="4"/>
        <v>0</v>
      </c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</row>
    <row r="291" spans="1:19" hidden="1">
      <c r="A291" s="195" t="s">
        <v>734</v>
      </c>
      <c r="B291" s="195" t="s">
        <v>735</v>
      </c>
      <c r="C291" s="196">
        <f t="shared" si="4"/>
        <v>0</v>
      </c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</row>
    <row r="292" spans="1:19" hidden="1">
      <c r="A292" s="195" t="s">
        <v>736</v>
      </c>
      <c r="B292" s="195" t="s">
        <v>716</v>
      </c>
      <c r="C292" s="196">
        <f t="shared" si="4"/>
        <v>0</v>
      </c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</row>
    <row r="293" spans="1:19" hidden="1">
      <c r="A293" s="195" t="s">
        <v>737</v>
      </c>
      <c r="B293" s="195" t="s">
        <v>727</v>
      </c>
      <c r="C293" s="196">
        <f t="shared" si="4"/>
        <v>0</v>
      </c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</row>
    <row r="294" spans="1:19" hidden="1">
      <c r="A294" s="195" t="s">
        <v>738</v>
      </c>
      <c r="B294" s="195" t="s">
        <v>729</v>
      </c>
      <c r="C294" s="196">
        <f t="shared" si="4"/>
        <v>0</v>
      </c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</row>
    <row r="295" spans="1:19" hidden="1">
      <c r="A295" s="195" t="s">
        <v>739</v>
      </c>
      <c r="B295" s="195" t="s">
        <v>740</v>
      </c>
      <c r="C295" s="196">
        <f t="shared" si="4"/>
        <v>0</v>
      </c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</row>
    <row r="296" spans="1:19" hidden="1">
      <c r="A296" s="195" t="s">
        <v>741</v>
      </c>
      <c r="B296" s="195" t="s">
        <v>742</v>
      </c>
      <c r="C296" s="196">
        <f t="shared" si="4"/>
        <v>0</v>
      </c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</row>
    <row r="297" spans="1:19" hidden="1">
      <c r="A297" s="195" t="s">
        <v>743</v>
      </c>
      <c r="B297" s="195" t="s">
        <v>716</v>
      </c>
      <c r="C297" s="196">
        <f t="shared" si="4"/>
        <v>0</v>
      </c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</row>
    <row r="298" spans="1:19" hidden="1">
      <c r="A298" s="195" t="s">
        <v>744</v>
      </c>
      <c r="B298" s="195" t="s">
        <v>745</v>
      </c>
      <c r="C298" s="196">
        <f t="shared" si="4"/>
        <v>0</v>
      </c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</row>
    <row r="299" spans="1:19" hidden="1">
      <c r="A299" s="195" t="s">
        <v>746</v>
      </c>
      <c r="B299" s="195" t="s">
        <v>747</v>
      </c>
      <c r="C299" s="196">
        <f t="shared" si="4"/>
        <v>0</v>
      </c>
      <c r="D299" s="196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</row>
    <row r="300" spans="1:19">
      <c r="A300" s="195" t="s">
        <v>748</v>
      </c>
      <c r="B300" s="195" t="s">
        <v>749</v>
      </c>
      <c r="C300" s="196">
        <f t="shared" si="4"/>
        <v>2716</v>
      </c>
      <c r="D300" s="196"/>
      <c r="E300" s="196">
        <v>2716</v>
      </c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</row>
    <row r="301" spans="1:19">
      <c r="A301" s="195" t="s">
        <v>750</v>
      </c>
      <c r="B301" s="195" t="s">
        <v>751</v>
      </c>
      <c r="C301" s="196">
        <f t="shared" si="4"/>
        <v>81410</v>
      </c>
      <c r="D301" s="196"/>
      <c r="E301" s="196"/>
      <c r="F301" s="196">
        <v>81410</v>
      </c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</row>
    <row r="302" spans="1:19" hidden="1">
      <c r="A302" s="195" t="s">
        <v>752</v>
      </c>
      <c r="B302" s="195" t="s">
        <v>753</v>
      </c>
      <c r="C302" s="196">
        <f t="shared" si="4"/>
        <v>0</v>
      </c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</row>
    <row r="303" spans="1:19" hidden="1">
      <c r="A303" s="195" t="s">
        <v>754</v>
      </c>
      <c r="B303" s="195" t="s">
        <v>755</v>
      </c>
      <c r="C303" s="196">
        <f t="shared" si="4"/>
        <v>0</v>
      </c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</row>
    <row r="304" spans="1:19" hidden="1">
      <c r="A304" s="195" t="s">
        <v>756</v>
      </c>
      <c r="B304" s="195" t="s">
        <v>757</v>
      </c>
      <c r="C304" s="196">
        <f t="shared" si="4"/>
        <v>0</v>
      </c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</row>
    <row r="305" spans="1:19" hidden="1">
      <c r="A305" s="195" t="s">
        <v>758</v>
      </c>
      <c r="B305" s="195" t="s">
        <v>759</v>
      </c>
      <c r="C305" s="196">
        <f t="shared" si="4"/>
        <v>0</v>
      </c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</row>
    <row r="306" spans="1:19" hidden="1">
      <c r="A306" s="195" t="s">
        <v>760</v>
      </c>
      <c r="B306" s="195" t="s">
        <v>761</v>
      </c>
      <c r="C306" s="196">
        <f t="shared" si="4"/>
        <v>0</v>
      </c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</row>
    <row r="307" spans="1:19" hidden="1">
      <c r="A307" s="197" t="s">
        <v>762</v>
      </c>
      <c r="B307" s="197" t="s">
        <v>763</v>
      </c>
      <c r="C307" s="198">
        <f t="shared" si="4"/>
        <v>0</v>
      </c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  <c r="S307" s="196"/>
    </row>
    <row r="308" spans="1:19" s="199" customFormat="1">
      <c r="A308" s="197" t="s">
        <v>764</v>
      </c>
      <c r="B308" s="197" t="s">
        <v>765</v>
      </c>
      <c r="C308" s="198">
        <f t="shared" si="4"/>
        <v>84126</v>
      </c>
      <c r="D308" s="198"/>
      <c r="E308" s="198">
        <v>2716</v>
      </c>
      <c r="F308" s="198">
        <v>81410</v>
      </c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</row>
    <row r="309" spans="1:19" s="199" customFormat="1" hidden="1">
      <c r="A309" s="205" t="s">
        <v>766</v>
      </c>
      <c r="B309" s="205" t="s">
        <v>767</v>
      </c>
      <c r="C309" s="206">
        <f t="shared" si="4"/>
        <v>0</v>
      </c>
      <c r="D309" s="198"/>
      <c r="E309" s="198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</row>
    <row r="310" spans="1:19" s="199" customFormat="1" hidden="1">
      <c r="A310" s="205" t="s">
        <v>768</v>
      </c>
      <c r="B310" s="205" t="s">
        <v>769</v>
      </c>
      <c r="C310" s="206">
        <f t="shared" si="4"/>
        <v>0</v>
      </c>
      <c r="D310" s="198"/>
      <c r="E310" s="198"/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</row>
    <row r="311" spans="1:19" s="199" customFormat="1" hidden="1">
      <c r="A311" s="205" t="s">
        <v>770</v>
      </c>
      <c r="B311" s="205" t="s">
        <v>771</v>
      </c>
      <c r="C311" s="206">
        <f t="shared" si="4"/>
        <v>0</v>
      </c>
      <c r="D311" s="198"/>
      <c r="E311" s="198"/>
      <c r="F311" s="198"/>
      <c r="G311" s="198"/>
      <c r="H311" s="198"/>
      <c r="I311" s="198"/>
      <c r="J311" s="198"/>
      <c r="K311" s="198"/>
      <c r="L311" s="198"/>
      <c r="M311" s="198"/>
      <c r="N311" s="198"/>
      <c r="O311" s="198"/>
      <c r="P311" s="198"/>
      <c r="Q311" s="198"/>
      <c r="R311" s="198"/>
      <c r="S311" s="198"/>
    </row>
    <row r="312" spans="1:19" s="199" customFormat="1" hidden="1">
      <c r="A312" s="205" t="s">
        <v>772</v>
      </c>
      <c r="B312" s="205" t="s">
        <v>716</v>
      </c>
      <c r="C312" s="206">
        <f t="shared" si="4"/>
        <v>0</v>
      </c>
      <c r="D312" s="198"/>
      <c r="E312" s="198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</row>
    <row r="313" spans="1:19" s="199" customFormat="1" hidden="1">
      <c r="A313" s="205" t="s">
        <v>773</v>
      </c>
      <c r="B313" s="205" t="s">
        <v>774</v>
      </c>
      <c r="C313" s="206">
        <f t="shared" si="4"/>
        <v>0</v>
      </c>
      <c r="D313" s="198"/>
      <c r="E313" s="198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</row>
    <row r="314" spans="1:19" s="199" customFormat="1" hidden="1">
      <c r="A314" s="205" t="s">
        <v>775</v>
      </c>
      <c r="B314" s="205" t="s">
        <v>776</v>
      </c>
      <c r="C314" s="206">
        <f t="shared" si="4"/>
        <v>0</v>
      </c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</row>
    <row r="315" spans="1:19" s="199" customFormat="1" hidden="1">
      <c r="A315" s="205" t="s">
        <v>777</v>
      </c>
      <c r="B315" s="205" t="s">
        <v>716</v>
      </c>
      <c r="C315" s="206">
        <f t="shared" si="4"/>
        <v>0</v>
      </c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</row>
    <row r="316" spans="1:19" s="199" customFormat="1" hidden="1">
      <c r="A316" s="197" t="s">
        <v>778</v>
      </c>
      <c r="B316" s="197" t="s">
        <v>779</v>
      </c>
      <c r="C316" s="198">
        <f t="shared" si="4"/>
        <v>0</v>
      </c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</row>
    <row r="317" spans="1:19" s="199" customFormat="1" hidden="1">
      <c r="A317" s="205" t="s">
        <v>780</v>
      </c>
      <c r="B317" s="205" t="s">
        <v>781</v>
      </c>
      <c r="C317" s="206">
        <f t="shared" si="4"/>
        <v>0</v>
      </c>
      <c r="D317" s="198"/>
      <c r="E317" s="198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</row>
    <row r="318" spans="1:19" s="199" customFormat="1" hidden="1">
      <c r="A318" s="205" t="s">
        <v>782</v>
      </c>
      <c r="B318" s="205" t="s">
        <v>783</v>
      </c>
      <c r="C318" s="206">
        <f t="shared" si="4"/>
        <v>0</v>
      </c>
      <c r="D318" s="198"/>
      <c r="E318" s="198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</row>
    <row r="319" spans="1:19" s="199" customFormat="1">
      <c r="A319" s="197" t="s">
        <v>784</v>
      </c>
      <c r="B319" s="197" t="s">
        <v>785</v>
      </c>
      <c r="C319" s="198">
        <f t="shared" si="4"/>
        <v>84126</v>
      </c>
      <c r="D319" s="198"/>
      <c r="E319" s="198">
        <v>2716</v>
      </c>
      <c r="F319" s="198">
        <v>81410</v>
      </c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</row>
    <row r="320" spans="1:19" s="202" customFormat="1" ht="15.75">
      <c r="A320" s="200" t="s">
        <v>786</v>
      </c>
      <c r="B320" s="200" t="s">
        <v>787</v>
      </c>
      <c r="C320" s="201">
        <f t="shared" si="4"/>
        <v>233405</v>
      </c>
      <c r="D320" s="201">
        <v>55263</v>
      </c>
      <c r="E320" s="201">
        <v>3310</v>
      </c>
      <c r="F320" s="201">
        <v>100419</v>
      </c>
      <c r="G320" s="201">
        <v>9468</v>
      </c>
      <c r="H320" s="201">
        <v>778</v>
      </c>
      <c r="I320" s="201">
        <v>10366</v>
      </c>
      <c r="J320" s="201">
        <v>6396</v>
      </c>
      <c r="K320" s="201">
        <v>3519</v>
      </c>
      <c r="L320" s="201">
        <v>16219</v>
      </c>
      <c r="M320" s="201">
        <v>3960</v>
      </c>
      <c r="N320" s="201">
        <v>1325</v>
      </c>
      <c r="O320" s="201">
        <v>8759</v>
      </c>
      <c r="P320" s="201">
        <v>20</v>
      </c>
      <c r="Q320" s="201">
        <v>4014</v>
      </c>
      <c r="R320" s="201">
        <v>761</v>
      </c>
      <c r="S320" s="201">
        <v>8828</v>
      </c>
    </row>
    <row r="321" spans="1:19" hidden="1">
      <c r="A321" s="195" t="s">
        <v>788</v>
      </c>
      <c r="B321" s="195" t="s">
        <v>789</v>
      </c>
      <c r="C321" s="196">
        <f t="shared" si="4"/>
        <v>0</v>
      </c>
      <c r="D321" s="196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  <c r="S321" s="196"/>
    </row>
    <row r="322" spans="1:19" hidden="1">
      <c r="A322" s="195" t="s">
        <v>790</v>
      </c>
      <c r="B322" s="195" t="s">
        <v>791</v>
      </c>
      <c r="C322" s="196">
        <f t="shared" si="4"/>
        <v>0</v>
      </c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</row>
    <row r="323" spans="1:19" hidden="1">
      <c r="A323" s="195" t="s">
        <v>792</v>
      </c>
      <c r="B323" s="195" t="s">
        <v>793</v>
      </c>
      <c r="C323" s="196">
        <f>SUM(D323:S323)</f>
        <v>0</v>
      </c>
      <c r="D323" s="196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</row>
    <row r="324" spans="1:19" hidden="1">
      <c r="A324" s="195" t="s">
        <v>794</v>
      </c>
      <c r="B324" s="195" t="s">
        <v>795</v>
      </c>
      <c r="C324" s="196">
        <f>SUM(D324:S324)</f>
        <v>0</v>
      </c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6"/>
      <c r="S324" s="196"/>
    </row>
    <row r="325" spans="1:19">
      <c r="A325" s="203"/>
      <c r="B325" s="203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</row>
  </sheetData>
  <phoneticPr fontId="41" type="noConversion"/>
  <pageMargins left="0.59055118110236227" right="0.59055118110236227" top="0.59055118110236227" bottom="0.59055118110236227" header="0.31496062992125984" footer="0.31496062992125984"/>
  <pageSetup paperSize="8" scale="60" fitToWidth="0" fitToHeight="0" orientation="landscape" errors="blank" r:id="rId1"/>
  <headerFooter alignWithMargins="0">
    <oddHeader>&amp;C&amp;8Vámosgyörk Községi Önkormányzat Képviselő-testületének 2020. évi költségvetési beszámolója&amp;11
&amp;8Vámosgyörk Községi Önkormányzat
Működési kiadások kormányzati funkciók szerint&amp;R&amp;8 20. melléklet a 4/2021 (V.29)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C2" sqref="C2"/>
    </sheetView>
  </sheetViews>
  <sheetFormatPr defaultRowHeight="15.75"/>
  <cols>
    <col min="1" max="1" width="1.42578125" style="1" customWidth="1"/>
    <col min="2" max="2" width="5.7109375" style="1" customWidth="1"/>
    <col min="3" max="3" width="48" style="1" customWidth="1"/>
    <col min="4" max="4" width="5.7109375" style="1" customWidth="1"/>
    <col min="5" max="5" width="12.7109375" style="1" customWidth="1"/>
    <col min="6" max="6" width="5.7109375" style="1" customWidth="1"/>
    <col min="7" max="7" width="12.7109375" style="134" customWidth="1"/>
    <col min="8" max="16384" width="9.140625" style="1"/>
  </cols>
  <sheetData>
    <row r="1" spans="1:7">
      <c r="C1" s="366" t="s">
        <v>948</v>
      </c>
      <c r="D1" s="366"/>
      <c r="E1" s="366"/>
      <c r="F1" s="366"/>
      <c r="G1" s="366"/>
    </row>
    <row r="2" spans="1:7" ht="27.75" customHeight="1"/>
    <row r="3" spans="1:7">
      <c r="A3" s="367" t="s">
        <v>61</v>
      </c>
      <c r="B3" s="367"/>
      <c r="C3" s="367"/>
      <c r="D3" s="367"/>
      <c r="E3" s="367"/>
      <c r="F3" s="367"/>
      <c r="G3" s="367"/>
    </row>
    <row r="4" spans="1:7">
      <c r="A4" s="367" t="s">
        <v>864</v>
      </c>
      <c r="B4" s="367"/>
      <c r="C4" s="367"/>
      <c r="D4" s="367"/>
      <c r="E4" s="367"/>
      <c r="F4" s="367"/>
      <c r="G4" s="367"/>
    </row>
    <row r="5" spans="1:7">
      <c r="A5" s="367" t="s">
        <v>62</v>
      </c>
      <c r="B5" s="367"/>
      <c r="C5" s="367"/>
      <c r="D5" s="367"/>
      <c r="E5" s="367"/>
      <c r="F5" s="367"/>
      <c r="G5" s="367"/>
    </row>
    <row r="6" spans="1:7">
      <c r="A6" s="367" t="s">
        <v>101</v>
      </c>
      <c r="B6" s="367"/>
      <c r="C6" s="367"/>
      <c r="D6" s="367"/>
      <c r="E6" s="367"/>
      <c r="F6" s="367"/>
      <c r="G6" s="367"/>
    </row>
    <row r="7" spans="1:7" ht="24.75" customHeight="1">
      <c r="B7" s="12"/>
      <c r="C7" s="12"/>
      <c r="D7" s="12"/>
      <c r="E7" s="12"/>
      <c r="F7" s="12"/>
      <c r="G7" s="135"/>
    </row>
    <row r="8" spans="1:7" ht="15" customHeight="1">
      <c r="B8" s="366" t="s">
        <v>28</v>
      </c>
      <c r="C8" s="366"/>
      <c r="D8" s="366"/>
      <c r="E8" s="366"/>
      <c r="F8" s="366"/>
      <c r="G8" s="366"/>
    </row>
    <row r="9" spans="1:7" ht="16.5" hidden="1" thickBot="1">
      <c r="G9" s="136" t="s">
        <v>28</v>
      </c>
    </row>
    <row r="10" spans="1:7">
      <c r="B10" s="3" t="s">
        <v>102</v>
      </c>
      <c r="C10" s="368" t="s">
        <v>0</v>
      </c>
      <c r="D10" s="374" t="s">
        <v>882</v>
      </c>
      <c r="E10" s="375"/>
      <c r="F10" s="376" t="s">
        <v>882</v>
      </c>
      <c r="G10" s="377"/>
    </row>
    <row r="11" spans="1:7">
      <c r="B11" s="20" t="s">
        <v>103</v>
      </c>
      <c r="C11" s="369"/>
      <c r="D11" s="370" t="s">
        <v>104</v>
      </c>
      <c r="E11" s="371"/>
      <c r="F11" s="372" t="s">
        <v>105</v>
      </c>
      <c r="G11" s="373"/>
    </row>
    <row r="12" spans="1:7">
      <c r="B12" s="20"/>
      <c r="C12" s="138" t="s">
        <v>106</v>
      </c>
      <c r="D12" s="139"/>
      <c r="E12" s="140"/>
      <c r="F12" s="139"/>
      <c r="G12" s="141"/>
    </row>
    <row r="13" spans="1:7">
      <c r="B13" s="142" t="s">
        <v>107</v>
      </c>
      <c r="C13" s="143" t="s">
        <v>108</v>
      </c>
      <c r="D13" s="144"/>
      <c r="E13" s="145">
        <v>495</v>
      </c>
      <c r="F13" s="146"/>
      <c r="G13" s="145">
        <v>10</v>
      </c>
    </row>
    <row r="14" spans="1:7">
      <c r="B14" s="147" t="s">
        <v>109</v>
      </c>
      <c r="C14" s="148" t="s">
        <v>110</v>
      </c>
      <c r="D14" s="129"/>
      <c r="E14" s="149">
        <v>1328796</v>
      </c>
      <c r="F14" s="150"/>
      <c r="G14" s="149">
        <v>1362129</v>
      </c>
    </row>
    <row r="15" spans="1:7">
      <c r="B15" s="147" t="s">
        <v>111</v>
      </c>
      <c r="C15" s="148" t="s">
        <v>112</v>
      </c>
      <c r="D15" s="129"/>
      <c r="E15" s="149">
        <v>100</v>
      </c>
      <c r="F15" s="150"/>
      <c r="G15" s="149">
        <v>100</v>
      </c>
    </row>
    <row r="16" spans="1:7">
      <c r="B16" s="147" t="s">
        <v>113</v>
      </c>
      <c r="C16" s="148" t="s">
        <v>114</v>
      </c>
      <c r="D16" s="129"/>
      <c r="E16" s="149">
        <v>0</v>
      </c>
      <c r="F16" s="150"/>
      <c r="G16" s="149">
        <v>0</v>
      </c>
    </row>
    <row r="17" spans="2:9">
      <c r="B17" s="151" t="s">
        <v>115</v>
      </c>
      <c r="C17" s="72" t="s">
        <v>116</v>
      </c>
      <c r="D17" s="73"/>
      <c r="E17" s="152">
        <f>SUM(E13:E16)</f>
        <v>1329391</v>
      </c>
      <c r="F17" s="153"/>
      <c r="G17" s="152">
        <f>SUM(G13:G16)</f>
        <v>1362239</v>
      </c>
    </row>
    <row r="18" spans="2:9">
      <c r="B18" s="147" t="s">
        <v>117</v>
      </c>
      <c r="C18" s="148" t="s">
        <v>118</v>
      </c>
      <c r="D18" s="129"/>
      <c r="E18" s="149">
        <v>0</v>
      </c>
      <c r="F18" s="150"/>
      <c r="G18" s="149">
        <v>0</v>
      </c>
      <c r="I18" s="53"/>
    </row>
    <row r="19" spans="2:9">
      <c r="B19" s="147" t="s">
        <v>119</v>
      </c>
      <c r="C19" s="148" t="s">
        <v>120</v>
      </c>
      <c r="D19" s="129"/>
      <c r="E19" s="149">
        <v>0</v>
      </c>
      <c r="F19" s="150"/>
      <c r="G19" s="149">
        <v>0</v>
      </c>
      <c r="I19" s="53"/>
    </row>
    <row r="20" spans="2:9">
      <c r="B20" s="151" t="s">
        <v>121</v>
      </c>
      <c r="C20" s="72" t="s">
        <v>122</v>
      </c>
      <c r="D20" s="73"/>
      <c r="E20" s="152">
        <f>E18+E19</f>
        <v>0</v>
      </c>
      <c r="F20" s="153"/>
      <c r="G20" s="152">
        <f>G18+G19</f>
        <v>0</v>
      </c>
      <c r="I20" s="53"/>
    </row>
    <row r="21" spans="2:9">
      <c r="B21" s="151" t="s">
        <v>123</v>
      </c>
      <c r="C21" s="72" t="s">
        <v>124</v>
      </c>
      <c r="D21" s="73"/>
      <c r="E21" s="152">
        <v>22578</v>
      </c>
      <c r="F21" s="153"/>
      <c r="G21" s="152">
        <v>52154</v>
      </c>
      <c r="I21" s="53"/>
    </row>
    <row r="22" spans="2:9">
      <c r="B22" s="147" t="s">
        <v>125</v>
      </c>
      <c r="C22" s="148" t="s">
        <v>126</v>
      </c>
      <c r="D22" s="129"/>
      <c r="E22" s="149">
        <v>3426</v>
      </c>
      <c r="F22" s="150"/>
      <c r="G22" s="149">
        <v>31590</v>
      </c>
      <c r="I22" s="53"/>
    </row>
    <row r="23" spans="2:9">
      <c r="B23" s="147" t="s">
        <v>127</v>
      </c>
      <c r="C23" s="148" t="s">
        <v>128</v>
      </c>
      <c r="D23" s="129"/>
      <c r="E23" s="149">
        <v>0</v>
      </c>
      <c r="F23" s="150"/>
      <c r="G23" s="149">
        <v>0</v>
      </c>
      <c r="I23" s="53"/>
    </row>
    <row r="24" spans="2:9">
      <c r="B24" s="147" t="s">
        <v>129</v>
      </c>
      <c r="C24" s="148" t="s">
        <v>130</v>
      </c>
      <c r="D24" s="129"/>
      <c r="E24" s="149">
        <v>170</v>
      </c>
      <c r="F24" s="150"/>
      <c r="G24" s="149">
        <v>110</v>
      </c>
      <c r="I24" s="53"/>
    </row>
    <row r="25" spans="2:9">
      <c r="B25" s="151" t="s">
        <v>131</v>
      </c>
      <c r="C25" s="72" t="s">
        <v>132</v>
      </c>
      <c r="D25" s="73"/>
      <c r="E25" s="152">
        <f>E22+E23+E24</f>
        <v>3596</v>
      </c>
      <c r="F25" s="153"/>
      <c r="G25" s="152">
        <f>G22+G23+G24</f>
        <v>31700</v>
      </c>
      <c r="I25" s="53"/>
    </row>
    <row r="26" spans="2:9">
      <c r="B26" s="151" t="s">
        <v>133</v>
      </c>
      <c r="C26" s="72" t="s">
        <v>134</v>
      </c>
      <c r="D26" s="73"/>
      <c r="E26" s="152">
        <v>27719</v>
      </c>
      <c r="F26" s="153"/>
      <c r="G26" s="152">
        <v>40358</v>
      </c>
      <c r="I26" s="53"/>
    </row>
    <row r="27" spans="2:9">
      <c r="B27" s="20" t="s">
        <v>135</v>
      </c>
      <c r="C27" s="138" t="s">
        <v>136</v>
      </c>
      <c r="D27" s="139"/>
      <c r="E27" s="154">
        <v>0</v>
      </c>
      <c r="F27" s="155"/>
      <c r="G27" s="154">
        <v>0</v>
      </c>
      <c r="I27" s="53"/>
    </row>
    <row r="28" spans="2:9">
      <c r="B28" s="156"/>
      <c r="C28" s="157" t="s">
        <v>137</v>
      </c>
      <c r="D28" s="158"/>
      <c r="E28" s="159">
        <f>E17+E20+E21+E25+E26+E27</f>
        <v>1383284</v>
      </c>
      <c r="F28" s="160"/>
      <c r="G28" s="159">
        <f>G17+G20+G21+G25+G26+G27</f>
        <v>1486451</v>
      </c>
    </row>
    <row r="29" spans="2:9">
      <c r="B29" s="161"/>
      <c r="C29" s="74" t="s">
        <v>138</v>
      </c>
      <c r="D29" s="162"/>
      <c r="E29" s="163"/>
      <c r="F29" s="164"/>
      <c r="G29" s="163"/>
    </row>
    <row r="30" spans="2:9">
      <c r="B30" s="151" t="s">
        <v>139</v>
      </c>
      <c r="C30" s="72" t="s">
        <v>140</v>
      </c>
      <c r="D30" s="73"/>
      <c r="E30" s="152">
        <v>1375408</v>
      </c>
      <c r="F30" s="153"/>
      <c r="G30" s="152">
        <v>1475399</v>
      </c>
    </row>
    <row r="31" spans="2:9">
      <c r="B31" s="147" t="s">
        <v>141</v>
      </c>
      <c r="C31" s="148" t="s">
        <v>142</v>
      </c>
      <c r="D31" s="129"/>
      <c r="E31" s="149">
        <v>5</v>
      </c>
      <c r="F31" s="150"/>
      <c r="G31" s="149">
        <v>0</v>
      </c>
      <c r="I31" s="53"/>
    </row>
    <row r="32" spans="2:9">
      <c r="B32" s="147" t="s">
        <v>143</v>
      </c>
      <c r="C32" s="148" t="s">
        <v>144</v>
      </c>
      <c r="D32" s="129"/>
      <c r="E32" s="149">
        <v>2715</v>
      </c>
      <c r="F32" s="150"/>
      <c r="G32" s="149">
        <v>5358</v>
      </c>
      <c r="I32" s="53"/>
    </row>
    <row r="33" spans="2:9">
      <c r="B33" s="147" t="s">
        <v>145</v>
      </c>
      <c r="C33" s="148" t="s">
        <v>146</v>
      </c>
      <c r="D33" s="129"/>
      <c r="E33" s="149">
        <v>2186</v>
      </c>
      <c r="F33" s="150"/>
      <c r="G33" s="149">
        <v>2167</v>
      </c>
      <c r="I33" s="53"/>
    </row>
    <row r="34" spans="2:9">
      <c r="B34" s="151" t="s">
        <v>147</v>
      </c>
      <c r="C34" s="72" t="s">
        <v>148</v>
      </c>
      <c r="D34" s="73"/>
      <c r="E34" s="152">
        <f>E31+E32+E33</f>
        <v>4906</v>
      </c>
      <c r="F34" s="153"/>
      <c r="G34" s="152">
        <f>G31+G32+G33</f>
        <v>7525</v>
      </c>
    </row>
    <row r="35" spans="2:9">
      <c r="B35" s="151" t="s">
        <v>149</v>
      </c>
      <c r="C35" s="72" t="s">
        <v>150</v>
      </c>
      <c r="D35" s="73"/>
      <c r="E35" s="152">
        <v>0</v>
      </c>
      <c r="F35" s="153"/>
      <c r="G35" s="152">
        <v>0</v>
      </c>
      <c r="I35" s="53"/>
    </row>
    <row r="36" spans="2:9">
      <c r="B36" s="151" t="s">
        <v>151</v>
      </c>
      <c r="C36" s="72" t="s">
        <v>152</v>
      </c>
      <c r="D36" s="73"/>
      <c r="E36" s="152">
        <v>0</v>
      </c>
      <c r="F36" s="153"/>
      <c r="G36" s="152">
        <v>0</v>
      </c>
    </row>
    <row r="37" spans="2:9">
      <c r="B37" s="20" t="s">
        <v>153</v>
      </c>
      <c r="C37" s="138" t="s">
        <v>154</v>
      </c>
      <c r="D37" s="139"/>
      <c r="E37" s="154">
        <v>2970</v>
      </c>
      <c r="F37" s="155"/>
      <c r="G37" s="154">
        <v>3527</v>
      </c>
    </row>
    <row r="38" spans="2:9">
      <c r="B38" s="156"/>
      <c r="C38" s="157" t="s">
        <v>155</v>
      </c>
      <c r="D38" s="158"/>
      <c r="E38" s="159">
        <f>E30+E34+E35+E36+E37</f>
        <v>1383284</v>
      </c>
      <c r="F38" s="160"/>
      <c r="G38" s="159">
        <f>G30+G34+G35+G36+G37</f>
        <v>1486451</v>
      </c>
    </row>
    <row r="40" spans="2:9">
      <c r="B40" s="12"/>
      <c r="G40" s="165"/>
    </row>
  </sheetData>
  <mergeCells count="11">
    <mergeCell ref="C10:C11"/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</mergeCells>
  <phoneticPr fontId="0" type="noConversion"/>
  <pageMargins left="0.55000000000000004" right="0.5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C2" sqref="C2"/>
    </sheetView>
  </sheetViews>
  <sheetFormatPr defaultRowHeight="12.75"/>
  <cols>
    <col min="1" max="1" width="1.42578125" style="172" customWidth="1"/>
    <col min="2" max="2" width="5.7109375" style="172" customWidth="1"/>
    <col min="3" max="3" width="54.28515625" style="172" customWidth="1"/>
    <col min="4" max="4" width="5.7109375" style="172" customWidth="1"/>
    <col min="5" max="5" width="9.7109375" style="172" customWidth="1"/>
    <col min="6" max="6" width="5.7109375" style="172" customWidth="1"/>
    <col min="7" max="7" width="9.7109375" style="173" customWidth="1"/>
    <col min="8" max="16384" width="9.140625" style="172"/>
  </cols>
  <sheetData>
    <row r="1" spans="1:7">
      <c r="C1" s="380" t="s">
        <v>949</v>
      </c>
      <c r="D1" s="380"/>
      <c r="E1" s="380"/>
      <c r="F1" s="380"/>
      <c r="G1" s="380"/>
    </row>
    <row r="2" spans="1:7" ht="16.5" customHeight="1"/>
    <row r="3" spans="1:7">
      <c r="A3" s="381" t="s">
        <v>61</v>
      </c>
      <c r="B3" s="381"/>
      <c r="C3" s="381"/>
      <c r="D3" s="381"/>
      <c r="E3" s="381"/>
      <c r="F3" s="381"/>
      <c r="G3" s="381"/>
    </row>
    <row r="4" spans="1:7">
      <c r="A4" s="381" t="s">
        <v>864</v>
      </c>
      <c r="B4" s="381"/>
      <c r="C4" s="381"/>
      <c r="D4" s="381"/>
      <c r="E4" s="381"/>
      <c r="F4" s="381"/>
      <c r="G4" s="381"/>
    </row>
    <row r="5" spans="1:7">
      <c r="A5" s="381" t="s">
        <v>62</v>
      </c>
      <c r="B5" s="381"/>
      <c r="C5" s="381"/>
      <c r="D5" s="381"/>
      <c r="E5" s="381"/>
      <c r="F5" s="381"/>
      <c r="G5" s="381"/>
    </row>
    <row r="6" spans="1:7">
      <c r="A6" s="381" t="s">
        <v>179</v>
      </c>
      <c r="B6" s="381"/>
      <c r="C6" s="381"/>
      <c r="D6" s="381"/>
      <c r="E6" s="381"/>
      <c r="F6" s="381"/>
      <c r="G6" s="381"/>
    </row>
    <row r="7" spans="1:7" ht="28.5" customHeight="1">
      <c r="B7" s="137"/>
      <c r="C7" s="137"/>
      <c r="D7" s="137"/>
      <c r="E7" s="137"/>
      <c r="F7" s="137"/>
      <c r="G7" s="174"/>
    </row>
    <row r="8" spans="1:7" ht="15" customHeight="1">
      <c r="B8" s="380" t="s">
        <v>28</v>
      </c>
      <c r="C8" s="380"/>
      <c r="D8" s="380"/>
      <c r="E8" s="380"/>
      <c r="F8" s="380"/>
      <c r="G8" s="380"/>
    </row>
    <row r="9" spans="1:7" ht="13.5" hidden="1" thickBot="1">
      <c r="G9" s="175" t="s">
        <v>28</v>
      </c>
    </row>
    <row r="10" spans="1:7">
      <c r="B10" s="176" t="s">
        <v>102</v>
      </c>
      <c r="C10" s="386" t="s">
        <v>0</v>
      </c>
      <c r="D10" s="382" t="s">
        <v>882</v>
      </c>
      <c r="E10" s="383"/>
      <c r="F10" s="384" t="s">
        <v>882</v>
      </c>
      <c r="G10" s="385"/>
    </row>
    <row r="11" spans="1:7">
      <c r="B11" s="177" t="s">
        <v>103</v>
      </c>
      <c r="C11" s="387"/>
      <c r="D11" s="388" t="s">
        <v>104</v>
      </c>
      <c r="E11" s="389"/>
      <c r="F11" s="378" t="s">
        <v>105</v>
      </c>
      <c r="G11" s="379"/>
    </row>
    <row r="12" spans="1:7">
      <c r="B12" s="178">
        <v>1</v>
      </c>
      <c r="C12" s="179" t="s">
        <v>180</v>
      </c>
      <c r="D12" s="180"/>
      <c r="E12" s="182">
        <v>65687</v>
      </c>
      <c r="F12" s="180"/>
      <c r="G12" s="182">
        <v>90596</v>
      </c>
    </row>
    <row r="13" spans="1:7" ht="25.5">
      <c r="B13" s="178">
        <v>2</v>
      </c>
      <c r="C13" s="179" t="s">
        <v>181</v>
      </c>
      <c r="D13" s="181"/>
      <c r="E13" s="182">
        <v>1385</v>
      </c>
      <c r="F13" s="181"/>
      <c r="G13" s="182">
        <v>3122</v>
      </c>
    </row>
    <row r="14" spans="1:7">
      <c r="B14" s="178">
        <v>3</v>
      </c>
      <c r="C14" s="179" t="s">
        <v>182</v>
      </c>
      <c r="D14" s="181"/>
      <c r="E14" s="182">
        <v>200</v>
      </c>
      <c r="F14" s="181"/>
      <c r="G14" s="182">
        <v>186</v>
      </c>
    </row>
    <row r="15" spans="1:7">
      <c r="B15" s="183" t="s">
        <v>149</v>
      </c>
      <c r="C15" s="184" t="s">
        <v>183</v>
      </c>
      <c r="D15" s="185"/>
      <c r="E15" s="186">
        <f>E12+E13+E14</f>
        <v>67272</v>
      </c>
      <c r="F15" s="185"/>
      <c r="G15" s="186">
        <f>G12+G13+G14</f>
        <v>93904</v>
      </c>
    </row>
    <row r="16" spans="1:7">
      <c r="B16" s="178">
        <v>4</v>
      </c>
      <c r="C16" s="179" t="s">
        <v>184</v>
      </c>
      <c r="D16" s="181"/>
      <c r="E16" s="182">
        <v>0</v>
      </c>
      <c r="F16" s="181"/>
      <c r="G16" s="182">
        <v>0</v>
      </c>
    </row>
    <row r="17" spans="2:7">
      <c r="B17" s="178">
        <v>5</v>
      </c>
      <c r="C17" s="179" t="s">
        <v>185</v>
      </c>
      <c r="D17" s="181"/>
      <c r="E17" s="182">
        <v>0</v>
      </c>
      <c r="F17" s="181"/>
      <c r="G17" s="182">
        <v>0</v>
      </c>
    </row>
    <row r="18" spans="2:7">
      <c r="B18" s="183" t="s">
        <v>162</v>
      </c>
      <c r="C18" s="184" t="s">
        <v>186</v>
      </c>
      <c r="D18" s="185"/>
      <c r="E18" s="186">
        <f>E16+E17</f>
        <v>0</v>
      </c>
      <c r="F18" s="185"/>
      <c r="G18" s="186">
        <f>G16+G17</f>
        <v>0</v>
      </c>
    </row>
    <row r="19" spans="2:7">
      <c r="B19" s="178">
        <v>6</v>
      </c>
      <c r="C19" s="179" t="s">
        <v>187</v>
      </c>
      <c r="D19" s="181"/>
      <c r="E19" s="182">
        <v>99257</v>
      </c>
      <c r="F19" s="181"/>
      <c r="G19" s="182">
        <v>130733</v>
      </c>
    </row>
    <row r="20" spans="2:7">
      <c r="B20" s="178">
        <v>7</v>
      </c>
      <c r="C20" s="179" t="s">
        <v>188</v>
      </c>
      <c r="D20" s="181"/>
      <c r="E20" s="182">
        <v>16613</v>
      </c>
      <c r="F20" s="181"/>
      <c r="G20" s="182">
        <v>27685</v>
      </c>
    </row>
    <row r="21" spans="2:7">
      <c r="B21" s="178">
        <v>8</v>
      </c>
      <c r="C21" s="179" t="s">
        <v>189</v>
      </c>
      <c r="D21" s="181"/>
      <c r="E21" s="182">
        <v>10738</v>
      </c>
      <c r="F21" s="181"/>
      <c r="G21" s="182">
        <v>30005</v>
      </c>
    </row>
    <row r="22" spans="2:7">
      <c r="B22" s="178">
        <v>9</v>
      </c>
      <c r="C22" s="179" t="s">
        <v>190</v>
      </c>
      <c r="D22" s="181"/>
      <c r="E22" s="182">
        <v>38579</v>
      </c>
      <c r="F22" s="181"/>
      <c r="G22" s="182">
        <v>2794</v>
      </c>
    </row>
    <row r="23" spans="2:7">
      <c r="B23" s="183" t="s">
        <v>167</v>
      </c>
      <c r="C23" s="184" t="s">
        <v>191</v>
      </c>
      <c r="D23" s="185"/>
      <c r="E23" s="186">
        <f>E19+E20+E22+E21</f>
        <v>165187</v>
      </c>
      <c r="F23" s="185"/>
      <c r="G23" s="186">
        <f>G19+G20+G22+G21</f>
        <v>191217</v>
      </c>
    </row>
    <row r="24" spans="2:7">
      <c r="B24" s="178">
        <v>10</v>
      </c>
      <c r="C24" s="179" t="s">
        <v>192</v>
      </c>
      <c r="D24" s="181"/>
      <c r="E24" s="182">
        <v>13466</v>
      </c>
      <c r="F24" s="181"/>
      <c r="G24" s="182">
        <v>10193</v>
      </c>
    </row>
    <row r="25" spans="2:7">
      <c r="B25" s="178">
        <v>11</v>
      </c>
      <c r="C25" s="179" t="s">
        <v>193</v>
      </c>
      <c r="D25" s="181"/>
      <c r="E25" s="182">
        <v>26113</v>
      </c>
      <c r="F25" s="181"/>
      <c r="G25" s="182">
        <v>24692</v>
      </c>
    </row>
    <row r="26" spans="2:7">
      <c r="B26" s="178">
        <v>12</v>
      </c>
      <c r="C26" s="179" t="s">
        <v>194</v>
      </c>
      <c r="D26" s="181"/>
      <c r="E26" s="182">
        <v>0</v>
      </c>
      <c r="F26" s="181"/>
      <c r="G26" s="182">
        <v>0</v>
      </c>
    </row>
    <row r="27" spans="2:7">
      <c r="B27" s="178">
        <v>13</v>
      </c>
      <c r="C27" s="179" t="s">
        <v>195</v>
      </c>
      <c r="D27" s="181"/>
      <c r="E27" s="182">
        <v>0</v>
      </c>
      <c r="F27" s="181"/>
      <c r="G27" s="182">
        <v>0</v>
      </c>
    </row>
    <row r="28" spans="2:7">
      <c r="B28" s="183" t="s">
        <v>171</v>
      </c>
      <c r="C28" s="184" t="s">
        <v>196</v>
      </c>
      <c r="D28" s="185"/>
      <c r="E28" s="186">
        <f>E24+E25+E26+E27</f>
        <v>39579</v>
      </c>
      <c r="F28" s="185"/>
      <c r="G28" s="186">
        <f>G24+G25+G26+G27</f>
        <v>34885</v>
      </c>
    </row>
    <row r="29" spans="2:7">
      <c r="B29" s="178">
        <v>14</v>
      </c>
      <c r="C29" s="179" t="s">
        <v>197</v>
      </c>
      <c r="D29" s="181"/>
      <c r="E29" s="182">
        <v>20625</v>
      </c>
      <c r="F29" s="181"/>
      <c r="G29" s="182">
        <v>21869</v>
      </c>
    </row>
    <row r="30" spans="2:7">
      <c r="B30" s="178">
        <v>15</v>
      </c>
      <c r="C30" s="179" t="s">
        <v>198</v>
      </c>
      <c r="D30" s="181"/>
      <c r="E30" s="182">
        <v>10570</v>
      </c>
      <c r="F30" s="181"/>
      <c r="G30" s="182">
        <v>12173</v>
      </c>
    </row>
    <row r="31" spans="2:7">
      <c r="B31" s="178">
        <v>16</v>
      </c>
      <c r="C31" s="179" t="s">
        <v>199</v>
      </c>
      <c r="D31" s="181"/>
      <c r="E31" s="182">
        <v>4645</v>
      </c>
      <c r="F31" s="181"/>
      <c r="G31" s="182">
        <v>4542</v>
      </c>
    </row>
    <row r="32" spans="2:7">
      <c r="B32" s="183" t="s">
        <v>200</v>
      </c>
      <c r="C32" s="184" t="s">
        <v>201</v>
      </c>
      <c r="D32" s="185"/>
      <c r="E32" s="186">
        <f>E29+E30+E31</f>
        <v>35840</v>
      </c>
      <c r="F32" s="185"/>
      <c r="G32" s="186">
        <f>G29+G30+G31</f>
        <v>38584</v>
      </c>
    </row>
    <row r="33" spans="2:7">
      <c r="B33" s="183" t="s">
        <v>202</v>
      </c>
      <c r="C33" s="184" t="s">
        <v>203</v>
      </c>
      <c r="D33" s="185"/>
      <c r="E33" s="186">
        <v>56954</v>
      </c>
      <c r="F33" s="185"/>
      <c r="G33" s="186">
        <v>60925</v>
      </c>
    </row>
    <row r="34" spans="2:7">
      <c r="B34" s="183" t="s">
        <v>204</v>
      </c>
      <c r="C34" s="184" t="s">
        <v>205</v>
      </c>
      <c r="D34" s="185"/>
      <c r="E34" s="186">
        <v>97415</v>
      </c>
      <c r="F34" s="185"/>
      <c r="G34" s="186">
        <v>125820</v>
      </c>
    </row>
    <row r="35" spans="2:7" ht="25.5">
      <c r="B35" s="183" t="s">
        <v>115</v>
      </c>
      <c r="C35" s="184" t="s">
        <v>206</v>
      </c>
      <c r="D35" s="185"/>
      <c r="E35" s="186">
        <f>E15+E18+E23-E28-E32-E33-E34</f>
        <v>2671</v>
      </c>
      <c r="F35" s="185"/>
      <c r="G35" s="186">
        <f>G15+G18+G23-G28-G32-G33-G34</f>
        <v>24907</v>
      </c>
    </row>
    <row r="36" spans="2:7">
      <c r="B36" s="178">
        <v>17</v>
      </c>
      <c r="C36" s="179" t="s">
        <v>207</v>
      </c>
      <c r="D36" s="181"/>
      <c r="E36" s="182">
        <v>0</v>
      </c>
      <c r="F36" s="181"/>
      <c r="G36" s="182">
        <v>0</v>
      </c>
    </row>
    <row r="37" spans="2:7">
      <c r="B37" s="178">
        <v>18</v>
      </c>
      <c r="C37" s="179" t="s">
        <v>208</v>
      </c>
      <c r="D37" s="181"/>
      <c r="E37" s="182">
        <v>0</v>
      </c>
      <c r="F37" s="181"/>
      <c r="G37" s="182">
        <v>0</v>
      </c>
    </row>
    <row r="38" spans="2:7" ht="12.75" customHeight="1">
      <c r="B38" s="178">
        <v>19</v>
      </c>
      <c r="C38" s="179" t="s">
        <v>209</v>
      </c>
      <c r="D38" s="181"/>
      <c r="E38" s="182">
        <v>0</v>
      </c>
      <c r="F38" s="181"/>
      <c r="G38" s="182">
        <v>0</v>
      </c>
    </row>
    <row r="39" spans="2:7">
      <c r="B39" s="178">
        <v>20</v>
      </c>
      <c r="C39" s="179" t="s">
        <v>210</v>
      </c>
      <c r="D39" s="181"/>
      <c r="E39" s="182">
        <v>12</v>
      </c>
      <c r="F39" s="181"/>
      <c r="G39" s="182">
        <v>4</v>
      </c>
    </row>
    <row r="40" spans="2:7">
      <c r="B40" s="178">
        <v>21</v>
      </c>
      <c r="C40" s="179" t="s">
        <v>211</v>
      </c>
      <c r="D40" s="181"/>
      <c r="E40" s="182">
        <v>0</v>
      </c>
      <c r="F40" s="181"/>
      <c r="G40" s="182">
        <v>0</v>
      </c>
    </row>
    <row r="41" spans="2:7">
      <c r="B41" s="178" t="s">
        <v>212</v>
      </c>
      <c r="C41" s="179" t="s">
        <v>213</v>
      </c>
      <c r="D41" s="181"/>
      <c r="E41" s="182">
        <v>0</v>
      </c>
      <c r="F41" s="181"/>
      <c r="G41" s="182">
        <v>0</v>
      </c>
    </row>
    <row r="42" spans="2:7">
      <c r="B42" s="178" t="s">
        <v>214</v>
      </c>
      <c r="C42" s="179" t="s">
        <v>215</v>
      </c>
      <c r="D42" s="181"/>
      <c r="E42" s="182">
        <v>0</v>
      </c>
      <c r="F42" s="181"/>
      <c r="G42" s="182">
        <v>0</v>
      </c>
    </row>
    <row r="43" spans="2:7" ht="25.5">
      <c r="B43" s="183" t="s">
        <v>216</v>
      </c>
      <c r="C43" s="184" t="s">
        <v>217</v>
      </c>
      <c r="D43" s="185"/>
      <c r="E43" s="186">
        <f>E36+E37+E38+E39+E40</f>
        <v>12</v>
      </c>
      <c r="F43" s="185"/>
      <c r="G43" s="186">
        <f>G36+G37+G38+G39+G40</f>
        <v>4</v>
      </c>
    </row>
    <row r="44" spans="2:7">
      <c r="B44" s="178">
        <v>22</v>
      </c>
      <c r="C44" s="179" t="s">
        <v>218</v>
      </c>
      <c r="D44" s="181"/>
      <c r="E44" s="182">
        <v>0</v>
      </c>
      <c r="F44" s="181"/>
      <c r="G44" s="182">
        <v>0</v>
      </c>
    </row>
    <row r="45" spans="2:7">
      <c r="B45" s="178">
        <v>23</v>
      </c>
      <c r="C45" s="179" t="s">
        <v>219</v>
      </c>
      <c r="D45" s="181"/>
      <c r="E45" s="182">
        <v>0</v>
      </c>
      <c r="F45" s="181"/>
      <c r="G45" s="182">
        <v>0</v>
      </c>
    </row>
    <row r="46" spans="2:7">
      <c r="B46" s="178">
        <v>24</v>
      </c>
      <c r="C46" s="179" t="s">
        <v>220</v>
      </c>
      <c r="D46" s="181"/>
      <c r="E46" s="182">
        <v>0</v>
      </c>
      <c r="F46" s="181"/>
      <c r="G46" s="182">
        <v>0</v>
      </c>
    </row>
    <row r="47" spans="2:7">
      <c r="B47" s="178">
        <v>25</v>
      </c>
      <c r="C47" s="179" t="s">
        <v>221</v>
      </c>
      <c r="D47" s="181"/>
      <c r="E47" s="182">
        <f>E48+E49</f>
        <v>0</v>
      </c>
      <c r="F47" s="181"/>
      <c r="G47" s="182">
        <f>G48+G49</f>
        <v>0</v>
      </c>
    </row>
    <row r="48" spans="2:7">
      <c r="B48" s="178" t="s">
        <v>222</v>
      </c>
      <c r="C48" s="179" t="s">
        <v>223</v>
      </c>
      <c r="D48" s="181"/>
      <c r="E48" s="182">
        <v>0</v>
      </c>
      <c r="F48" s="181"/>
      <c r="G48" s="182">
        <v>0</v>
      </c>
    </row>
    <row r="49" spans="2:7">
      <c r="B49" s="178" t="s">
        <v>224</v>
      </c>
      <c r="C49" s="179" t="s">
        <v>225</v>
      </c>
      <c r="D49" s="181"/>
      <c r="E49" s="182">
        <v>0</v>
      </c>
      <c r="F49" s="181"/>
      <c r="G49" s="182">
        <v>0</v>
      </c>
    </row>
    <row r="50" spans="2:7">
      <c r="B50" s="178">
        <v>26</v>
      </c>
      <c r="C50" s="179" t="s">
        <v>226</v>
      </c>
      <c r="D50" s="181"/>
      <c r="E50" s="182">
        <v>3</v>
      </c>
      <c r="F50" s="181"/>
      <c r="G50" s="182">
        <v>3</v>
      </c>
    </row>
    <row r="51" spans="2:7">
      <c r="B51" s="178" t="s">
        <v>227</v>
      </c>
      <c r="C51" s="179" t="s">
        <v>228</v>
      </c>
      <c r="D51" s="181"/>
      <c r="E51" s="182">
        <v>0</v>
      </c>
      <c r="F51" s="181"/>
      <c r="G51" s="182">
        <v>0</v>
      </c>
    </row>
    <row r="52" spans="2:7">
      <c r="B52" s="178" t="s">
        <v>229</v>
      </c>
      <c r="C52" s="179" t="s">
        <v>230</v>
      </c>
      <c r="D52" s="181"/>
      <c r="E52" s="182">
        <v>0</v>
      </c>
      <c r="F52" s="181"/>
      <c r="G52" s="182">
        <v>0</v>
      </c>
    </row>
    <row r="53" spans="2:7">
      <c r="B53" s="183" t="s">
        <v>231</v>
      </c>
      <c r="C53" s="184" t="s">
        <v>232</v>
      </c>
      <c r="D53" s="185"/>
      <c r="E53" s="186">
        <f>E44+E45+E46+E47+E50</f>
        <v>3</v>
      </c>
      <c r="F53" s="185"/>
      <c r="G53" s="186">
        <v>96</v>
      </c>
    </row>
    <row r="54" spans="2:7">
      <c r="B54" s="183" t="s">
        <v>121</v>
      </c>
      <c r="C54" s="184" t="s">
        <v>233</v>
      </c>
      <c r="D54" s="185"/>
      <c r="E54" s="186">
        <f>E43-E53</f>
        <v>9</v>
      </c>
      <c r="F54" s="185"/>
      <c r="G54" s="186">
        <f>G43-G53</f>
        <v>-92</v>
      </c>
    </row>
    <row r="55" spans="2:7">
      <c r="B55" s="183" t="s">
        <v>123</v>
      </c>
      <c r="C55" s="184" t="s">
        <v>234</v>
      </c>
      <c r="D55" s="185"/>
      <c r="E55" s="186">
        <f>E35+E54</f>
        <v>2680</v>
      </c>
      <c r="F55" s="185"/>
      <c r="G55" s="186">
        <f>G35+G54</f>
        <v>24815</v>
      </c>
    </row>
  </sheetData>
  <mergeCells count="11">
    <mergeCell ref="F11:G11"/>
    <mergeCell ref="B8:G8"/>
    <mergeCell ref="A3:G3"/>
    <mergeCell ref="A4:G4"/>
    <mergeCell ref="C1:G1"/>
    <mergeCell ref="A5:G5"/>
    <mergeCell ref="D10:E10"/>
    <mergeCell ref="F10:G10"/>
    <mergeCell ref="C10:C11"/>
    <mergeCell ref="A6:G6"/>
    <mergeCell ref="D11:E11"/>
  </mergeCells>
  <phoneticPr fontId="0" type="noConversion"/>
  <printOptions horizontalCentered="1"/>
  <pageMargins left="0.55118110236220474" right="0.51181102362204722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2" sqref="C2"/>
    </sheetView>
  </sheetViews>
  <sheetFormatPr defaultRowHeight="15.75"/>
  <cols>
    <col min="1" max="1" width="1.42578125" style="1" customWidth="1"/>
    <col min="2" max="2" width="5.7109375" style="1" customWidth="1"/>
    <col min="3" max="3" width="61" style="1" customWidth="1"/>
    <col min="4" max="4" width="5.7109375" style="1" customWidth="1"/>
    <col min="5" max="5" width="12.7109375" style="134" customWidth="1"/>
    <col min="6" max="16384" width="9.140625" style="1"/>
  </cols>
  <sheetData>
    <row r="1" spans="1:5">
      <c r="C1" s="366" t="s">
        <v>950</v>
      </c>
      <c r="D1" s="366"/>
      <c r="E1" s="366"/>
    </row>
    <row r="2" spans="1:5" ht="45.75" customHeight="1"/>
    <row r="3" spans="1:5">
      <c r="A3" s="367" t="s">
        <v>61</v>
      </c>
      <c r="B3" s="367"/>
      <c r="C3" s="367"/>
      <c r="D3" s="367"/>
      <c r="E3" s="367"/>
    </row>
    <row r="4" spans="1:5">
      <c r="A4" s="367" t="s">
        <v>864</v>
      </c>
      <c r="B4" s="367"/>
      <c r="C4" s="367"/>
      <c r="D4" s="367"/>
      <c r="E4" s="367"/>
    </row>
    <row r="5" spans="1:5">
      <c r="A5" s="367" t="s">
        <v>62</v>
      </c>
      <c r="B5" s="367"/>
      <c r="C5" s="367"/>
      <c r="D5" s="367"/>
      <c r="E5" s="367"/>
    </row>
    <row r="6" spans="1:5">
      <c r="A6" s="367" t="s">
        <v>156</v>
      </c>
      <c r="B6" s="367"/>
      <c r="C6" s="367"/>
      <c r="D6" s="367"/>
      <c r="E6" s="367"/>
    </row>
    <row r="7" spans="1:5" ht="45" customHeight="1">
      <c r="B7" s="12"/>
      <c r="C7" s="12"/>
      <c r="D7" s="12"/>
      <c r="E7" s="135"/>
    </row>
    <row r="8" spans="1:5" ht="15" customHeight="1">
      <c r="B8" s="366" t="s">
        <v>28</v>
      </c>
      <c r="C8" s="366"/>
      <c r="D8" s="366"/>
      <c r="E8" s="366"/>
    </row>
    <row r="9" spans="1:5" hidden="1">
      <c r="E9" s="136" t="s">
        <v>28</v>
      </c>
    </row>
    <row r="10" spans="1:5">
      <c r="B10" s="3" t="s">
        <v>102</v>
      </c>
      <c r="C10" s="368" t="s">
        <v>0</v>
      </c>
      <c r="D10" s="376" t="s">
        <v>882</v>
      </c>
      <c r="E10" s="377"/>
    </row>
    <row r="11" spans="1:5">
      <c r="B11" s="20" t="s">
        <v>103</v>
      </c>
      <c r="C11" s="369"/>
      <c r="D11" s="372" t="s">
        <v>105</v>
      </c>
      <c r="E11" s="373"/>
    </row>
    <row r="12" spans="1:5" ht="15.75" customHeight="1">
      <c r="B12" s="166">
        <v>1</v>
      </c>
      <c r="C12" s="167" t="s">
        <v>157</v>
      </c>
      <c r="D12" s="168"/>
      <c r="E12" s="163">
        <v>257583</v>
      </c>
    </row>
    <row r="13" spans="1:5" ht="15.75" customHeight="1">
      <c r="B13" s="166">
        <v>2</v>
      </c>
      <c r="C13" s="167" t="s">
        <v>158</v>
      </c>
      <c r="D13" s="168"/>
      <c r="E13" s="163">
        <v>149280</v>
      </c>
    </row>
    <row r="14" spans="1:5" ht="15.75" customHeight="1">
      <c r="B14" s="169" t="s">
        <v>149</v>
      </c>
      <c r="C14" s="170" t="s">
        <v>159</v>
      </c>
      <c r="D14" s="171"/>
      <c r="E14" s="159">
        <f>E12-E13</f>
        <v>108303</v>
      </c>
    </row>
    <row r="15" spans="1:5" ht="15.75" customHeight="1">
      <c r="B15" s="166">
        <v>3</v>
      </c>
      <c r="C15" s="167" t="s">
        <v>160</v>
      </c>
      <c r="D15" s="168"/>
      <c r="E15" s="163">
        <v>25919</v>
      </c>
    </row>
    <row r="16" spans="1:5" ht="15.75" customHeight="1">
      <c r="B16" s="166">
        <v>4</v>
      </c>
      <c r="C16" s="167" t="s">
        <v>161</v>
      </c>
      <c r="D16" s="168"/>
      <c r="E16" s="163">
        <v>84125</v>
      </c>
    </row>
    <row r="17" spans="2:5" ht="15.75" customHeight="1">
      <c r="B17" s="169" t="s">
        <v>162</v>
      </c>
      <c r="C17" s="170" t="s">
        <v>163</v>
      </c>
      <c r="D17" s="171"/>
      <c r="E17" s="159">
        <f>E15-E16</f>
        <v>-58206</v>
      </c>
    </row>
    <row r="18" spans="2:5" ht="15.75" customHeight="1">
      <c r="B18" s="169" t="s">
        <v>115</v>
      </c>
      <c r="C18" s="170" t="s">
        <v>164</v>
      </c>
      <c r="D18" s="171"/>
      <c r="E18" s="159">
        <f>E14+E17</f>
        <v>50097</v>
      </c>
    </row>
    <row r="19" spans="2:5" ht="15.75" customHeight="1">
      <c r="B19" s="166">
        <v>5</v>
      </c>
      <c r="C19" s="167" t="s">
        <v>165</v>
      </c>
      <c r="D19" s="168"/>
      <c r="E19" s="163">
        <v>0</v>
      </c>
    </row>
    <row r="20" spans="2:5" ht="15.75" customHeight="1">
      <c r="B20" s="166">
        <v>6</v>
      </c>
      <c r="C20" s="167" t="s">
        <v>166</v>
      </c>
      <c r="D20" s="168"/>
      <c r="E20" s="163">
        <v>0</v>
      </c>
    </row>
    <row r="21" spans="2:5" ht="15.75" customHeight="1">
      <c r="B21" s="169" t="s">
        <v>167</v>
      </c>
      <c r="C21" s="170" t="s">
        <v>168</v>
      </c>
      <c r="D21" s="171"/>
      <c r="E21" s="159">
        <f>E19-E20</f>
        <v>0</v>
      </c>
    </row>
    <row r="22" spans="2:5" ht="15.75" customHeight="1">
      <c r="B22" s="166">
        <v>7</v>
      </c>
      <c r="C22" s="167" t="s">
        <v>169</v>
      </c>
      <c r="D22" s="168"/>
      <c r="E22" s="163">
        <v>0</v>
      </c>
    </row>
    <row r="23" spans="2:5" ht="15.75" customHeight="1">
      <c r="B23" s="166">
        <v>8</v>
      </c>
      <c r="C23" s="167" t="s">
        <v>170</v>
      </c>
      <c r="D23" s="168"/>
      <c r="E23" s="163">
        <v>0</v>
      </c>
    </row>
    <row r="24" spans="2:5" ht="15.75" customHeight="1">
      <c r="B24" s="169" t="s">
        <v>171</v>
      </c>
      <c r="C24" s="170" t="s">
        <v>172</v>
      </c>
      <c r="D24" s="171"/>
      <c r="E24" s="159">
        <f>E22-E23</f>
        <v>0</v>
      </c>
    </row>
    <row r="25" spans="2:5" ht="15.75" customHeight="1">
      <c r="B25" s="169" t="s">
        <v>121</v>
      </c>
      <c r="C25" s="170" t="s">
        <v>173</v>
      </c>
      <c r="D25" s="171"/>
      <c r="E25" s="159">
        <f>E21+E24</f>
        <v>0</v>
      </c>
    </row>
    <row r="26" spans="2:5" ht="15.75" customHeight="1">
      <c r="B26" s="169" t="s">
        <v>123</v>
      </c>
      <c r="C26" s="170" t="s">
        <v>174</v>
      </c>
      <c r="D26" s="171"/>
      <c r="E26" s="159">
        <f>E18+E25</f>
        <v>50097</v>
      </c>
    </row>
    <row r="27" spans="2:5" ht="15.75" customHeight="1">
      <c r="B27" s="169" t="s">
        <v>131</v>
      </c>
      <c r="C27" s="170" t="s">
        <v>175</v>
      </c>
      <c r="D27" s="171"/>
      <c r="E27" s="159">
        <v>0</v>
      </c>
    </row>
    <row r="28" spans="2:5" ht="15.75" customHeight="1">
      <c r="B28" s="169" t="s">
        <v>133</v>
      </c>
      <c r="C28" s="170" t="s">
        <v>176</v>
      </c>
      <c r="D28" s="171"/>
      <c r="E28" s="159">
        <f>E18-E27</f>
        <v>50097</v>
      </c>
    </row>
    <row r="29" spans="2:5" ht="15.75" customHeight="1">
      <c r="B29" s="169" t="s">
        <v>135</v>
      </c>
      <c r="C29" s="170" t="s">
        <v>177</v>
      </c>
      <c r="D29" s="171"/>
      <c r="E29" s="159">
        <v>0</v>
      </c>
    </row>
    <row r="30" spans="2:5" ht="15.75" customHeight="1">
      <c r="B30" s="169" t="s">
        <v>139</v>
      </c>
      <c r="C30" s="170" t="s">
        <v>178</v>
      </c>
      <c r="D30" s="171"/>
      <c r="E30" s="159">
        <f>E25-E29</f>
        <v>0</v>
      </c>
    </row>
  </sheetData>
  <mergeCells count="9">
    <mergeCell ref="D11:E11"/>
    <mergeCell ref="B8:E8"/>
    <mergeCell ref="D10:E10"/>
    <mergeCell ref="C10:C11"/>
    <mergeCell ref="A6:E6"/>
    <mergeCell ref="A3:E3"/>
    <mergeCell ref="A4:E4"/>
    <mergeCell ref="C1:E1"/>
    <mergeCell ref="A5:E5"/>
  </mergeCells>
  <phoneticPr fontId="0" type="noConversion"/>
  <printOptions horizontalCentered="1"/>
  <pageMargins left="0.55118110236220474" right="0.5118110236220472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D38"/>
  <sheetViews>
    <sheetView workbookViewId="0">
      <selection activeCell="J30" sqref="J30"/>
    </sheetView>
  </sheetViews>
  <sheetFormatPr defaultRowHeight="15.75"/>
  <cols>
    <col min="1" max="1" width="10.7109375" style="1" customWidth="1"/>
    <col min="2" max="2" width="42.7109375" style="1" customWidth="1"/>
    <col min="3" max="3" width="22.5703125" style="53" customWidth="1"/>
    <col min="4" max="4" width="10.7109375" style="1" customWidth="1"/>
    <col min="5" max="16384" width="9.140625" style="1"/>
  </cols>
  <sheetData>
    <row r="1" spans="1:4">
      <c r="B1" s="366" t="s">
        <v>951</v>
      </c>
      <c r="C1" s="366"/>
      <c r="D1" s="366"/>
    </row>
    <row r="6" spans="1:4">
      <c r="A6" s="367" t="s">
        <v>61</v>
      </c>
      <c r="B6" s="367"/>
      <c r="C6" s="367"/>
      <c r="D6" s="367"/>
    </row>
    <row r="7" spans="1:4">
      <c r="A7" s="367" t="s">
        <v>864</v>
      </c>
      <c r="B7" s="367"/>
      <c r="C7" s="367"/>
      <c r="D7" s="367"/>
    </row>
    <row r="8" spans="1:4">
      <c r="A8" s="367" t="s">
        <v>62</v>
      </c>
      <c r="B8" s="367"/>
      <c r="C8" s="367"/>
      <c r="D8" s="367"/>
    </row>
    <row r="9" spans="1:4">
      <c r="A9" s="367" t="s">
        <v>7</v>
      </c>
      <c r="B9" s="367"/>
      <c r="C9" s="367"/>
      <c r="D9" s="367"/>
    </row>
    <row r="14" spans="1:4">
      <c r="B14" s="74" t="s">
        <v>20</v>
      </c>
      <c r="C14" s="75" t="s">
        <v>21</v>
      </c>
    </row>
    <row r="15" spans="1:4">
      <c r="B15" s="76" t="s">
        <v>883</v>
      </c>
      <c r="C15" s="31">
        <v>23486</v>
      </c>
    </row>
    <row r="16" spans="1:4">
      <c r="B16" s="73" t="s">
        <v>22</v>
      </c>
      <c r="C16" s="23">
        <v>259353</v>
      </c>
    </row>
    <row r="17" spans="2:4" ht="16.5" thickBot="1">
      <c r="B17" s="73" t="s">
        <v>23</v>
      </c>
      <c r="C17" s="23">
        <v>230689</v>
      </c>
    </row>
    <row r="18" spans="2:4" ht="17.25" thickTop="1" thickBot="1">
      <c r="B18" s="77" t="s">
        <v>24</v>
      </c>
      <c r="C18" s="78">
        <f>C15+C16-C17</f>
        <v>52150</v>
      </c>
      <c r="D18" s="260"/>
    </row>
    <row r="19" spans="2:4" ht="16.5" thickTop="1">
      <c r="B19" s="32"/>
      <c r="C19" s="33"/>
    </row>
    <row r="20" spans="2:4" ht="16.5" thickBot="1">
      <c r="B20" s="32"/>
      <c r="C20" s="33"/>
    </row>
    <row r="21" spans="2:4" ht="16.5" thickTop="1">
      <c r="B21" s="79" t="s">
        <v>25</v>
      </c>
      <c r="C21" s="80">
        <f>SUM(C22:C27)</f>
        <v>52150</v>
      </c>
    </row>
    <row r="22" spans="2:4">
      <c r="B22" s="35" t="s">
        <v>26</v>
      </c>
      <c r="C22" s="31">
        <v>52005</v>
      </c>
    </row>
    <row r="23" spans="2:4">
      <c r="B23" s="72" t="s">
        <v>27</v>
      </c>
      <c r="C23" s="23">
        <v>145</v>
      </c>
    </row>
    <row r="24" spans="2:4">
      <c r="B24" s="72" t="s">
        <v>43</v>
      </c>
      <c r="C24" s="23"/>
    </row>
    <row r="25" spans="2:4">
      <c r="B25" s="72" t="s">
        <v>33</v>
      </c>
      <c r="C25" s="23"/>
    </row>
    <row r="26" spans="2:4">
      <c r="B26" s="72" t="s">
        <v>42</v>
      </c>
      <c r="C26" s="23"/>
    </row>
    <row r="27" spans="2:4">
      <c r="B27" s="72" t="s">
        <v>97</v>
      </c>
      <c r="C27" s="23"/>
    </row>
    <row r="28" spans="2:4">
      <c r="B28" s="54"/>
      <c r="C28" s="81"/>
    </row>
    <row r="38" spans="3:3">
      <c r="C38" s="1"/>
    </row>
  </sheetData>
  <mergeCells count="5">
    <mergeCell ref="B1:D1"/>
    <mergeCell ref="A6:D6"/>
    <mergeCell ref="A9:D9"/>
    <mergeCell ref="A7:D7"/>
    <mergeCell ref="A8:D8"/>
  </mergeCells>
  <phoneticPr fontId="0" type="noConversion"/>
  <pageMargins left="0.75" right="0.75" top="1" bottom="1" header="0.5" footer="0.5"/>
  <pageSetup paperSize="9" orientation="portrait" horizontalDpi="120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2" sqref="A2"/>
    </sheetView>
  </sheetViews>
  <sheetFormatPr defaultRowHeight="15"/>
  <cols>
    <col min="1" max="1" width="1.42578125" style="34" customWidth="1"/>
    <col min="2" max="2" width="5.7109375" style="34" customWidth="1"/>
    <col min="3" max="3" width="37.28515625" style="34" customWidth="1"/>
    <col min="4" max="4" width="20.7109375" style="34" customWidth="1"/>
    <col min="5" max="5" width="20.7109375" style="214" customWidth="1"/>
    <col min="6" max="16384" width="9.140625" style="34"/>
  </cols>
  <sheetData>
    <row r="1" spans="1:6" s="1" customFormat="1" ht="15.75">
      <c r="A1" s="366" t="s">
        <v>952</v>
      </c>
      <c r="B1" s="366"/>
      <c r="C1" s="366"/>
      <c r="D1" s="366"/>
      <c r="E1" s="366"/>
    </row>
    <row r="2" spans="1:6" s="1" customFormat="1" ht="15.75">
      <c r="C2" s="53"/>
    </row>
    <row r="3" spans="1:6" s="1" customFormat="1" ht="15.75">
      <c r="C3" s="53"/>
    </row>
    <row r="4" spans="1:6" s="1" customFormat="1" ht="15.75">
      <c r="C4" s="53"/>
    </row>
    <row r="5" spans="1:6" s="1" customFormat="1" ht="15.75">
      <c r="C5" s="53"/>
    </row>
    <row r="6" spans="1:6" s="1" customFormat="1" ht="15.75">
      <c r="A6" s="367" t="s">
        <v>61</v>
      </c>
      <c r="B6" s="367"/>
      <c r="C6" s="367"/>
      <c r="D6" s="367"/>
      <c r="E6" s="367"/>
    </row>
    <row r="7" spans="1:6" s="1" customFormat="1" ht="15.75">
      <c r="A7" s="367" t="s">
        <v>864</v>
      </c>
      <c r="B7" s="367"/>
      <c r="C7" s="367"/>
      <c r="D7" s="367"/>
      <c r="E7" s="367"/>
    </row>
    <row r="8" spans="1:6" s="1" customFormat="1" ht="15.75">
      <c r="A8" s="367" t="s">
        <v>62</v>
      </c>
      <c r="B8" s="367"/>
      <c r="C8" s="367"/>
      <c r="D8" s="367"/>
      <c r="E8" s="367"/>
    </row>
    <row r="9" spans="1:6" s="1" customFormat="1" ht="15.75">
      <c r="A9" s="367" t="s">
        <v>796</v>
      </c>
      <c r="B9" s="367"/>
      <c r="C9" s="367"/>
      <c r="D9" s="367"/>
      <c r="E9" s="367"/>
    </row>
    <row r="10" spans="1:6" ht="25.5" customHeight="1">
      <c r="A10" s="1"/>
      <c r="B10" s="366"/>
      <c r="C10" s="366"/>
      <c r="D10" s="366"/>
      <c r="E10" s="366"/>
      <c r="F10" s="1"/>
    </row>
    <row r="11" spans="1:6" ht="25.5" customHeight="1">
      <c r="A11" s="1"/>
      <c r="B11" s="2"/>
      <c r="C11" s="2"/>
      <c r="D11" s="2"/>
      <c r="E11" s="2"/>
      <c r="F11" s="1"/>
    </row>
    <row r="12" spans="1:6" ht="25.5" customHeight="1">
      <c r="A12" s="1"/>
      <c r="B12" s="2"/>
      <c r="C12" s="2"/>
      <c r="D12" s="2"/>
      <c r="E12" s="2"/>
      <c r="F12" s="1"/>
    </row>
    <row r="13" spans="1:6" ht="18.75" customHeight="1">
      <c r="A13" s="1"/>
      <c r="B13" s="1"/>
      <c r="C13" s="1"/>
      <c r="D13" s="1"/>
      <c r="E13" s="136"/>
      <c r="F13" s="1"/>
    </row>
    <row r="14" spans="1:6" ht="15.75">
      <c r="A14" s="1"/>
      <c r="B14" s="3" t="s">
        <v>102</v>
      </c>
      <c r="C14" s="368" t="s">
        <v>0</v>
      </c>
      <c r="D14" s="17" t="s">
        <v>882</v>
      </c>
      <c r="E14" s="189" t="s">
        <v>882</v>
      </c>
      <c r="F14" s="1"/>
    </row>
    <row r="15" spans="1:6" ht="15.75">
      <c r="A15" s="1"/>
      <c r="B15" s="20" t="s">
        <v>103</v>
      </c>
      <c r="C15" s="390"/>
      <c r="D15" s="187" t="s">
        <v>797</v>
      </c>
      <c r="E15" s="188" t="s">
        <v>798</v>
      </c>
      <c r="F15" s="1"/>
    </row>
    <row r="16" spans="1:6" ht="15.75">
      <c r="A16" s="1"/>
      <c r="B16" s="207">
        <v>1</v>
      </c>
      <c r="C16" s="72" t="s">
        <v>799</v>
      </c>
      <c r="D16" s="208">
        <v>2</v>
      </c>
      <c r="E16" s="209">
        <v>2</v>
      </c>
      <c r="F16" s="1"/>
    </row>
    <row r="17" spans="1:6" ht="15.75">
      <c r="A17" s="1"/>
      <c r="B17" s="207">
        <v>2</v>
      </c>
      <c r="C17" s="72" t="s">
        <v>800</v>
      </c>
      <c r="D17" s="208">
        <v>16</v>
      </c>
      <c r="E17" s="209">
        <v>16</v>
      </c>
      <c r="F17" s="1"/>
    </row>
    <row r="18" spans="1:6" ht="15.75">
      <c r="A18" s="1"/>
      <c r="B18" s="207">
        <v>3</v>
      </c>
      <c r="C18" s="72" t="s">
        <v>801</v>
      </c>
      <c r="D18" s="208">
        <v>2</v>
      </c>
      <c r="E18" s="209">
        <v>2</v>
      </c>
      <c r="F18" s="1"/>
    </row>
    <row r="19" spans="1:6" ht="15.75">
      <c r="A19" s="1"/>
      <c r="B19" s="207">
        <v>4</v>
      </c>
      <c r="C19" s="72" t="s">
        <v>802</v>
      </c>
      <c r="D19" s="208">
        <v>1</v>
      </c>
      <c r="E19" s="209">
        <v>1</v>
      </c>
      <c r="F19" s="1"/>
    </row>
    <row r="20" spans="1:6" ht="15.75">
      <c r="A20" s="1"/>
      <c r="B20" s="169"/>
      <c r="C20" s="157" t="s">
        <v>803</v>
      </c>
      <c r="D20" s="210">
        <f>SUM(D16:D19)</f>
        <v>21</v>
      </c>
      <c r="E20" s="210">
        <f>SUM(E16:E19)</f>
        <v>21</v>
      </c>
      <c r="F20" s="1"/>
    </row>
    <row r="21" spans="1:6" ht="15.75">
      <c r="A21" s="1"/>
      <c r="B21" s="211"/>
      <c r="C21" s="212"/>
      <c r="D21" s="212"/>
      <c r="E21" s="213"/>
      <c r="F21" s="1"/>
    </row>
    <row r="22" spans="1:6" ht="15.75">
      <c r="A22" s="1"/>
      <c r="D22" s="212"/>
      <c r="E22" s="213"/>
      <c r="F22" s="1"/>
    </row>
    <row r="23" spans="1:6" ht="15.75">
      <c r="A23" s="1"/>
      <c r="B23" s="211"/>
      <c r="C23" s="212"/>
      <c r="D23" s="212"/>
      <c r="E23" s="213"/>
      <c r="F23" s="1"/>
    </row>
    <row r="24" spans="1:6" ht="15.75">
      <c r="A24" s="1"/>
      <c r="B24" s="211"/>
      <c r="C24" s="212"/>
      <c r="D24" s="212"/>
      <c r="E24" s="213"/>
      <c r="F24" s="1"/>
    </row>
    <row r="25" spans="1:6" ht="15.75">
      <c r="A25" s="1"/>
      <c r="B25" s="211"/>
      <c r="C25" s="212"/>
      <c r="D25" s="212"/>
      <c r="E25" s="213"/>
      <c r="F25" s="1"/>
    </row>
    <row r="26" spans="1:6" ht="15.75">
      <c r="A26" s="1"/>
      <c r="B26" s="211"/>
      <c r="C26" s="1"/>
      <c r="D26" s="212"/>
      <c r="E26" s="213"/>
      <c r="F26" s="1"/>
    </row>
    <row r="27" spans="1:6" ht="15.75">
      <c r="A27" s="1"/>
      <c r="B27" s="211"/>
      <c r="C27" s="212"/>
      <c r="D27" s="212"/>
      <c r="E27" s="213"/>
      <c r="F27" s="1"/>
    </row>
    <row r="28" spans="1:6" ht="15.75">
      <c r="A28" s="1"/>
      <c r="B28" s="12"/>
      <c r="C28" s="1"/>
      <c r="D28" s="1"/>
      <c r="E28" s="1"/>
      <c r="F28" s="1"/>
    </row>
    <row r="29" spans="1:6" ht="15.75">
      <c r="A29" s="1"/>
      <c r="F29" s="1"/>
    </row>
    <row r="30" spans="1:6" ht="15.75">
      <c r="A30" s="1"/>
      <c r="F30" s="1"/>
    </row>
    <row r="31" spans="1:6" ht="15.75">
      <c r="A31" s="1"/>
      <c r="B31" s="211"/>
      <c r="C31" s="212"/>
      <c r="D31" s="212"/>
      <c r="E31" s="215"/>
      <c r="F31" s="1"/>
    </row>
    <row r="32" spans="1:6" ht="15.75">
      <c r="A32" s="1"/>
      <c r="F32" s="1"/>
    </row>
    <row r="33" spans="1:6" ht="15.75">
      <c r="A33" s="1"/>
      <c r="F33" s="1"/>
    </row>
    <row r="34" spans="1:6" ht="15.75">
      <c r="A34" s="1"/>
      <c r="F34" s="1"/>
    </row>
    <row r="35" spans="1:6" ht="15.75">
      <c r="A35" s="1"/>
      <c r="F35" s="1"/>
    </row>
    <row r="36" spans="1:6" ht="15.75">
      <c r="A36" s="1"/>
      <c r="F36" s="1"/>
    </row>
    <row r="37" spans="1:6" ht="15.75">
      <c r="A37" s="1"/>
      <c r="F37" s="1"/>
    </row>
    <row r="38" spans="1:6" ht="15.75">
      <c r="A38" s="1"/>
      <c r="F38" s="1"/>
    </row>
    <row r="39" spans="1:6" ht="15.75">
      <c r="A39" s="1"/>
      <c r="F39" s="1"/>
    </row>
    <row r="40" spans="1:6" ht="15.75">
      <c r="A40" s="1"/>
      <c r="B40" s="1"/>
      <c r="C40" s="1"/>
      <c r="D40" s="1"/>
      <c r="E40" s="134"/>
      <c r="F40" s="1"/>
    </row>
  </sheetData>
  <mergeCells count="7">
    <mergeCell ref="C14:C15"/>
    <mergeCell ref="B10:E10"/>
    <mergeCell ref="A6:E6"/>
    <mergeCell ref="A1:E1"/>
    <mergeCell ref="A9:E9"/>
    <mergeCell ref="A8:E8"/>
    <mergeCell ref="A7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2" sqref="B2"/>
    </sheetView>
  </sheetViews>
  <sheetFormatPr defaultRowHeight="18.75"/>
  <cols>
    <col min="1" max="1" width="3.7109375" style="216" customWidth="1"/>
    <col min="2" max="2" width="48.140625" style="217" customWidth="1"/>
    <col min="3" max="3" width="9.140625" style="217"/>
    <col min="4" max="4" width="10" style="217" customWidth="1"/>
    <col min="5" max="16384" width="9.140625" style="217"/>
  </cols>
  <sheetData>
    <row r="1" spans="1:6" ht="18" customHeight="1">
      <c r="B1" s="391" t="s">
        <v>953</v>
      </c>
      <c r="C1" s="391"/>
      <c r="D1" s="391"/>
      <c r="E1" s="391"/>
      <c r="F1" s="391"/>
    </row>
    <row r="2" spans="1:6" ht="18" customHeight="1">
      <c r="C2" s="218"/>
      <c r="D2" s="218"/>
      <c r="E2" s="218"/>
    </row>
    <row r="3" spans="1:6" ht="18" customHeight="1"/>
    <row r="4" spans="1:6" ht="18" customHeight="1">
      <c r="A4" s="394" t="s">
        <v>804</v>
      </c>
      <c r="B4" s="394"/>
      <c r="C4" s="394"/>
      <c r="D4" s="394"/>
      <c r="E4" s="394"/>
      <c r="F4" s="394"/>
    </row>
    <row r="5" spans="1:6" ht="18" customHeight="1">
      <c r="A5" s="394" t="s">
        <v>864</v>
      </c>
      <c r="B5" s="394"/>
      <c r="C5" s="394"/>
      <c r="D5" s="394"/>
      <c r="E5" s="394"/>
      <c r="F5" s="394"/>
    </row>
    <row r="6" spans="1:6" ht="18" customHeight="1">
      <c r="A6" s="394" t="s">
        <v>62</v>
      </c>
      <c r="B6" s="394"/>
      <c r="C6" s="394"/>
      <c r="D6" s="394"/>
      <c r="E6" s="394"/>
      <c r="F6" s="394"/>
    </row>
    <row r="7" spans="1:6" ht="18" customHeight="1">
      <c r="A7" s="394" t="s">
        <v>805</v>
      </c>
      <c r="B7" s="394"/>
      <c r="C7" s="394"/>
      <c r="D7" s="394"/>
      <c r="E7" s="394"/>
      <c r="F7" s="394"/>
    </row>
    <row r="8" spans="1:6" ht="18" customHeight="1">
      <c r="B8" s="216"/>
      <c r="C8" s="216"/>
      <c r="D8" s="216"/>
      <c r="E8" s="216"/>
      <c r="F8" s="216"/>
    </row>
    <row r="9" spans="1:6" ht="18" customHeight="1"/>
    <row r="10" spans="1:6" ht="18" customHeight="1">
      <c r="A10" s="219"/>
      <c r="B10" s="220" t="s">
        <v>806</v>
      </c>
      <c r="C10" s="395" t="s">
        <v>807</v>
      </c>
      <c r="D10" s="396"/>
      <c r="E10" s="395" t="s">
        <v>808</v>
      </c>
      <c r="F10" s="396"/>
    </row>
    <row r="11" spans="1:6" ht="18" customHeight="1">
      <c r="A11" s="221"/>
      <c r="B11" s="222" t="s">
        <v>809</v>
      </c>
      <c r="C11" s="397">
        <v>1</v>
      </c>
      <c r="D11" s="398"/>
      <c r="E11" s="397">
        <v>8</v>
      </c>
      <c r="F11" s="398"/>
    </row>
    <row r="12" spans="1:6" ht="18" customHeight="1">
      <c r="A12" s="224"/>
      <c r="B12" s="225" t="s">
        <v>1</v>
      </c>
      <c r="C12" s="226"/>
      <c r="D12" s="227"/>
      <c r="E12" s="392">
        <f>SUM(E11:E11)</f>
        <v>8</v>
      </c>
      <c r="F12" s="393"/>
    </row>
    <row r="13" spans="1:6" ht="18" customHeight="1">
      <c r="B13" s="228"/>
      <c r="D13" s="229"/>
    </row>
  </sheetData>
  <mergeCells count="10">
    <mergeCell ref="B1:F1"/>
    <mergeCell ref="E12:F12"/>
    <mergeCell ref="A4:F4"/>
    <mergeCell ref="A5:F5"/>
    <mergeCell ref="A6:F6"/>
    <mergeCell ref="C10:D10"/>
    <mergeCell ref="E10:F10"/>
    <mergeCell ref="C11:D11"/>
    <mergeCell ref="A7:F7"/>
    <mergeCell ref="E11:F11"/>
  </mergeCells>
  <phoneticPr fontId="6" type="noConversion"/>
  <pageMargins left="0.75" right="0.75" top="1" bottom="1" header="0.5" footer="0.5"/>
  <pageSetup paperSize="9" scale="9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selection activeCell="B2" sqref="B2"/>
    </sheetView>
  </sheetViews>
  <sheetFormatPr defaultRowHeight="15"/>
  <cols>
    <col min="1" max="1" width="4.42578125" style="254" customWidth="1"/>
    <col min="2" max="2" width="43.42578125" style="233" customWidth="1"/>
    <col min="3" max="5" width="15.7109375" style="233" customWidth="1"/>
    <col min="6" max="16384" width="9.140625" style="233"/>
  </cols>
  <sheetData>
    <row r="1" spans="1:6" ht="15.75">
      <c r="A1" s="230"/>
      <c r="B1" s="399" t="s">
        <v>954</v>
      </c>
      <c r="C1" s="399"/>
      <c r="D1" s="399"/>
      <c r="E1" s="399"/>
      <c r="F1" s="232"/>
    </row>
    <row r="2" spans="1:6" ht="15.75">
      <c r="A2" s="230"/>
      <c r="B2" s="231"/>
      <c r="C2" s="231"/>
      <c r="D2" s="231"/>
      <c r="E2" s="231"/>
      <c r="F2" s="232"/>
    </row>
    <row r="3" spans="1:6" ht="15.75">
      <c r="A3" s="400" t="s">
        <v>61</v>
      </c>
      <c r="B3" s="400"/>
      <c r="C3" s="400"/>
      <c r="D3" s="400"/>
      <c r="E3" s="400"/>
    </row>
    <row r="4" spans="1:6" ht="15.75">
      <c r="A4" s="400" t="s">
        <v>864</v>
      </c>
      <c r="B4" s="400"/>
      <c r="C4" s="400"/>
      <c r="D4" s="400"/>
      <c r="E4" s="400"/>
    </row>
    <row r="5" spans="1:6" ht="15.75">
      <c r="A5" s="400" t="s">
        <v>62</v>
      </c>
      <c r="B5" s="400"/>
      <c r="C5" s="400"/>
      <c r="D5" s="400"/>
      <c r="E5" s="400"/>
    </row>
    <row r="6" spans="1:6" ht="15.75">
      <c r="A6" s="400" t="s">
        <v>810</v>
      </c>
      <c r="B6" s="400"/>
      <c r="C6" s="400"/>
      <c r="D6" s="400"/>
      <c r="E6" s="400"/>
    </row>
    <row r="7" spans="1:6" ht="19.5" customHeight="1">
      <c r="A7" s="230"/>
      <c r="B7" s="232"/>
      <c r="C7" s="232"/>
      <c r="D7" s="232"/>
      <c r="E7" s="231" t="s">
        <v>835</v>
      </c>
    </row>
    <row r="8" spans="1:6" ht="15.75">
      <c r="A8" s="234"/>
      <c r="B8" s="234" t="s">
        <v>0</v>
      </c>
      <c r="C8" s="234" t="s">
        <v>811</v>
      </c>
      <c r="D8" s="234" t="s">
        <v>812</v>
      </c>
      <c r="E8" s="234" t="s">
        <v>813</v>
      </c>
    </row>
    <row r="9" spans="1:6" ht="15.75">
      <c r="A9" s="235"/>
      <c r="B9" s="235"/>
      <c r="C9" s="235" t="s">
        <v>814</v>
      </c>
      <c r="D9" s="235" t="s">
        <v>815</v>
      </c>
      <c r="E9" s="235" t="s">
        <v>814</v>
      </c>
    </row>
    <row r="10" spans="1:6" ht="15.75" customHeight="1">
      <c r="A10" s="236">
        <v>1</v>
      </c>
      <c r="B10" s="237" t="s">
        <v>108</v>
      </c>
      <c r="C10" s="238">
        <f>C11</f>
        <v>11721961</v>
      </c>
      <c r="D10" s="238">
        <f>D11</f>
        <v>11712161</v>
      </c>
      <c r="E10" s="238">
        <f>E11</f>
        <v>9800</v>
      </c>
    </row>
    <row r="11" spans="1:6" ht="15.75" customHeight="1">
      <c r="A11" s="239"/>
      <c r="B11" s="240" t="s">
        <v>834</v>
      </c>
      <c r="C11" s="241">
        <v>11721961</v>
      </c>
      <c r="D11" s="241">
        <v>11712161</v>
      </c>
      <c r="E11" s="241">
        <f>C11-D11</f>
        <v>9800</v>
      </c>
    </row>
    <row r="12" spans="1:6" ht="15.75" customHeight="1">
      <c r="A12" s="242" t="s">
        <v>816</v>
      </c>
      <c r="B12" s="243" t="s">
        <v>817</v>
      </c>
      <c r="C12" s="244">
        <f>C13</f>
        <v>2090305032</v>
      </c>
      <c r="D12" s="244">
        <f>D13</f>
        <v>748623996</v>
      </c>
      <c r="E12" s="244">
        <f>E13</f>
        <v>1341681036</v>
      </c>
    </row>
    <row r="13" spans="1:6" ht="15.75" customHeight="1">
      <c r="A13" s="242"/>
      <c r="B13" s="245" t="s">
        <v>818</v>
      </c>
      <c r="C13" s="246">
        <v>2090305032</v>
      </c>
      <c r="D13" s="246">
        <v>748623996</v>
      </c>
      <c r="E13" s="246">
        <f>C13-D13</f>
        <v>1341681036</v>
      </c>
    </row>
    <row r="14" spans="1:6" ht="15.75" customHeight="1">
      <c r="A14" s="236" t="s">
        <v>819</v>
      </c>
      <c r="B14" s="247" t="s">
        <v>820</v>
      </c>
      <c r="C14" s="238">
        <f>SUM(C15:C46)</f>
        <v>81063972</v>
      </c>
      <c r="D14" s="238">
        <f>SUM(D15:D46)</f>
        <v>61956029</v>
      </c>
      <c r="E14" s="238">
        <f>SUM(E15:E46)</f>
        <v>19107943</v>
      </c>
    </row>
    <row r="15" spans="1:6" ht="15.75" customHeight="1">
      <c r="A15" s="249"/>
      <c r="B15" s="248" t="s">
        <v>884</v>
      </c>
      <c r="C15" s="246">
        <v>738551</v>
      </c>
      <c r="D15" s="246">
        <v>244390</v>
      </c>
      <c r="E15" s="246">
        <f t="shared" ref="E15:E46" si="0">C15-D15</f>
        <v>494161</v>
      </c>
    </row>
    <row r="16" spans="1:6" ht="15.75" customHeight="1">
      <c r="A16" s="242"/>
      <c r="B16" s="248" t="s">
        <v>885</v>
      </c>
      <c r="C16" s="246">
        <v>218500</v>
      </c>
      <c r="D16" s="246">
        <v>60876</v>
      </c>
      <c r="E16" s="246">
        <f t="shared" si="0"/>
        <v>157624</v>
      </c>
    </row>
    <row r="17" spans="1:5" ht="15.75" customHeight="1">
      <c r="A17" s="242"/>
      <c r="B17" s="248" t="s">
        <v>886</v>
      </c>
      <c r="C17" s="246">
        <v>345000</v>
      </c>
      <c r="D17" s="246">
        <v>89276</v>
      </c>
      <c r="E17" s="246">
        <f t="shared" si="0"/>
        <v>255724</v>
      </c>
    </row>
    <row r="18" spans="1:5" ht="15.75" customHeight="1">
      <c r="A18" s="249"/>
      <c r="B18" s="248" t="s">
        <v>825</v>
      </c>
      <c r="C18" s="246">
        <v>370079</v>
      </c>
      <c r="D18" s="246">
        <v>217570</v>
      </c>
      <c r="E18" s="246">
        <f t="shared" si="0"/>
        <v>152509</v>
      </c>
    </row>
    <row r="19" spans="1:5" ht="15.75" customHeight="1">
      <c r="A19" s="249"/>
      <c r="B19" s="248" t="s">
        <v>826</v>
      </c>
      <c r="C19" s="246">
        <v>484646</v>
      </c>
      <c r="D19" s="246">
        <v>336885</v>
      </c>
      <c r="E19" s="246">
        <f t="shared" si="0"/>
        <v>147761</v>
      </c>
    </row>
    <row r="20" spans="1:5" ht="15.75" customHeight="1">
      <c r="A20" s="249"/>
      <c r="B20" s="248" t="s">
        <v>821</v>
      </c>
      <c r="C20" s="246">
        <v>3000000</v>
      </c>
      <c r="D20" s="246">
        <v>2434327</v>
      </c>
      <c r="E20" s="246">
        <f t="shared" si="0"/>
        <v>565673</v>
      </c>
    </row>
    <row r="21" spans="1:5" ht="15.75" customHeight="1">
      <c r="A21" s="249"/>
      <c r="B21" s="250" t="s">
        <v>827</v>
      </c>
      <c r="C21" s="246">
        <v>600000</v>
      </c>
      <c r="D21" s="246">
        <v>421854</v>
      </c>
      <c r="E21" s="246">
        <f t="shared" si="0"/>
        <v>178146</v>
      </c>
    </row>
    <row r="22" spans="1:5" ht="15.75" customHeight="1">
      <c r="A22" s="249"/>
      <c r="B22" s="250" t="s">
        <v>838</v>
      </c>
      <c r="C22" s="246">
        <v>499400</v>
      </c>
      <c r="D22" s="246">
        <v>266375</v>
      </c>
      <c r="E22" s="246">
        <f t="shared" si="0"/>
        <v>233025</v>
      </c>
    </row>
    <row r="23" spans="1:5" ht="15.75" customHeight="1">
      <c r="A23" s="249"/>
      <c r="B23" s="250" t="s">
        <v>828</v>
      </c>
      <c r="C23" s="246">
        <v>268205</v>
      </c>
      <c r="D23" s="246">
        <v>186325</v>
      </c>
      <c r="E23" s="246">
        <f t="shared" si="0"/>
        <v>81880</v>
      </c>
    </row>
    <row r="24" spans="1:5" ht="15.75" customHeight="1">
      <c r="A24" s="249"/>
      <c r="B24" s="250" t="s">
        <v>100</v>
      </c>
      <c r="C24" s="246">
        <v>202000</v>
      </c>
      <c r="D24" s="246">
        <v>151415</v>
      </c>
      <c r="E24" s="246">
        <f t="shared" si="0"/>
        <v>50585</v>
      </c>
    </row>
    <row r="25" spans="1:5" ht="15.75" customHeight="1">
      <c r="A25" s="249"/>
      <c r="B25" s="250" t="s">
        <v>823</v>
      </c>
      <c r="C25" s="246">
        <v>678901</v>
      </c>
      <c r="D25" s="246">
        <v>469485</v>
      </c>
      <c r="E25" s="246">
        <f t="shared" si="0"/>
        <v>209416</v>
      </c>
    </row>
    <row r="26" spans="1:5" ht="15.75" customHeight="1">
      <c r="A26" s="249"/>
      <c r="B26" s="248" t="s">
        <v>836</v>
      </c>
      <c r="C26" s="246">
        <v>702997</v>
      </c>
      <c r="D26" s="246">
        <v>385371</v>
      </c>
      <c r="E26" s="246">
        <f t="shared" si="0"/>
        <v>317626</v>
      </c>
    </row>
    <row r="27" spans="1:5" ht="15.75" customHeight="1">
      <c r="A27" s="249"/>
      <c r="B27" s="248" t="s">
        <v>837</v>
      </c>
      <c r="C27" s="246">
        <v>450000</v>
      </c>
      <c r="D27" s="246">
        <v>257016</v>
      </c>
      <c r="E27" s="246">
        <f t="shared" si="0"/>
        <v>192984</v>
      </c>
    </row>
    <row r="28" spans="1:5" ht="15.75" customHeight="1">
      <c r="A28" s="249"/>
      <c r="B28" s="248" t="s">
        <v>824</v>
      </c>
      <c r="C28" s="246">
        <v>6255650</v>
      </c>
      <c r="D28" s="246">
        <v>3702624</v>
      </c>
      <c r="E28" s="246">
        <f t="shared" si="0"/>
        <v>2553026</v>
      </c>
    </row>
    <row r="29" spans="1:5" ht="15.75" customHeight="1">
      <c r="A29" s="249"/>
      <c r="B29" s="248" t="s">
        <v>887</v>
      </c>
      <c r="C29" s="246">
        <v>217228</v>
      </c>
      <c r="D29" s="246">
        <v>82671</v>
      </c>
      <c r="E29" s="246">
        <f t="shared" si="0"/>
        <v>134557</v>
      </c>
    </row>
    <row r="30" spans="1:5" ht="15.75" customHeight="1">
      <c r="A30" s="249"/>
      <c r="B30" s="248" t="s">
        <v>888</v>
      </c>
      <c r="C30" s="246">
        <v>1750564</v>
      </c>
      <c r="D30" s="246">
        <v>646056</v>
      </c>
      <c r="E30" s="246">
        <f t="shared" si="0"/>
        <v>1104508</v>
      </c>
    </row>
    <row r="31" spans="1:5" ht="15.75" customHeight="1">
      <c r="A31" s="249"/>
      <c r="B31" s="248" t="s">
        <v>889</v>
      </c>
      <c r="C31" s="246">
        <v>779100</v>
      </c>
      <c r="D31" s="246">
        <v>190655</v>
      </c>
      <c r="E31" s="246">
        <f t="shared" si="0"/>
        <v>588445</v>
      </c>
    </row>
    <row r="32" spans="1:5" ht="15.75" customHeight="1">
      <c r="A32" s="249"/>
      <c r="B32" s="248" t="s">
        <v>889</v>
      </c>
      <c r="C32" s="246">
        <v>519400</v>
      </c>
      <c r="D32" s="246">
        <v>127103</v>
      </c>
      <c r="E32" s="246">
        <f t="shared" si="0"/>
        <v>392297</v>
      </c>
    </row>
    <row r="33" spans="1:5" ht="15.75" customHeight="1">
      <c r="A33" s="249"/>
      <c r="B33" s="248" t="s">
        <v>890</v>
      </c>
      <c r="C33" s="246">
        <v>540000</v>
      </c>
      <c r="D33" s="246">
        <v>123135</v>
      </c>
      <c r="E33" s="246">
        <f t="shared" si="0"/>
        <v>416865</v>
      </c>
    </row>
    <row r="34" spans="1:5" ht="15.75" customHeight="1">
      <c r="A34" s="249"/>
      <c r="B34" s="248" t="s">
        <v>891</v>
      </c>
      <c r="C34" s="246">
        <v>2992126</v>
      </c>
      <c r="D34" s="246">
        <v>449310</v>
      </c>
      <c r="E34" s="246">
        <f t="shared" si="0"/>
        <v>2542816</v>
      </c>
    </row>
    <row r="35" spans="1:5" ht="15.75" customHeight="1">
      <c r="A35" s="249"/>
      <c r="B35" s="248" t="s">
        <v>892</v>
      </c>
      <c r="C35" s="246">
        <v>600000</v>
      </c>
      <c r="D35" s="246">
        <v>95342</v>
      </c>
      <c r="E35" s="246">
        <f t="shared" si="0"/>
        <v>504658</v>
      </c>
    </row>
    <row r="36" spans="1:5" ht="15.75" customHeight="1">
      <c r="A36" s="249"/>
      <c r="B36" s="248" t="s">
        <v>892</v>
      </c>
      <c r="C36" s="246">
        <v>127250</v>
      </c>
      <c r="D36" s="246">
        <v>20221</v>
      </c>
      <c r="E36" s="246">
        <f t="shared" si="0"/>
        <v>107029</v>
      </c>
    </row>
    <row r="37" spans="1:5" ht="15.75" customHeight="1">
      <c r="A37" s="249"/>
      <c r="B37" s="248" t="s">
        <v>892</v>
      </c>
      <c r="C37" s="246">
        <v>593890</v>
      </c>
      <c r="D37" s="246">
        <v>94372</v>
      </c>
      <c r="E37" s="246">
        <f t="shared" si="0"/>
        <v>499518</v>
      </c>
    </row>
    <row r="38" spans="1:5" ht="15.75" customHeight="1">
      <c r="A38" s="249"/>
      <c r="B38" s="248" t="s">
        <v>893</v>
      </c>
      <c r="C38" s="246">
        <v>523621</v>
      </c>
      <c r="D38" s="246">
        <v>64101</v>
      </c>
      <c r="E38" s="246">
        <f t="shared" si="0"/>
        <v>459520</v>
      </c>
    </row>
    <row r="39" spans="1:5" ht="15.75" customHeight="1">
      <c r="A39" s="249"/>
      <c r="B39" s="248" t="s">
        <v>894</v>
      </c>
      <c r="C39" s="246">
        <v>702000</v>
      </c>
      <c r="D39" s="246">
        <v>79819</v>
      </c>
      <c r="E39" s="246">
        <f t="shared" si="0"/>
        <v>622181</v>
      </c>
    </row>
    <row r="40" spans="1:5" ht="15.75" customHeight="1">
      <c r="A40" s="249"/>
      <c r="B40" s="248" t="s">
        <v>895</v>
      </c>
      <c r="C40" s="246">
        <v>220000</v>
      </c>
      <c r="D40" s="246">
        <v>20309</v>
      </c>
      <c r="E40" s="246">
        <f t="shared" si="0"/>
        <v>199691</v>
      </c>
    </row>
    <row r="41" spans="1:5" ht="15.75" customHeight="1">
      <c r="A41" s="249"/>
      <c r="B41" s="248" t="s">
        <v>896</v>
      </c>
      <c r="C41" s="246">
        <v>220000</v>
      </c>
      <c r="D41" s="246">
        <v>14730</v>
      </c>
      <c r="E41" s="246">
        <f t="shared" si="0"/>
        <v>205270</v>
      </c>
    </row>
    <row r="42" spans="1:5" ht="15.75" customHeight="1">
      <c r="A42" s="249"/>
      <c r="B42" s="248" t="s">
        <v>897</v>
      </c>
      <c r="C42" s="246">
        <v>3865000</v>
      </c>
      <c r="D42" s="246">
        <v>48999</v>
      </c>
      <c r="E42" s="246">
        <f t="shared" si="0"/>
        <v>3816001</v>
      </c>
    </row>
    <row r="43" spans="1:5" ht="15.75" customHeight="1">
      <c r="A43" s="249"/>
      <c r="B43" s="248" t="s">
        <v>898</v>
      </c>
      <c r="C43" s="246">
        <v>661500</v>
      </c>
      <c r="D43" s="246">
        <v>8386</v>
      </c>
      <c r="E43" s="246">
        <f t="shared" si="0"/>
        <v>653114</v>
      </c>
    </row>
    <row r="44" spans="1:5" ht="15.75" customHeight="1">
      <c r="A44" s="249"/>
      <c r="B44" s="248" t="s">
        <v>899</v>
      </c>
      <c r="C44" s="246">
        <v>212000</v>
      </c>
      <c r="D44" s="246">
        <v>2688</v>
      </c>
      <c r="E44" s="246">
        <f t="shared" si="0"/>
        <v>209312</v>
      </c>
    </row>
    <row r="45" spans="1:5" ht="15.75" customHeight="1">
      <c r="A45" s="249"/>
      <c r="B45" s="248" t="s">
        <v>855</v>
      </c>
      <c r="C45" s="246">
        <v>1500000</v>
      </c>
      <c r="D45" s="246">
        <v>437979</v>
      </c>
      <c r="E45" s="246">
        <f t="shared" si="0"/>
        <v>1062021</v>
      </c>
    </row>
    <row r="46" spans="1:5" ht="15.75" customHeight="1">
      <c r="A46" s="249"/>
      <c r="B46" s="248" t="s">
        <v>856</v>
      </c>
      <c r="C46" s="246">
        <v>50226364</v>
      </c>
      <c r="D46" s="246">
        <v>50226364</v>
      </c>
      <c r="E46" s="246">
        <f t="shared" si="0"/>
        <v>0</v>
      </c>
    </row>
    <row r="47" spans="1:5" ht="15.75" customHeight="1">
      <c r="A47" s="251">
        <v>2</v>
      </c>
      <c r="B47" s="252" t="s">
        <v>822</v>
      </c>
      <c r="C47" s="253">
        <f>C12+C14</f>
        <v>2171369004</v>
      </c>
      <c r="D47" s="253">
        <f>D12+D14</f>
        <v>810580025</v>
      </c>
      <c r="E47" s="253">
        <f>E12+E14</f>
        <v>1360788979</v>
      </c>
    </row>
    <row r="48" spans="1:5" ht="15.75">
      <c r="A48" s="255">
        <v>3</v>
      </c>
      <c r="B48" s="256" t="s">
        <v>112</v>
      </c>
      <c r="C48" s="253">
        <f>C49</f>
        <v>100000</v>
      </c>
      <c r="D48" s="253">
        <f>D49</f>
        <v>0</v>
      </c>
      <c r="E48" s="253">
        <f>E49</f>
        <v>100000</v>
      </c>
    </row>
    <row r="49" spans="1:5" ht="15.75">
      <c r="A49" s="257"/>
      <c r="B49" s="258" t="s">
        <v>829</v>
      </c>
      <c r="C49" s="259">
        <v>100000</v>
      </c>
      <c r="D49" s="259">
        <v>0</v>
      </c>
      <c r="E49" s="259">
        <f>C49-D49</f>
        <v>100000</v>
      </c>
    </row>
    <row r="52" spans="1:5" ht="15.75">
      <c r="A52" s="230"/>
    </row>
  </sheetData>
  <mergeCells count="5">
    <mergeCell ref="B1:E1"/>
    <mergeCell ref="A3:E3"/>
    <mergeCell ref="A4:E4"/>
    <mergeCell ref="A6:E6"/>
    <mergeCell ref="A5:E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G1" sqref="G1:K1"/>
    </sheetView>
  </sheetViews>
  <sheetFormatPr defaultRowHeight="15"/>
  <cols>
    <col min="1" max="1" width="3.7109375" style="34" customWidth="1"/>
    <col min="2" max="2" width="37.7109375" style="34" customWidth="1"/>
    <col min="3" max="6" width="10.7109375" style="34" customWidth="1"/>
    <col min="7" max="7" width="37.7109375" style="34" customWidth="1"/>
    <col min="8" max="11" width="10.7109375" style="34" customWidth="1"/>
    <col min="12" max="16384" width="9.140625" style="34"/>
  </cols>
  <sheetData>
    <row r="1" spans="1:17" ht="15.75">
      <c r="A1" s="1"/>
      <c r="B1" s="1"/>
      <c r="C1" s="1"/>
      <c r="D1" s="1"/>
      <c r="E1" s="1"/>
      <c r="F1" s="2"/>
      <c r="G1" s="366" t="s">
        <v>955</v>
      </c>
      <c r="H1" s="366"/>
      <c r="I1" s="366"/>
      <c r="J1" s="366"/>
      <c r="K1" s="366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67" t="s">
        <v>61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1"/>
      <c r="M4" s="1"/>
      <c r="N4" s="1"/>
      <c r="O4" s="1"/>
      <c r="P4" s="1"/>
      <c r="Q4" s="1"/>
    </row>
    <row r="5" spans="1:17" ht="15.75">
      <c r="A5" s="367" t="s">
        <v>864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1"/>
      <c r="M5" s="1"/>
      <c r="N5" s="1"/>
      <c r="O5" s="1"/>
      <c r="P5" s="1"/>
      <c r="Q5" s="1"/>
    </row>
    <row r="6" spans="1:17" ht="15.75">
      <c r="A6" s="367" t="s">
        <v>956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1"/>
      <c r="M6" s="1"/>
      <c r="N6" s="1"/>
      <c r="O6" s="1"/>
      <c r="P6" s="1"/>
      <c r="Q6" s="1"/>
    </row>
    <row r="7" spans="1:17" ht="15.75">
      <c r="A7" s="367" t="s">
        <v>8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1"/>
      <c r="M7" s="1"/>
      <c r="N7" s="1"/>
      <c r="O7" s="1"/>
      <c r="P7" s="1"/>
      <c r="Q7" s="1"/>
    </row>
    <row r="8" spans="1:17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28</v>
      </c>
      <c r="L9" s="1"/>
      <c r="M9" s="1"/>
      <c r="N9" s="1"/>
      <c r="O9" s="1"/>
      <c r="P9" s="1"/>
      <c r="Q9" s="1"/>
    </row>
    <row r="10" spans="1:17" ht="19.5" customHeight="1">
      <c r="A10" s="35"/>
      <c r="B10" s="36" t="s">
        <v>871</v>
      </c>
      <c r="C10" s="3" t="s">
        <v>16</v>
      </c>
      <c r="D10" s="3" t="s">
        <v>17</v>
      </c>
      <c r="E10" s="3" t="s">
        <v>15</v>
      </c>
      <c r="F10" s="3" t="s">
        <v>15</v>
      </c>
      <c r="G10" s="36" t="s">
        <v>872</v>
      </c>
      <c r="H10" s="3" t="s">
        <v>16</v>
      </c>
      <c r="I10" s="3" t="s">
        <v>17</v>
      </c>
      <c r="J10" s="3" t="s">
        <v>15</v>
      </c>
      <c r="K10" s="3" t="s">
        <v>15</v>
      </c>
      <c r="L10" s="1"/>
      <c r="M10" s="1"/>
      <c r="N10" s="1"/>
      <c r="O10" s="1"/>
      <c r="P10" s="1"/>
      <c r="Q10" s="1"/>
    </row>
    <row r="11" spans="1:17" ht="19.5" customHeight="1">
      <c r="A11" s="37"/>
      <c r="B11" s="38"/>
      <c r="C11" s="5" t="s">
        <v>18</v>
      </c>
      <c r="D11" s="5" t="s">
        <v>18</v>
      </c>
      <c r="E11" s="273"/>
      <c r="F11" s="5" t="s">
        <v>19</v>
      </c>
      <c r="G11" s="38"/>
      <c r="H11" s="5" t="s">
        <v>18</v>
      </c>
      <c r="I11" s="5" t="s">
        <v>18</v>
      </c>
      <c r="J11" s="5"/>
      <c r="K11" s="5" t="s">
        <v>19</v>
      </c>
      <c r="L11" s="1"/>
      <c r="M11" s="1"/>
      <c r="N11" s="1"/>
      <c r="O11" s="1"/>
      <c r="P11" s="1"/>
      <c r="Q11" s="1"/>
    </row>
    <row r="12" spans="1:17" ht="15.75">
      <c r="A12" s="36">
        <v>1</v>
      </c>
      <c r="B12" s="274" t="s">
        <v>57</v>
      </c>
      <c r="C12" s="31">
        <f>'Bevételek KH'!C21</f>
        <v>81559</v>
      </c>
      <c r="D12" s="31">
        <f>'Bevételek KH'!D21</f>
        <v>81516</v>
      </c>
      <c r="E12" s="31">
        <f>'Bevételek KH'!E21</f>
        <v>81562</v>
      </c>
      <c r="F12" s="40">
        <f>(E12/D12)*100</f>
        <v>100.05643063938368</v>
      </c>
      <c r="G12" s="41" t="s">
        <v>35</v>
      </c>
      <c r="H12" s="42">
        <f>'Működési KH'!C50</f>
        <v>81559</v>
      </c>
      <c r="I12" s="42">
        <f>'Működési KH'!D50</f>
        <v>81516</v>
      </c>
      <c r="J12" s="42">
        <f>'Működési KH'!E50</f>
        <v>81263</v>
      </c>
      <c r="K12" s="43">
        <f>(J12/I12)*100</f>
        <v>99.689631483389761</v>
      </c>
      <c r="L12" s="1"/>
      <c r="M12" s="1"/>
      <c r="N12" s="1"/>
      <c r="O12" s="1"/>
      <c r="P12" s="1"/>
      <c r="Q12" s="1"/>
    </row>
    <row r="13" spans="1:17" ht="15.75" hidden="1">
      <c r="A13" s="44">
        <v>2</v>
      </c>
      <c r="B13" s="275" t="s">
        <v>56</v>
      </c>
      <c r="C13" s="23">
        <f>'Bevételek KH'!C20</f>
        <v>0</v>
      </c>
      <c r="D13" s="23">
        <f>'Bevételek KH'!D20</f>
        <v>0</v>
      </c>
      <c r="E13" s="23">
        <f>'Bevételek KH'!E20</f>
        <v>0</v>
      </c>
      <c r="F13" s="40" t="e">
        <f>(E13/D13)*100</f>
        <v>#DIV/0!</v>
      </c>
      <c r="G13" s="46"/>
      <c r="H13" s="47"/>
      <c r="I13" s="47"/>
      <c r="J13" s="47"/>
      <c r="K13" s="6"/>
      <c r="L13" s="1"/>
      <c r="M13" s="1"/>
      <c r="N13" s="1"/>
      <c r="O13" s="1"/>
      <c r="P13" s="1"/>
      <c r="Q13" s="1"/>
    </row>
    <row r="14" spans="1:17" ht="15.75">
      <c r="A14" s="44"/>
      <c r="B14" s="275"/>
      <c r="C14" s="276"/>
      <c r="D14" s="276"/>
      <c r="E14" s="276"/>
      <c r="F14" s="277"/>
      <c r="G14" s="46"/>
      <c r="H14" s="47"/>
      <c r="I14" s="47"/>
      <c r="J14" s="47"/>
      <c r="K14" s="6"/>
      <c r="L14" s="1"/>
      <c r="M14" s="1"/>
      <c r="N14" s="1"/>
      <c r="O14" s="1"/>
      <c r="P14" s="1"/>
      <c r="Q14" s="1"/>
    </row>
    <row r="15" spans="1:17" ht="17.25">
      <c r="A15" s="49"/>
      <c r="B15" s="278" t="s">
        <v>34</v>
      </c>
      <c r="C15" s="279">
        <f>C12+C13+C14</f>
        <v>81559</v>
      </c>
      <c r="D15" s="279">
        <f>D12+D13+D14</f>
        <v>81516</v>
      </c>
      <c r="E15" s="280">
        <f>E12+E13+E14</f>
        <v>81562</v>
      </c>
      <c r="F15" s="281">
        <f>(E15/D15)*100</f>
        <v>100.05643063938368</v>
      </c>
      <c r="G15" s="278" t="s">
        <v>10</v>
      </c>
      <c r="H15" s="279">
        <f>SUM(H12:H14)</f>
        <v>81559</v>
      </c>
      <c r="I15" s="279">
        <f>SUM(I12:I14)</f>
        <v>81516</v>
      </c>
      <c r="J15" s="279">
        <f>SUM(J12:J14)</f>
        <v>81263</v>
      </c>
      <c r="K15" s="282">
        <f>(J15/I15)*100</f>
        <v>99.689631483389761</v>
      </c>
      <c r="L15" s="1"/>
      <c r="M15" s="1"/>
      <c r="N15" s="1"/>
      <c r="O15" s="1"/>
      <c r="P15" s="1"/>
      <c r="Q15" s="1"/>
    </row>
    <row r="16" spans="1:17" ht="15.75">
      <c r="A16" s="1"/>
      <c r="B16" s="1"/>
      <c r="C16" s="53"/>
      <c r="D16" s="53"/>
      <c r="E16" s="53"/>
      <c r="F16" s="54"/>
      <c r="G16" s="54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"/>
      <c r="B17" s="55"/>
      <c r="C17" s="53"/>
      <c r="D17" s="53"/>
      <c r="E17" s="53"/>
      <c r="F17" s="1"/>
      <c r="G17" s="1"/>
      <c r="H17" s="53"/>
      <c r="I17" s="53"/>
      <c r="J17" s="53"/>
      <c r="K17" s="1"/>
      <c r="L17" s="1"/>
      <c r="M17" s="1"/>
      <c r="N17" s="1"/>
      <c r="O17" s="1"/>
      <c r="P17" s="1"/>
      <c r="Q17" s="1"/>
    </row>
    <row r="18" spans="1:17" ht="15.75">
      <c r="A18" s="1"/>
      <c r="B18" s="55"/>
      <c r="C18" s="53"/>
      <c r="D18" s="53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53"/>
      <c r="D19" s="53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53"/>
      <c r="D20" s="53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55"/>
      <c r="C21" s="53"/>
      <c r="D21" s="53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"/>
      <c r="C22" s="53"/>
      <c r="D22" s="53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53"/>
      <c r="D23" s="53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55"/>
      <c r="C24" s="53"/>
      <c r="D24" s="53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53"/>
      <c r="D25" s="53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/>
      <c r="C26" s="53"/>
      <c r="D26" s="53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55"/>
      <c r="C27" s="53"/>
      <c r="D27" s="53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1"/>
      <c r="C28" s="53"/>
      <c r="D28" s="53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55"/>
      <c r="C30" s="53"/>
      <c r="D30" s="53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53"/>
      <c r="D31" s="53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53"/>
      <c r="D32" s="53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55"/>
      <c r="C33" s="53"/>
      <c r="D33" s="53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32"/>
      <c r="B34" s="32"/>
      <c r="C34" s="33"/>
      <c r="D34" s="33"/>
      <c r="E34" s="33"/>
      <c r="F34" s="32"/>
      <c r="G34" s="32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1"/>
      <c r="C36" s="53"/>
      <c r="D36" s="53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1"/>
      <c r="C37" s="53"/>
      <c r="D37" s="53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"/>
      <c r="B38" s="1"/>
      <c r="C38" s="53"/>
      <c r="D38" s="53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/>
      <c r="B39" s="1"/>
      <c r="C39" s="53"/>
      <c r="D39" s="53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1"/>
      <c r="C41" s="53"/>
      <c r="D41" s="53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53"/>
      <c r="D42" s="53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53"/>
      <c r="D43" s="53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/>
      <c r="B45" s="1"/>
      <c r="C45" s="53"/>
      <c r="D45" s="53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/>
      <c r="B46" s="1"/>
      <c r="C46" s="53"/>
      <c r="D46" s="53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55"/>
      <c r="C48" s="53"/>
      <c r="D48" s="53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/>
      <c r="B49" s="1"/>
      <c r="C49" s="53"/>
      <c r="D49" s="53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1"/>
      <c r="C50" s="53"/>
      <c r="D50" s="53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"/>
      <c r="C52" s="53"/>
      <c r="D52" s="53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53"/>
      <c r="D53" s="53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/>
      <c r="B55" s="1"/>
      <c r="C55" s="53"/>
      <c r="D55" s="53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/>
      <c r="B57" s="56"/>
      <c r="C57" s="57"/>
      <c r="D57" s="57"/>
      <c r="E57" s="5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mergeCells count="5">
    <mergeCell ref="G1:K1"/>
    <mergeCell ref="A4:K4"/>
    <mergeCell ref="A5:K5"/>
    <mergeCell ref="A6:K6"/>
    <mergeCell ref="A7:K7"/>
  </mergeCells>
  <pageMargins left="0.26" right="0.28000000000000003" top="1" bottom="1" header="0.5" footer="0.5"/>
  <pageSetup paperSize="9" scale="85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activeCell="G1" sqref="G1:K1"/>
    </sheetView>
  </sheetViews>
  <sheetFormatPr defaultRowHeight="12.75"/>
  <cols>
    <col min="1" max="1" width="4.5703125" style="321" customWidth="1"/>
    <col min="2" max="2" width="38.140625" style="172" customWidth="1"/>
    <col min="3" max="3" width="13.7109375" style="172" customWidth="1"/>
    <col min="4" max="4" width="13.28515625" style="172" customWidth="1"/>
    <col min="5" max="5" width="11.7109375" style="172" customWidth="1"/>
    <col min="6" max="6" width="11.85546875" style="172" customWidth="1"/>
    <col min="7" max="7" width="11.5703125" style="172" bestFit="1" customWidth="1"/>
    <col min="8" max="16384" width="9.140625" style="172"/>
  </cols>
  <sheetData>
    <row r="1" spans="1:11" ht="18.75">
      <c r="A1" s="283"/>
      <c r="B1" s="366" t="s">
        <v>957</v>
      </c>
      <c r="C1" s="366"/>
      <c r="D1" s="366"/>
      <c r="E1" s="366"/>
      <c r="F1" s="366"/>
      <c r="G1" s="284"/>
    </row>
    <row r="2" spans="1:11" ht="18.75">
      <c r="A2" s="283"/>
      <c r="B2" s="285"/>
      <c r="C2" s="286"/>
      <c r="D2" s="286"/>
      <c r="E2" s="286"/>
      <c r="F2" s="286"/>
      <c r="G2" s="284"/>
    </row>
    <row r="3" spans="1:11" ht="18.75">
      <c r="A3" s="283"/>
      <c r="B3" s="285"/>
      <c r="C3" s="286"/>
      <c r="D3" s="286"/>
      <c r="E3" s="286"/>
      <c r="F3" s="286"/>
      <c r="G3" s="284"/>
    </row>
    <row r="4" spans="1:11" ht="18.75">
      <c r="A4" s="283"/>
      <c r="B4" s="285"/>
      <c r="C4" s="287"/>
      <c r="D4" s="287"/>
      <c r="E4" s="287"/>
      <c r="F4" s="287"/>
      <c r="G4" s="284"/>
    </row>
    <row r="5" spans="1:11" ht="3" customHeight="1">
      <c r="A5" s="283"/>
      <c r="B5" s="285"/>
      <c r="C5" s="285"/>
      <c r="D5" s="285"/>
      <c r="E5" s="285"/>
      <c r="F5" s="284"/>
      <c r="G5" s="284"/>
      <c r="H5" s="284"/>
      <c r="I5" s="284"/>
    </row>
    <row r="6" spans="1:11" ht="18.75">
      <c r="A6" s="401" t="s">
        <v>61</v>
      </c>
      <c r="B6" s="401"/>
      <c r="C6" s="401"/>
      <c r="D6" s="401"/>
      <c r="E6" s="401"/>
      <c r="F6" s="401"/>
      <c r="G6" s="284"/>
      <c r="H6" s="284"/>
      <c r="I6" s="284"/>
    </row>
    <row r="7" spans="1:11" ht="18.75">
      <c r="A7" s="401" t="s">
        <v>864</v>
      </c>
      <c r="B7" s="401"/>
      <c r="C7" s="401"/>
      <c r="D7" s="401"/>
      <c r="E7" s="401"/>
      <c r="F7" s="401"/>
      <c r="G7" s="284"/>
      <c r="H7" s="284"/>
      <c r="I7" s="284"/>
    </row>
    <row r="8" spans="1:11" ht="19.5">
      <c r="A8" s="401" t="s">
        <v>956</v>
      </c>
      <c r="B8" s="401"/>
      <c r="C8" s="401"/>
      <c r="D8" s="401"/>
      <c r="E8" s="401"/>
      <c r="F8" s="401"/>
      <c r="G8" s="288"/>
      <c r="H8" s="288"/>
      <c r="I8" s="288"/>
      <c r="J8" s="288"/>
      <c r="K8" s="288"/>
    </row>
    <row r="9" spans="1:11" ht="18.75">
      <c r="A9" s="401" t="s">
        <v>4</v>
      </c>
      <c r="B9" s="401"/>
      <c r="C9" s="401"/>
      <c r="D9" s="401"/>
      <c r="E9" s="401"/>
      <c r="F9" s="401"/>
      <c r="G9" s="284"/>
      <c r="H9" s="284"/>
      <c r="I9" s="284"/>
    </row>
    <row r="10" spans="1:11" ht="19.5">
      <c r="A10" s="289"/>
      <c r="B10" s="289"/>
      <c r="C10" s="289"/>
      <c r="D10" s="289"/>
      <c r="E10" s="289"/>
      <c r="F10" s="289"/>
      <c r="G10" s="284"/>
      <c r="H10" s="284"/>
      <c r="I10" s="284"/>
    </row>
    <row r="11" spans="1:11" ht="19.5">
      <c r="A11" s="289"/>
      <c r="B11" s="289"/>
      <c r="C11" s="289"/>
      <c r="D11" s="289"/>
      <c r="E11" s="289"/>
      <c r="F11" s="289"/>
      <c r="G11" s="284"/>
      <c r="H11" s="284"/>
      <c r="I11" s="284"/>
    </row>
    <row r="12" spans="1:11" ht="19.5">
      <c r="A12" s="289"/>
      <c r="B12" s="289"/>
      <c r="C12" s="289"/>
      <c r="D12" s="289"/>
      <c r="E12" s="289"/>
      <c r="F12" s="289"/>
      <c r="G12" s="284"/>
      <c r="H12" s="284"/>
      <c r="I12" s="284"/>
    </row>
    <row r="13" spans="1:11" ht="19.5">
      <c r="A13" s="289"/>
      <c r="B13" s="289"/>
      <c r="C13" s="289"/>
      <c r="D13" s="289"/>
      <c r="E13" s="289"/>
      <c r="F13" s="289"/>
      <c r="G13" s="284"/>
      <c r="H13" s="284"/>
      <c r="I13" s="284"/>
    </row>
    <row r="14" spans="1:11" ht="19.5" customHeight="1">
      <c r="A14" s="402"/>
      <c r="B14" s="402"/>
      <c r="C14" s="402"/>
      <c r="D14" s="402"/>
      <c r="E14" s="402"/>
      <c r="F14" s="2" t="s">
        <v>28</v>
      </c>
      <c r="G14" s="284"/>
      <c r="H14" s="284"/>
      <c r="I14" s="284"/>
    </row>
    <row r="15" spans="1:11" s="1" customFormat="1" ht="19.5" customHeight="1">
      <c r="A15" s="9"/>
      <c r="B15" s="3" t="s">
        <v>0</v>
      </c>
      <c r="C15" s="15" t="s">
        <v>16</v>
      </c>
      <c r="D15" s="3" t="s">
        <v>17</v>
      </c>
      <c r="E15" s="17" t="s">
        <v>15</v>
      </c>
      <c r="F15" s="3" t="s">
        <v>15</v>
      </c>
    </row>
    <row r="16" spans="1:11" s="1" customFormat="1" ht="19.5" customHeight="1">
      <c r="A16" s="10"/>
      <c r="B16" s="4"/>
      <c r="C16" s="16" t="s">
        <v>18</v>
      </c>
      <c r="D16" s="5" t="s">
        <v>18</v>
      </c>
      <c r="E16" s="18"/>
      <c r="F16" s="5" t="s">
        <v>19</v>
      </c>
    </row>
    <row r="17" spans="1:6" s="1" customFormat="1" ht="19.5" hidden="1" customHeight="1">
      <c r="A17" s="290"/>
      <c r="B17" s="130" t="s">
        <v>60</v>
      </c>
      <c r="C17" s="291">
        <f>C18</f>
        <v>0</v>
      </c>
      <c r="D17" s="292">
        <f>D18</f>
        <v>0</v>
      </c>
      <c r="E17" s="293">
        <f>E18</f>
        <v>0</v>
      </c>
      <c r="F17" s="7" t="e">
        <f t="shared" ref="F17:F24" si="0">(E17/D17)*100</f>
        <v>#DIV/0!</v>
      </c>
    </row>
    <row r="18" spans="1:6" s="1" customFormat="1" ht="19.5" hidden="1" customHeight="1">
      <c r="A18" s="290"/>
      <c r="B18" s="108" t="s">
        <v>958</v>
      </c>
      <c r="C18" s="294">
        <v>0</v>
      </c>
      <c r="D18" s="295"/>
      <c r="E18" s="296"/>
      <c r="F18" s="297" t="e">
        <f t="shared" si="0"/>
        <v>#DIV/0!</v>
      </c>
    </row>
    <row r="19" spans="1:6" s="1" customFormat="1" ht="19.5" hidden="1" customHeight="1">
      <c r="A19" s="9">
        <v>2</v>
      </c>
      <c r="B19" s="298" t="s">
        <v>56</v>
      </c>
      <c r="C19" s="299">
        <f>C20</f>
        <v>0</v>
      </c>
      <c r="D19" s="300">
        <f>D20</f>
        <v>0</v>
      </c>
      <c r="E19" s="301">
        <f>E20</f>
        <v>0</v>
      </c>
      <c r="F19" s="7"/>
    </row>
    <row r="20" spans="1:6" s="1" customFormat="1" ht="19.5" hidden="1" customHeight="1">
      <c r="A20" s="10"/>
      <c r="B20" s="302" t="s">
        <v>85</v>
      </c>
      <c r="C20" s="303">
        <v>0</v>
      </c>
      <c r="D20" s="304">
        <v>0</v>
      </c>
      <c r="E20" s="305">
        <v>0</v>
      </c>
      <c r="F20" s="8"/>
    </row>
    <row r="21" spans="1:6" s="1" customFormat="1" ht="15.75">
      <c r="A21" s="306">
        <v>1</v>
      </c>
      <c r="B21" s="307" t="s">
        <v>57</v>
      </c>
      <c r="C21" s="308">
        <f>C22+C23</f>
        <v>81559</v>
      </c>
      <c r="D21" s="308">
        <f>D22+D23</f>
        <v>81516</v>
      </c>
      <c r="E21" s="308">
        <f>E22+E23</f>
        <v>81562</v>
      </c>
      <c r="F21" s="7">
        <f t="shared" si="0"/>
        <v>100.05643063938368</v>
      </c>
    </row>
    <row r="22" spans="1:6" s="1" customFormat="1" ht="15.75">
      <c r="A22" s="309"/>
      <c r="B22" s="310" t="s">
        <v>959</v>
      </c>
      <c r="C22" s="311">
        <v>0</v>
      </c>
      <c r="D22" s="311">
        <v>106</v>
      </c>
      <c r="E22" s="311">
        <v>152</v>
      </c>
      <c r="F22" s="312">
        <f t="shared" si="0"/>
        <v>143.39622641509433</v>
      </c>
    </row>
    <row r="23" spans="1:6" s="1" customFormat="1" ht="15.75">
      <c r="A23" s="313"/>
      <c r="B23" s="314" t="s">
        <v>960</v>
      </c>
      <c r="C23" s="315">
        <v>81559</v>
      </c>
      <c r="D23" s="316">
        <v>81410</v>
      </c>
      <c r="E23" s="316">
        <v>81410</v>
      </c>
      <c r="F23" s="297">
        <f t="shared" si="0"/>
        <v>100</v>
      </c>
    </row>
    <row r="24" spans="1:6" s="1" customFormat="1" ht="18">
      <c r="A24" s="317"/>
      <c r="B24" s="318" t="s">
        <v>6</v>
      </c>
      <c r="C24" s="319">
        <f>C17+C21+C19</f>
        <v>81559</v>
      </c>
      <c r="D24" s="319">
        <f>D17+D21+D19</f>
        <v>81516</v>
      </c>
      <c r="E24" s="319">
        <f>E17+E21+E19</f>
        <v>81562</v>
      </c>
      <c r="F24" s="282">
        <f t="shared" si="0"/>
        <v>100.05643063938368</v>
      </c>
    </row>
    <row r="25" spans="1:6" ht="17.25">
      <c r="A25" s="283"/>
      <c r="B25" s="320"/>
      <c r="D25" s="285"/>
      <c r="E25" s="285"/>
    </row>
    <row r="26" spans="1:6" ht="17.25">
      <c r="A26" s="283"/>
      <c r="B26" s="212"/>
      <c r="D26" s="285"/>
      <c r="E26" s="285"/>
    </row>
    <row r="27" spans="1:6" ht="17.25">
      <c r="A27" s="283"/>
      <c r="B27" s="212"/>
      <c r="C27" s="285"/>
      <c r="D27" s="285"/>
      <c r="E27" s="285"/>
    </row>
    <row r="28" spans="1:6" ht="17.25">
      <c r="A28" s="283"/>
      <c r="C28" s="285"/>
      <c r="D28" s="285"/>
      <c r="E28" s="285"/>
    </row>
    <row r="29" spans="1:6" ht="17.25">
      <c r="A29" s="283"/>
      <c r="C29" s="285"/>
      <c r="D29" s="285"/>
      <c r="E29" s="285"/>
    </row>
    <row r="30" spans="1:6" ht="17.25">
      <c r="A30" s="283"/>
      <c r="C30" s="285"/>
      <c r="D30" s="285"/>
      <c r="E30" s="285"/>
    </row>
    <row r="31" spans="1:6" ht="17.25">
      <c r="A31" s="283"/>
      <c r="C31" s="285"/>
      <c r="D31" s="285"/>
      <c r="E31" s="285"/>
    </row>
    <row r="32" spans="1:6" ht="17.25">
      <c r="A32" s="283"/>
      <c r="C32" s="285"/>
      <c r="D32" s="285"/>
      <c r="E32" s="285"/>
    </row>
    <row r="33" spans="1:5" ht="17.25">
      <c r="A33" s="283"/>
      <c r="C33" s="285"/>
      <c r="D33" s="285"/>
      <c r="E33" s="285"/>
    </row>
    <row r="34" spans="1:5" ht="17.25">
      <c r="A34" s="283"/>
      <c r="C34" s="285"/>
      <c r="D34" s="285"/>
      <c r="E34" s="285"/>
    </row>
    <row r="35" spans="1:5" ht="17.25">
      <c r="A35" s="283"/>
      <c r="C35" s="285"/>
      <c r="D35" s="285"/>
      <c r="E35" s="285"/>
    </row>
    <row r="36" spans="1:5" ht="17.25">
      <c r="A36" s="283"/>
      <c r="C36" s="285"/>
      <c r="D36" s="285"/>
      <c r="E36" s="285"/>
    </row>
    <row r="37" spans="1:5" ht="17.25">
      <c r="A37" s="283"/>
      <c r="C37" s="285"/>
      <c r="D37" s="285"/>
      <c r="E37" s="285"/>
    </row>
    <row r="38" spans="1:5" ht="17.25">
      <c r="A38" s="283"/>
      <c r="C38" s="285"/>
      <c r="D38" s="285"/>
      <c r="E38" s="285"/>
    </row>
    <row r="39" spans="1:5" ht="17.25">
      <c r="A39" s="283"/>
      <c r="C39" s="285"/>
      <c r="D39" s="285"/>
      <c r="E39" s="285"/>
    </row>
    <row r="40" spans="1:5" ht="17.25">
      <c r="A40" s="283"/>
      <c r="C40" s="285"/>
      <c r="D40" s="285"/>
      <c r="E40" s="285"/>
    </row>
    <row r="41" spans="1:5" ht="17.25">
      <c r="A41" s="283"/>
      <c r="C41" s="285"/>
      <c r="D41" s="285"/>
      <c r="E41" s="285"/>
    </row>
    <row r="42" spans="1:5" ht="17.25">
      <c r="A42" s="283"/>
      <c r="C42" s="285"/>
      <c r="D42" s="285"/>
      <c r="E42" s="285"/>
    </row>
    <row r="43" spans="1:5" ht="17.25">
      <c r="A43" s="283"/>
      <c r="C43" s="285"/>
      <c r="D43" s="285"/>
      <c r="E43" s="285"/>
    </row>
    <row r="44" spans="1:5" ht="17.25">
      <c r="A44" s="283"/>
      <c r="B44" s="285"/>
      <c r="C44" s="285"/>
      <c r="D44" s="285"/>
      <c r="E44" s="285"/>
    </row>
    <row r="45" spans="1:5" ht="17.25">
      <c r="A45" s="283"/>
      <c r="B45" s="285"/>
      <c r="C45" s="285"/>
      <c r="D45" s="285"/>
      <c r="E45" s="285"/>
    </row>
    <row r="46" spans="1:5" ht="17.25">
      <c r="A46" s="283"/>
      <c r="B46" s="285"/>
      <c r="C46" s="285"/>
      <c r="D46" s="285"/>
      <c r="E46" s="285"/>
    </row>
    <row r="47" spans="1:5" ht="17.25">
      <c r="A47" s="283"/>
      <c r="B47" s="285"/>
      <c r="C47" s="285"/>
      <c r="D47" s="285"/>
      <c r="E47" s="285"/>
    </row>
    <row r="48" spans="1:5" ht="17.25">
      <c r="A48" s="283"/>
      <c r="B48" s="285"/>
      <c r="C48" s="285"/>
      <c r="D48" s="285"/>
      <c r="E48" s="285"/>
    </row>
    <row r="49" spans="1:6" ht="15.75">
      <c r="A49" s="1"/>
      <c r="B49" s="1"/>
      <c r="C49" s="1"/>
      <c r="D49" s="1"/>
      <c r="E49" s="1"/>
      <c r="F49" s="1"/>
    </row>
    <row r="50" spans="1:6" ht="17.25">
      <c r="A50" s="283"/>
      <c r="B50" s="285"/>
      <c r="C50" s="285"/>
      <c r="D50" s="285"/>
      <c r="E50" s="285"/>
    </row>
    <row r="51" spans="1:6" ht="17.25">
      <c r="A51" s="283"/>
      <c r="B51" s="285"/>
      <c r="C51" s="285"/>
      <c r="D51" s="285"/>
      <c r="E51" s="285"/>
    </row>
  </sheetData>
  <mergeCells count="6">
    <mergeCell ref="A14:E14"/>
    <mergeCell ref="B1:F1"/>
    <mergeCell ref="A6:F6"/>
    <mergeCell ref="A7:F7"/>
    <mergeCell ref="A8:F8"/>
    <mergeCell ref="A9:F9"/>
  </mergeCells>
  <pageMargins left="0.62" right="0.59" top="0.49" bottom="0.5" header="0.34" footer="0.38"/>
  <pageSetup paperSize="9" scale="95" orientation="portrait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3" workbookViewId="0">
      <selection activeCell="B1" sqref="B1:F1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931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858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850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23836</v>
      </c>
      <c r="D10" s="118">
        <f>SUM(D11:D20)</f>
        <v>33553</v>
      </c>
      <c r="E10" s="118">
        <f>SUM(E11:E20)</f>
        <v>33553</v>
      </c>
      <c r="F10" s="22">
        <f t="shared" ref="F10:F51" si="0">(E10/D10)*100</f>
        <v>100</v>
      </c>
    </row>
    <row r="11" spans="1:7" ht="15.75" customHeight="1">
      <c r="A11" s="119"/>
      <c r="B11" s="262" t="s">
        <v>255</v>
      </c>
      <c r="C11" s="263">
        <f>Önkormányzat!C11+'Közösségi ház'!C11+'Védőnői szolgálat'!C11+'Háziorvosi alape'!C11+Községgazdálkodás!C11+Közvilágítás!C11+'Út- híd'!C11+Közfoglalkoztatás!C11+'Intézmények kívüli étk.'!C11+'Ovi műk.'!C11+'Iskola műk.'!C11</f>
        <v>13296</v>
      </c>
      <c r="D11" s="263">
        <f>Önkormányzat!D11+'Közösségi ház'!D11+'Védőnői szolgálat'!D11+'Háziorvosi alape'!D11+Községgazdálkodás!D11+Közvilágítás!D11+'Út- híd'!D11+Közfoglalkoztatás!D11+'Intézmények kívüli étk.'!D11+'Ovi műk.'!D11+'Iskola műk.'!D11</f>
        <v>20563</v>
      </c>
      <c r="E11" s="263">
        <f>Önkormányzat!E11+'Közösségi ház'!E11+'Védőnői szolgálat'!E11+'Háziorvosi alape'!E11+Községgazdálkodás!E11+Közvilágítás!E11+'Út- híd'!E11+Közfoglalkoztatás!E11+'Intézmények kívüli étk.'!E11+'Ovi műk.'!E11+'Iskola műk.'!E11</f>
        <v>20563</v>
      </c>
      <c r="F11" s="264">
        <f t="shared" si="0"/>
        <v>100</v>
      </c>
    </row>
    <row r="12" spans="1:7" ht="15.75" customHeight="1">
      <c r="A12" s="119"/>
      <c r="B12" s="262" t="s">
        <v>921</v>
      </c>
      <c r="C12" s="263">
        <f>Önkormányzat!C12+'Közösségi ház'!C12+'Védőnői szolgálat'!C12+'Háziorvosi alape'!C12+Községgazdálkodás!C12+Közvilágítás!C12+'Út- híd'!C12+Közfoglalkoztatás!C12+'Intézmények kívüli étk.'!C12+'Ovi műk.'!C12+'Iskola műk.'!C12</f>
        <v>0</v>
      </c>
      <c r="D12" s="263">
        <f>Önkormányzat!D12+'Közösségi ház'!D12+'Védőnői szolgálat'!D12+'Háziorvosi alape'!D12+Községgazdálkodás!D12+Közvilágítás!D12+'Út- híd'!D12+Közfoglalkoztatás!D12+'Intézmények kívüli étk.'!D12+'Ovi műk.'!D12+'Iskola műk.'!D12</f>
        <v>817</v>
      </c>
      <c r="E12" s="263">
        <f>Önkormányzat!E12+'Közösségi ház'!E12+'Védőnői szolgálat'!E12+'Háziorvosi alape'!E12+Községgazdálkodás!E12+Közvilágítás!E12+'Út- híd'!E12+Közfoglalkoztatás!E12+'Intézmények kívüli étk.'!E12+'Ovi műk.'!E12+'Iskola műk.'!E12</f>
        <v>817</v>
      </c>
      <c r="F12" s="264">
        <f t="shared" si="0"/>
        <v>100</v>
      </c>
    </row>
    <row r="13" spans="1:7" ht="15.75" customHeight="1">
      <c r="A13" s="119"/>
      <c r="B13" s="262" t="s">
        <v>88</v>
      </c>
      <c r="C13" s="263">
        <f>Önkormányzat!C13+'Közösségi ház'!C13+'Védőnői szolgálat'!C13+'Háziorvosi alape'!C13+Községgazdálkodás!C13+Közvilágítás!C13+'Út- híd'!C13+Közfoglalkoztatás!C13+'Intézmények kívüli étk.'!C13+'Ovi műk.'!C13+'Iskola műk.'!C13</f>
        <v>180</v>
      </c>
      <c r="D13" s="263">
        <f>Önkormányzat!D13+'Közösségi ház'!D13+'Védőnői szolgálat'!D13+'Háziorvosi alape'!D13+Községgazdálkodás!D13+Közvilágítás!D13+'Út- híd'!D13+Közfoglalkoztatás!D13+'Intézmények kívüli étk.'!D13+'Ovi műk.'!D13+'Iskola műk.'!D13</f>
        <v>225</v>
      </c>
      <c r="E13" s="263">
        <f>Önkormányzat!E13+'Közösségi ház'!E13+'Védőnői szolgálat'!E13+'Háziorvosi alape'!E13+Községgazdálkodás!E13+Közvilágítás!E13+'Út- híd'!E13+Közfoglalkoztatás!E13+'Intézmények kívüli étk.'!E13+'Ovi műk.'!E13+'Iskola műk.'!E13</f>
        <v>225</v>
      </c>
      <c r="F13" s="264">
        <f t="shared" si="0"/>
        <v>100</v>
      </c>
    </row>
    <row r="14" spans="1:7" ht="15.75" customHeight="1">
      <c r="A14" s="119"/>
      <c r="B14" s="262" t="s">
        <v>69</v>
      </c>
      <c r="C14" s="263">
        <f>Önkormányzat!C14+'Közösségi ház'!C14+'Védőnői szolgálat'!C14+'Háziorvosi alape'!C14+Községgazdálkodás!C14+Közvilágítás!C14+'Út- híd'!C14+Közfoglalkoztatás!C14+'Intézmények kívüli étk.'!C14+'Ovi műk.'!C14+'Iskola műk.'!C14</f>
        <v>0</v>
      </c>
      <c r="D14" s="263">
        <f>Önkormányzat!D14+'Közösségi ház'!D14+'Védőnői szolgálat'!D14+'Háziorvosi alape'!D14+Községgazdálkodás!D14+Közvilágítás!D14+'Út- híd'!D14+Közfoglalkoztatás!D14+'Intézmények kívüli étk.'!D14+'Ovi műk.'!D14+'Iskola műk.'!D14</f>
        <v>15</v>
      </c>
      <c r="E14" s="263">
        <f>Önkormányzat!E14+'Közösségi ház'!E14+'Védőnői szolgálat'!E14+'Háziorvosi alape'!E14+Községgazdálkodás!E14+Közvilágítás!E14+'Út- híd'!E14+Közfoglalkoztatás!E14+'Intézmények kívüli étk.'!E14+'Ovi műk.'!E14+'Iskola műk.'!E14</f>
        <v>15</v>
      </c>
      <c r="F14" s="264">
        <f t="shared" si="0"/>
        <v>100</v>
      </c>
    </row>
    <row r="15" spans="1:7" ht="15.75" hidden="1" customHeight="1">
      <c r="A15" s="119"/>
      <c r="B15" s="262" t="s">
        <v>70</v>
      </c>
      <c r="C15" s="263">
        <f>Önkormányzat!C15+'Közösségi ház'!C15+'Védőnői szolgálat'!C15+'Háziorvosi alape'!C15+Községgazdálkodás!C15+Közvilágítás!C15+'Út- híd'!C15+Közfoglalkoztatás!C15+'Intézmények kívüli étk.'!C15+'Ovi műk.'!C15+'Iskola műk.'!C15</f>
        <v>0</v>
      </c>
      <c r="D15" s="263">
        <f>Önkormányzat!D15+'Közösségi ház'!D15+'Védőnői szolgálat'!D15+'Háziorvosi alape'!D15+Községgazdálkodás!D15+Közvilágítás!D15+'Út- híd'!D15+Közfoglalkoztatás!D15+'Intézmények kívüli étk.'!D15+'Ovi műk.'!D15+'Iskola műk.'!D15</f>
        <v>0</v>
      </c>
      <c r="E15" s="263">
        <f>Önkormányzat!E15+'Közösségi ház'!E15+'Védőnői szolgálat'!E15+'Háziorvosi alape'!E15+Községgazdálkodás!E15+Közvilágítás!E15+'Út- híd'!E15+Közfoglalkoztatás!E15+'Intézmények kívüli étk.'!E15+'Ovi műk.'!E15+'Iskola műk.'!E15</f>
        <v>0</v>
      </c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>
        <f>Önkormányzat!C16+'Közösségi ház'!C16+'Védőnői szolgálat'!C16+'Háziorvosi alape'!C16+Községgazdálkodás!C16+Közvilágítás!C16+'Út- híd'!C16+Közfoglalkoztatás!C16+'Intézmények kívüli étk.'!C16+'Ovi műk.'!C16+'Iskola műk.'!C16</f>
        <v>0</v>
      </c>
      <c r="D16" s="263">
        <f>Önkormányzat!D16+'Közösségi ház'!D16+'Védőnői szolgálat'!D16+'Háziorvosi alape'!D16+Községgazdálkodás!D16+Közvilágítás!D16+'Út- híd'!D16+Közfoglalkoztatás!D16+'Intézmények kívüli étk.'!D16+'Ovi műk.'!D16+'Iskola műk.'!D16</f>
        <v>0</v>
      </c>
      <c r="E16" s="263">
        <f>Önkormányzat!E16+'Közösségi ház'!E16+'Védőnői szolgálat'!E16+'Háziorvosi alape'!E16+Községgazdálkodás!E16+Közvilágítás!E16+'Út- híd'!E16+Közfoglalkoztatás!E16+'Intézmények kívüli étk.'!E16+'Ovi műk.'!E16+'Iskola műk.'!E16</f>
        <v>0</v>
      </c>
      <c r="F16" s="264" t="e">
        <f t="shared" si="0"/>
        <v>#DIV/0!</v>
      </c>
    </row>
    <row r="17" spans="1:8" ht="15.75" customHeight="1">
      <c r="A17" s="119"/>
      <c r="B17" s="262" t="s">
        <v>73</v>
      </c>
      <c r="C17" s="263">
        <f>Önkormányzat!C17+'Közösségi ház'!C17+'Védőnői szolgálat'!C17+'Háziorvosi alape'!C17+Községgazdálkodás!C17+Közvilágítás!C17+'Út- híd'!C17+Közfoglalkoztatás!C17+'Intézmények kívüli étk.'!C17+'Ovi műk.'!C17+'Iskola műk.'!C17</f>
        <v>0</v>
      </c>
      <c r="D17" s="263">
        <f>Önkormányzat!D17+'Közösségi ház'!D17+'Védőnői szolgálat'!D17+'Háziorvosi alape'!D17+Községgazdálkodás!D17+Közvilágítás!D17+'Út- híd'!D17+Közfoglalkoztatás!D17+'Intézmények kívüli étk.'!D17+'Ovi műk.'!D17+'Iskola műk.'!D17</f>
        <v>1160</v>
      </c>
      <c r="E17" s="263">
        <f>Önkormányzat!E17+'Közösségi ház'!E17+'Védőnői szolgálat'!E17+'Háziorvosi alape'!E17+Községgazdálkodás!E17+Közvilágítás!E17+'Út- híd'!E17+Közfoglalkoztatás!E17+'Intézmények kívüli étk.'!E17+'Ovi műk.'!E17+'Iskola műk.'!E17</f>
        <v>1160</v>
      </c>
      <c r="F17" s="264">
        <f t="shared" si="0"/>
        <v>100</v>
      </c>
    </row>
    <row r="18" spans="1:8" ht="15.75" customHeight="1">
      <c r="A18" s="120"/>
      <c r="B18" s="262" t="s">
        <v>71</v>
      </c>
      <c r="C18" s="263">
        <f>Önkormányzat!C18+'Közösségi ház'!C18+'Védőnői szolgálat'!C18+'Háziorvosi alape'!C18+Községgazdálkodás!C18+Közvilágítás!C18+'Út- híd'!C18+Közfoglalkoztatás!C18+'Intézmények kívüli étk.'!C18+'Ovi műk.'!C18+'Iskola műk.'!C18</f>
        <v>7720</v>
      </c>
      <c r="D18" s="263">
        <f>Önkormányzat!D18+'Közösségi ház'!D18+'Védőnői szolgálat'!D18+'Háziorvosi alape'!D18+Községgazdálkodás!D18+Közvilágítás!D18+'Út- híd'!D18+Közfoglalkoztatás!D18+'Intézmények kívüli étk.'!D18+'Ovi műk.'!D18+'Iskola műk.'!D18</f>
        <v>7741</v>
      </c>
      <c r="E18" s="263">
        <f>Önkormányzat!E18+'Közösségi ház'!E18+'Védőnői szolgálat'!E18+'Háziorvosi alape'!E18+Községgazdálkodás!E18+Közvilágítás!E18+'Út- híd'!E18+Közfoglalkoztatás!E18+'Intézmények kívüli étk.'!E18+'Ovi műk.'!E18+'Iskola műk.'!E18</f>
        <v>7741</v>
      </c>
      <c r="F18" s="264">
        <f t="shared" si="0"/>
        <v>100</v>
      </c>
    </row>
    <row r="19" spans="1:8" ht="15.75" hidden="1" customHeight="1">
      <c r="A19" s="119"/>
      <c r="B19" s="262" t="s">
        <v>845</v>
      </c>
      <c r="C19" s="263">
        <f>Önkormányzat!C19+'Közösségi ház'!C19+'Védőnői szolgálat'!C19+'Háziorvosi alape'!C19+Községgazdálkodás!C19+Közvilágítás!C19+'Út- híd'!C19+Közfoglalkoztatás!C19+'Intézmények kívüli étk.'!C19+'Ovi műk.'!C19+'Iskola műk.'!C19</f>
        <v>0</v>
      </c>
      <c r="D19" s="263">
        <f>Önkormányzat!D19+'Közösségi ház'!D19+'Védőnői szolgálat'!D19+'Háziorvosi alape'!D19+Községgazdálkodás!D19+Közvilágítás!D19+'Út- híd'!D19+Közfoglalkoztatás!D19+'Intézmények kívüli étk.'!D19+'Ovi műk.'!D19+'Iskola műk.'!D19</f>
        <v>0</v>
      </c>
      <c r="E19" s="263">
        <f>Önkormányzat!E19+'Közösségi ház'!E19+'Védőnői szolgálat'!E19+'Háziorvosi alape'!E19+Községgazdálkodás!E19+Közvilágítás!E19+'Út- híd'!E19+Közfoglalkoztatás!E19+'Intézmények kívüli étk.'!E19+'Ovi műk.'!E19+'Iskola műk.'!E19</f>
        <v>0</v>
      </c>
      <c r="F19" s="264" t="e">
        <f t="shared" si="0"/>
        <v>#DIV/0!</v>
      </c>
    </row>
    <row r="20" spans="1:8" ht="15.75" customHeight="1">
      <c r="A20" s="119"/>
      <c r="B20" s="262" t="s">
        <v>72</v>
      </c>
      <c r="C20" s="263">
        <f>Önkormányzat!C20+'Közösségi ház'!C20+'Védőnői szolgálat'!C20+'Háziorvosi alape'!C20+Községgazdálkodás!C20+Közvilágítás!C20+'Út- híd'!C20+Közfoglalkoztatás!C20+'Intézmények kívüli étk.'!C20+'Ovi műk.'!C20+'Iskola műk.'!C20</f>
        <v>2640</v>
      </c>
      <c r="D20" s="263">
        <f>Önkormányzat!D20+'Közösségi ház'!D20+'Védőnői szolgálat'!D20+'Háziorvosi alape'!D20+Községgazdálkodás!D20+Közvilágítás!D20+'Út- híd'!D20+Közfoglalkoztatás!D20+'Intézmények kívüli étk.'!D20+'Ovi műk.'!D20+'Iskola műk.'!D20</f>
        <v>3032</v>
      </c>
      <c r="E20" s="263">
        <f>Önkormányzat!E20+'Közösségi ház'!E20+'Védőnői szolgálat'!E20+'Háziorvosi alape'!E20+Községgazdálkodás!E20+Közvilágítás!E20+'Út- híd'!E20+Közfoglalkoztatás!E20+'Intézmények kívüli étk.'!E20+'Ovi műk.'!E20+'Iskola műk.'!E20</f>
        <v>3032</v>
      </c>
      <c r="F20" s="264">
        <f t="shared" si="0"/>
        <v>100</v>
      </c>
    </row>
    <row r="21" spans="1:8" ht="15.75" customHeight="1">
      <c r="A21" s="122">
        <v>2</v>
      </c>
      <c r="B21" s="114" t="s">
        <v>90</v>
      </c>
      <c r="C21" s="118">
        <f>SUM(C22:C25)</f>
        <v>3834</v>
      </c>
      <c r="D21" s="118">
        <f>SUM(D22:D25)</f>
        <v>4473</v>
      </c>
      <c r="E21" s="118">
        <f>SUM(E22:E25)</f>
        <v>4473</v>
      </c>
      <c r="F21" s="22">
        <f t="shared" si="0"/>
        <v>100</v>
      </c>
    </row>
    <row r="22" spans="1:8" ht="15.75" customHeight="1">
      <c r="A22" s="119"/>
      <c r="B22" s="262" t="s">
        <v>37</v>
      </c>
      <c r="C22" s="263">
        <f>Önkormányzat!C22+'Közösségi ház'!C22+'Védőnői szolgálat'!C22+'Háziorvosi alape'!C22+Községgazdálkodás!C22+Közvilágítás!C22+'Út- híd'!C22+Közfoglalkoztatás!C22+'Intézmények kívüli étk.'!C22+'Ovi műk.'!C22+'Iskola műk.'!C22</f>
        <v>3834</v>
      </c>
      <c r="D22" s="263">
        <f>Önkormányzat!D22+'Közösségi ház'!D22+'Védőnői szolgálat'!D22+'Háziorvosi alape'!D22+Községgazdálkodás!D22+Közvilágítás!D22+'Út- híd'!D22+Közfoglalkoztatás!D22+'Intézmények kívüli étk.'!D22+'Ovi műk.'!D22+'Iskola műk.'!D22</f>
        <v>4399</v>
      </c>
      <c r="E22" s="263">
        <f>Önkormányzat!E22+'Közösségi ház'!E22+'Védőnői szolgálat'!E22+'Háziorvosi alape'!E22+Községgazdálkodás!E22+Közvilágítás!E22+'Út- híd'!E22+Közfoglalkoztatás!E22+'Intézmények kívüli étk.'!E22+'Ovi műk.'!E22+'Iskola műk.'!E22</f>
        <v>4399</v>
      </c>
      <c r="F22" s="264">
        <f t="shared" si="0"/>
        <v>100</v>
      </c>
    </row>
    <row r="23" spans="1:8" ht="15.75" hidden="1" customHeight="1">
      <c r="A23" s="119"/>
      <c r="B23" s="262" t="s">
        <v>91</v>
      </c>
      <c r="C23" s="263">
        <f>Önkormányzat!C23+'Közösségi ház'!C23+'Védőnői szolgálat'!C23+'Háziorvosi alape'!C23+Községgazdálkodás!C23+Közvilágítás!C23+'Út- híd'!C23+Közfoglalkoztatás!C23+'Intézmények kívüli étk.'!C23+'Ovi műk.'!C23+'Iskola műk.'!C23</f>
        <v>0</v>
      </c>
      <c r="D23" s="263">
        <f>Önkormányzat!D23+'Közösségi ház'!D23+'Védőnői szolgálat'!D23+'Háziorvosi alape'!D23+Községgazdálkodás!D23+Közvilágítás!D23+'Út- híd'!D23+Közfoglalkoztatás!D23+'Intézmények kívüli étk.'!D23+'Ovi műk.'!D23+'Iskola műk.'!D23</f>
        <v>0</v>
      </c>
      <c r="E23" s="263">
        <f>Önkormányzat!E23+'Közösségi ház'!E23+'Védőnői szolgálat'!E23+'Háziorvosi alape'!E23+Községgazdálkodás!E23+Közvilágítás!E23+'Út- híd'!E23+Közfoglalkoztatás!E23+'Intézmények kívüli étk.'!E23+'Ovi műk.'!E23+'Iskola műk.'!E23</f>
        <v>0</v>
      </c>
      <c r="F23" s="264" t="e">
        <f t="shared" si="0"/>
        <v>#DIV/0!</v>
      </c>
    </row>
    <row r="24" spans="1:8" ht="15.75" customHeight="1">
      <c r="A24" s="119"/>
      <c r="B24" s="262" t="s">
        <v>92</v>
      </c>
      <c r="C24" s="263">
        <f>Önkormányzat!C24+'Közösségi ház'!C24+'Védőnői szolgálat'!C24+'Háziorvosi alape'!C24+Községgazdálkodás!C24+Közvilágítás!C24+'Út- híd'!C24+Közfoglalkoztatás!C24+'Intézmények kívüli étk.'!C24+'Ovi műk.'!C24+'Iskola műk.'!C24</f>
        <v>0</v>
      </c>
      <c r="D24" s="263">
        <f>Önkormányzat!D24+'Közösségi ház'!D24+'Védőnői szolgálat'!D24+'Háziorvosi alape'!D24+Községgazdálkodás!D24+Közvilágítás!D24+'Út- híd'!D24+Közfoglalkoztatás!D24+'Intézmények kívüli étk.'!D24+'Ovi műk.'!D24+'Iskola műk.'!D24</f>
        <v>15</v>
      </c>
      <c r="E24" s="263">
        <f>Önkormányzat!E24+'Közösségi ház'!E24+'Védőnői szolgálat'!E24+'Háziorvosi alape'!E24+Községgazdálkodás!E24+Közvilágítás!E24+'Út- híd'!E24+Közfoglalkoztatás!E24+'Intézmények kívüli étk.'!E24+'Ovi műk.'!E24+'Iskola műk.'!E24</f>
        <v>15</v>
      </c>
      <c r="F24" s="264">
        <f t="shared" si="0"/>
        <v>100</v>
      </c>
    </row>
    <row r="25" spans="1:8" ht="15.75" customHeight="1">
      <c r="A25" s="121"/>
      <c r="B25" s="223" t="s">
        <v>916</v>
      </c>
      <c r="C25" s="263">
        <f>Önkormányzat!C25+'Közösségi ház'!C25+'Védőnői szolgálat'!C25+'Háziorvosi alape'!C25+Községgazdálkodás!C25+Közvilágítás!C25+'Út- híd'!C25+Közfoglalkoztatás!C25+'Intézmények kívüli étk.'!C25+'Ovi műk.'!C25+'Iskola műk.'!C25</f>
        <v>0</v>
      </c>
      <c r="D25" s="263">
        <f>Önkormányzat!D25+'Közösségi ház'!D25+'Védőnői szolgálat'!D25+'Háziorvosi alape'!D25+Községgazdálkodás!D25+Közvilágítás!D25+'Út- híd'!D25+Közfoglalkoztatás!D25+'Intézmények kívüli étk.'!D25+'Ovi műk.'!D25+'Iskola műk.'!D25</f>
        <v>59</v>
      </c>
      <c r="E25" s="263">
        <f>Önkormányzat!E25+'Közösségi ház'!E25+'Védőnői szolgálat'!E25+'Háziorvosi alape'!E25+Községgazdálkodás!E25+Közvilágítás!E25+'Út- híd'!E25+Közfoglalkoztatás!E25+'Intézmények kívüli étk.'!E25+'Ovi műk.'!E25+'Iskola műk.'!E25</f>
        <v>59</v>
      </c>
      <c r="F25" s="266">
        <f t="shared" si="0"/>
        <v>100</v>
      </c>
    </row>
    <row r="26" spans="1:8" ht="15.75" customHeight="1">
      <c r="A26" s="122">
        <v>3</v>
      </c>
      <c r="B26" s="115" t="s">
        <v>3</v>
      </c>
      <c r="C26" s="118">
        <f>SUM(C27:C44)</f>
        <v>50703</v>
      </c>
      <c r="D26" s="118">
        <f>SUM(D27:D44)</f>
        <v>44205</v>
      </c>
      <c r="E26" s="118">
        <f>SUM(E27:E44)</f>
        <v>44204</v>
      </c>
      <c r="F26" s="22">
        <f t="shared" si="0"/>
        <v>99.997737812464649</v>
      </c>
    </row>
    <row r="27" spans="1:8" ht="15.75" customHeight="1">
      <c r="A27" s="120"/>
      <c r="B27" s="262" t="s">
        <v>44</v>
      </c>
      <c r="C27" s="263">
        <f>Önkormányzat!C27+'Közösségi ház'!C27+'Védőnői szolgálat'!C27+'Háziorvosi alape'!C27+Községgazdálkodás!C27+Közvilágítás!C27+'Út- híd'!C27+Közfoglalkoztatás!C27+'Intézmények kívüli étk.'!C27+'Ovi műk.'!C27+'Iskola műk.'!C27</f>
        <v>20</v>
      </c>
      <c r="D27" s="263">
        <f>Önkormányzat!D27+Közfoglalkoztatás!D27+'Út- híd'!D27+Településfejl.!D27+Közvilágítás!D27+Községgazdálkodás!D27+'Háziorvosi alape'!D27+'Védőnői szolgálat'!D27+'Fertőző bet.'!D27+'Közösségi ház'!D27+'Ovi műk.'!D27+'Iskola műk.'!D27+'Intézmények kívüli étk.'!D27</f>
        <v>3</v>
      </c>
      <c r="E27" s="263">
        <f>Önkormányzat!E27+Közfoglalkoztatás!E27+'Út- híd'!E27+Településfejl.!E27+Közvilágítás!E27+Községgazdálkodás!E27+'Háziorvosi alape'!E27+'Védőnői szolgálat'!E27+'Fertőző bet.'!E27+'Közösségi ház'!E27+'Ovi műk.'!E27+'Iskola műk.'!E27+'Intézmények kívüli étk.'!E27</f>
        <v>3</v>
      </c>
      <c r="F27" s="264">
        <f t="shared" si="0"/>
        <v>100</v>
      </c>
    </row>
    <row r="28" spans="1:8" ht="15.75" customHeight="1">
      <c r="A28" s="119"/>
      <c r="B28" s="262" t="s">
        <v>95</v>
      </c>
      <c r="C28" s="263">
        <f>Önkormányzat!C28+'Közösségi ház'!C28+'Védőnői szolgálat'!C28+'Háziorvosi alape'!C28+Községgazdálkodás!C28+Közvilágítás!C28+'Út- híd'!C28+Közfoglalkoztatás!C28+'Intézmények kívüli étk.'!C28+'Ovi műk.'!C28+'Iskola műk.'!C28</f>
        <v>13505</v>
      </c>
      <c r="D28" s="263">
        <f>Önkormányzat!D28+Közfoglalkoztatás!D28+'Út- híd'!D28+Településfejl.!D28+Közvilágítás!D28+Községgazdálkodás!D28+'Háziorvosi alape'!D28+'Védőnői szolgálat'!D28+'Fertőző bet.'!D28+'Közösségi ház'!D28+'Ovi műk.'!D28+'Iskola műk.'!D28+'Intézmények kívüli étk.'!D28</f>
        <v>10191</v>
      </c>
      <c r="E28" s="263">
        <f>Önkormányzat!E28+Közfoglalkoztatás!E28+'Út- híd'!E28+Településfejl.!E28+Közvilágítás!E28+Községgazdálkodás!E28+'Háziorvosi alape'!E28+'Védőnői szolgálat'!E28+'Fertőző bet.'!E28+'Közösségi ház'!E28+'Ovi műk.'!E28+'Iskola műk.'!E28+'Intézmények kívüli étk.'!E28</f>
        <v>10191</v>
      </c>
      <c r="F28" s="264">
        <f t="shared" si="0"/>
        <v>100</v>
      </c>
      <c r="H28" s="269"/>
    </row>
    <row r="29" spans="1:8" ht="15.75" hidden="1" customHeight="1">
      <c r="A29" s="119"/>
      <c r="B29" s="262" t="s">
        <v>306</v>
      </c>
      <c r="C29" s="263">
        <f>Önkormányzat!C29+'Közösségi ház'!C29+'Védőnői szolgálat'!C29+'Háziorvosi alape'!C29+Községgazdálkodás!C29+Közvilágítás!C29+'Út- híd'!C29+Közfoglalkoztatás!C29+'Intézmények kívüli étk.'!C29+'Ovi műk.'!C29+'Iskola műk.'!C29</f>
        <v>0</v>
      </c>
      <c r="D29" s="263">
        <f>Önkormányzat!D29+Közfoglalkoztatás!D29+'Út- híd'!D29+Településfejl.!D29+Közvilágítás!D29+Községgazdálkodás!D29+'Háziorvosi alape'!D29+'Védőnői szolgálat'!D29+'Fertőző bet.'!D29+'Közösségi ház'!D29+'Ovi műk.'!D29+'Iskola műk.'!D29+'Intézmények kívüli étk.'!D29</f>
        <v>0</v>
      </c>
      <c r="E29" s="263">
        <f>Önkormányzat!E29+Közfoglalkoztatás!E29+'Út- híd'!E29+Településfejl.!E29+Közvilágítás!E29+Községgazdálkodás!E29+'Háziorvosi alape'!E29+'Védőnői szolgálat'!E29+'Fertőző bet.'!E29+'Közösségi ház'!E29+'Ovi műk.'!E29+'Iskola műk.'!E29+'Intézmények kívüli étk.'!E29</f>
        <v>0</v>
      </c>
      <c r="F29" s="264" t="e">
        <f t="shared" si="0"/>
        <v>#DIV/0!</v>
      </c>
      <c r="H29" s="269"/>
    </row>
    <row r="30" spans="1:8" ht="15.75" customHeight="1">
      <c r="A30" s="119"/>
      <c r="B30" s="262" t="s">
        <v>846</v>
      </c>
      <c r="C30" s="263">
        <f>Önkormányzat!C30+'Közösségi ház'!C30+'Védőnői szolgálat'!C30+'Háziorvosi alape'!C30+Községgazdálkodás!C30+Közvilágítás!C30+'Út- híd'!C30+Közfoglalkoztatás!C30+'Intézmények kívüli étk.'!C30+'Ovi műk.'!C30+'Iskola műk.'!C30</f>
        <v>563</v>
      </c>
      <c r="D30" s="263">
        <f>Önkormányzat!D30+Közfoglalkoztatás!D30+'Út- híd'!D30+Településfejl.!D30+Közvilágítás!D30+Községgazdálkodás!D30+'Háziorvosi alape'!D30+'Védőnői szolgálat'!D30+'Fertőző bet.'!D30+'Közösségi ház'!D30+'Ovi műk.'!D30+'Iskola műk.'!D30+'Intézmények kívüli étk.'!D30</f>
        <v>996</v>
      </c>
      <c r="E30" s="263">
        <f>Önkormányzat!E30+Közfoglalkoztatás!E30+'Út- híd'!E30+Településfejl.!E30+Közvilágítás!E30+Községgazdálkodás!E30+'Háziorvosi alape'!E30+'Védőnői szolgálat'!E30+'Fertőző bet.'!E30+'Közösségi ház'!E30+'Ovi műk.'!E30+'Iskola műk.'!E30+'Intézmények kívüli étk.'!E30</f>
        <v>996</v>
      </c>
      <c r="F30" s="264">
        <f t="shared" si="0"/>
        <v>100</v>
      </c>
      <c r="H30" s="269"/>
    </row>
    <row r="31" spans="1:8" ht="15.75" customHeight="1">
      <c r="A31" s="119"/>
      <c r="B31" s="262" t="s">
        <v>847</v>
      </c>
      <c r="C31" s="263">
        <f>Önkormányzat!C31+'Közösségi ház'!C31+'Védőnői szolgálat'!C31+'Háziorvosi alape'!C31+Községgazdálkodás!C31+Közvilágítás!C31+'Út- híd'!C31+Közfoglalkoztatás!C31+'Intézmények kívüli étk.'!C31+'Ovi műk.'!C31+'Iskola műk.'!C31</f>
        <v>310</v>
      </c>
      <c r="D31" s="263">
        <f>Önkormányzat!D31+Közfoglalkoztatás!D31+'Út- híd'!D31+Településfejl.!D31+Közvilágítás!D31+Községgazdálkodás!D31+'Háziorvosi alape'!D31+'Védőnői szolgálat'!D31+'Fertőző bet.'!D31+'Közösségi ház'!D31+'Ovi műk.'!D31+'Iskola műk.'!D31+'Intézmények kívüli étk.'!D31</f>
        <v>351</v>
      </c>
      <c r="E31" s="263">
        <f>Önkormányzat!E31+Közfoglalkoztatás!E31+'Út- híd'!E31+Településfejl.!E31+Közvilágítás!E31+Községgazdálkodás!E31+'Háziorvosi alape'!E31+'Védőnői szolgálat'!E31+'Fertőző bet.'!E31+'Közösségi ház'!E31+'Ovi műk.'!E31+'Iskola műk.'!E31+'Intézmények kívüli étk.'!E31</f>
        <v>351</v>
      </c>
      <c r="F31" s="264">
        <f t="shared" si="0"/>
        <v>100</v>
      </c>
      <c r="H31" s="269"/>
    </row>
    <row r="32" spans="1:8" ht="15.75" customHeight="1">
      <c r="A32" s="119"/>
      <c r="B32" s="262" t="s">
        <v>316</v>
      </c>
      <c r="C32" s="263">
        <f>Önkormányzat!C32+'Közösségi ház'!C32+'Védőnői szolgálat'!C32+'Háziorvosi alape'!C32+Községgazdálkodás!C32+Közvilágítás!C32+'Út- híd'!C32+Közfoglalkoztatás!C32+'Intézmények kívüli étk.'!C32+'Ovi műk.'!C32+'Iskola műk.'!C32</f>
        <v>9435</v>
      </c>
      <c r="D32" s="263">
        <f>Önkormányzat!D32+Közfoglalkoztatás!D32+'Út- híd'!D32+Településfejl.!D32+Közvilágítás!D32+Községgazdálkodás!D32+'Háziorvosi alape'!D32+'Védőnői szolgálat'!D32+'Fertőző bet.'!D32+'Közösségi ház'!D32+'Ovi műk.'!D32+'Iskola műk.'!D32+'Intézmények kívüli étk.'!D32</f>
        <v>7893</v>
      </c>
      <c r="E32" s="263">
        <f>Önkormányzat!E32+Közfoglalkoztatás!E32+'Út- híd'!E32+Településfejl.!E32+Közvilágítás!E32+Községgazdálkodás!E32+'Háziorvosi alape'!E32+'Védőnői szolgálat'!E32+'Fertőző bet.'!E32+'Közösségi ház'!E32+'Ovi műk.'!E32+'Iskola műk.'!E32+'Intézmények kívüli étk.'!E32</f>
        <v>7893</v>
      </c>
      <c r="F32" s="264">
        <f t="shared" si="0"/>
        <v>100</v>
      </c>
      <c r="H32" s="269"/>
    </row>
    <row r="33" spans="1:8" ht="15.75" customHeight="1">
      <c r="A33" s="119"/>
      <c r="B33" s="262" t="s">
        <v>74</v>
      </c>
      <c r="C33" s="263">
        <f>Önkormányzat!C33+'Közösségi ház'!C33+'Védőnői szolgálat'!C33+'Háziorvosi alape'!C33+Községgazdálkodás!C33+Közvilágítás!C33+'Út- híd'!C33+Közfoglalkoztatás!C33+'Intézmények kívüli étk.'!C33+'Ovi műk.'!C33+'Iskola műk.'!C33</f>
        <v>635</v>
      </c>
      <c r="D33" s="263">
        <f>Önkormányzat!D33+Közfoglalkoztatás!D33+'Út- híd'!D33+Településfejl.!D33+Közvilágítás!D33+Községgazdálkodás!D33+'Háziorvosi alape'!D33+'Védőnői szolgálat'!D33+'Fertőző bet.'!D33+'Közösségi ház'!D33+'Ovi műk.'!D33+'Iskola műk.'!D33+'Intézmények kívüli étk.'!D33</f>
        <v>599</v>
      </c>
      <c r="E33" s="263">
        <f>Önkormányzat!E33+Közfoglalkoztatás!E33+'Út- híd'!E33+Településfejl.!E33+Közvilágítás!E33+Községgazdálkodás!E33+'Háziorvosi alape'!E33+'Védőnői szolgálat'!E33+'Fertőző bet.'!E33+'Közösségi ház'!E33+'Ovi műk.'!E33+'Iskola műk.'!E33+'Intézmények kívüli étk.'!E33</f>
        <v>599</v>
      </c>
      <c r="F33" s="264">
        <f t="shared" si="0"/>
        <v>100</v>
      </c>
      <c r="H33" s="269"/>
    </row>
    <row r="34" spans="1:8" ht="15.75" customHeight="1">
      <c r="A34" s="119"/>
      <c r="B34" s="262" t="s">
        <v>94</v>
      </c>
      <c r="C34" s="263">
        <f>Önkormányzat!C34+'Közösségi ház'!C34+'Védőnői szolgálat'!C34+'Háziorvosi alape'!C34+Községgazdálkodás!C34+Közvilágítás!C34+'Út- híd'!C34+Közfoglalkoztatás!C34+'Intézmények kívüli étk.'!C34+'Ovi műk.'!C34+'Iskola műk.'!C34</f>
        <v>770</v>
      </c>
      <c r="D34" s="263">
        <f>Önkormányzat!D34+Közfoglalkoztatás!D34+'Út- híd'!D34+Településfejl.!D34+Közvilágítás!D34+Községgazdálkodás!D34+'Háziorvosi alape'!D34+'Védőnői szolgálat'!D34+'Fertőző bet.'!D34+'Közösségi ház'!D34+'Ovi műk.'!D34+'Iskola műk.'!D34+'Intézmények kívüli étk.'!D34</f>
        <v>235</v>
      </c>
      <c r="E34" s="263">
        <f>Önkormányzat!E34+Közfoglalkoztatás!E34+'Út- híd'!E34+Településfejl.!E34+Közvilágítás!E34+Községgazdálkodás!E34+'Háziorvosi alape'!E34+'Védőnői szolgálat'!E34+'Fertőző bet.'!E34+'Közösségi ház'!E34+'Ovi műk.'!E34+'Iskola műk.'!E34+'Intézmények kívüli étk.'!E34</f>
        <v>234</v>
      </c>
      <c r="F34" s="264">
        <f t="shared" si="0"/>
        <v>99.574468085106389</v>
      </c>
      <c r="H34" s="269"/>
    </row>
    <row r="35" spans="1:8" ht="15.75" customHeight="1">
      <c r="A35" s="119"/>
      <c r="B35" s="262" t="s">
        <v>45</v>
      </c>
      <c r="C35" s="263">
        <f>Önkormányzat!C35+'Közösségi ház'!C35+'Védőnői szolgálat'!C35+'Háziorvosi alape'!C35+Községgazdálkodás!C35+Közvilágítás!C35+'Út- híd'!C35+Közfoglalkoztatás!C35+'Intézmények kívüli étk.'!C35+'Ovi műk.'!C35+'Iskola műk.'!C35</f>
        <v>4390</v>
      </c>
      <c r="D35" s="263">
        <f>Önkormányzat!D35+Közfoglalkoztatás!D35+'Út- híd'!D35+Településfejl.!D35+Közvilágítás!D35+Községgazdálkodás!D35+'Háziorvosi alape'!D35+'Védőnői szolgálat'!D35+'Fertőző bet.'!D35+'Közösségi ház'!D35+'Ovi műk.'!D35+'Iskola műk.'!D35+'Intézmények kívüli étk.'!D35</f>
        <v>7694</v>
      </c>
      <c r="E35" s="263">
        <f>Önkormányzat!E35+Közfoglalkoztatás!E35+'Út- híd'!E35+Településfejl.!E35+Közvilágítás!E35+Községgazdálkodás!E35+'Háziorvosi alape'!E35+'Védőnői szolgálat'!E35+'Fertőző bet.'!E35+'Közösségi ház'!E35+'Ovi műk.'!E35+'Iskola műk.'!E35+'Intézmények kívüli étk.'!E35</f>
        <v>7694</v>
      </c>
      <c r="F35" s="264">
        <f t="shared" si="0"/>
        <v>100</v>
      </c>
      <c r="H35" s="269"/>
    </row>
    <row r="36" spans="1:8" ht="15.75" hidden="1" customHeight="1">
      <c r="A36" s="119"/>
      <c r="B36" s="262" t="s">
        <v>848</v>
      </c>
      <c r="C36" s="263">
        <f>Önkormányzat!C36+'Közösségi ház'!C36+'Védőnői szolgálat'!C36+'Háziorvosi alape'!C36+Községgazdálkodás!C36+Közvilágítás!C36+'Út- híd'!C36+Közfoglalkoztatás!C36+'Intézmények kívüli étk.'!C36+'Ovi műk.'!C36+'Iskola műk.'!C36</f>
        <v>0</v>
      </c>
      <c r="D36" s="263">
        <f>Önkormányzat!D36+Közfoglalkoztatás!D36+'Út- híd'!D36+Településfejl.!D36+Közvilágítás!D36+Községgazdálkodás!D36+'Háziorvosi alape'!D36+'Védőnői szolgálat'!D36+'Fertőző bet.'!D36+'Közösségi ház'!D36+'Ovi műk.'!D36+'Iskola műk.'!D36+'Intézmények kívüli étk.'!D36</f>
        <v>0</v>
      </c>
      <c r="E36" s="263">
        <f>Önkormányzat!E36+Közfoglalkoztatás!E36+'Út- híd'!E36+Településfejl.!E36+Közvilágítás!E36+Községgazdálkodás!E36+'Háziorvosi alape'!E36+'Védőnői szolgálat'!E36+'Fertőző bet.'!E36+'Közösségi ház'!E36+'Ovi műk.'!E36+'Iskola műk.'!E36+'Intézmények kívüli étk.'!E36</f>
        <v>0</v>
      </c>
      <c r="F36" s="264" t="e">
        <f t="shared" si="0"/>
        <v>#DIV/0!</v>
      </c>
      <c r="H36" s="269"/>
    </row>
    <row r="37" spans="1:8" ht="15.75" customHeight="1">
      <c r="A37" s="119"/>
      <c r="B37" s="262" t="s">
        <v>64</v>
      </c>
      <c r="C37" s="263">
        <f>Önkormányzat!C37+'Közösségi ház'!C37+'Védőnői szolgálat'!C37+'Háziorvosi alape'!C37+Községgazdálkodás!C37+Közvilágítás!C37+'Út- híd'!C37+Közfoglalkoztatás!C37+'Intézmények kívüli étk.'!C37+'Ovi műk.'!C37+'Iskola műk.'!C37</f>
        <v>150</v>
      </c>
      <c r="D37" s="263">
        <f>Önkormányzat!D37+Közfoglalkoztatás!D37+'Út- híd'!D37+Településfejl.!D37+Közvilágítás!D37+Községgazdálkodás!D37+'Háziorvosi alape'!D37+'Védőnői szolgálat'!D37+'Fertőző bet.'!D37+'Közösségi ház'!D37+'Ovi műk.'!D37+'Iskola műk.'!D37+'Intézmények kívüli étk.'!D37</f>
        <v>211</v>
      </c>
      <c r="E37" s="263">
        <f>Önkormányzat!E37+Közfoglalkoztatás!E37+'Út- híd'!E37+Településfejl.!E37+Közvilágítás!E37+Községgazdálkodás!E37+'Háziorvosi alape'!E37+'Védőnői szolgálat'!E37+'Fertőző bet.'!E37+'Közösségi ház'!E37+'Ovi műk.'!E37+'Iskola műk.'!E37+'Intézmények kívüli étk.'!E37</f>
        <v>211</v>
      </c>
      <c r="F37" s="264">
        <f t="shared" si="0"/>
        <v>100</v>
      </c>
      <c r="H37" s="269"/>
    </row>
    <row r="38" spans="1:8" ht="15.75" customHeight="1">
      <c r="A38" s="119"/>
      <c r="B38" s="262" t="s">
        <v>849</v>
      </c>
      <c r="C38" s="263">
        <f>Önkormányzat!C38+'Közösségi ház'!C38+'Védőnői szolgálat'!C38+'Háziorvosi alape'!C38+Községgazdálkodás!C38+Közvilágítás!C38+'Út- híd'!C38+Közfoglalkoztatás!C38+'Intézmények kívüli étk.'!C38+'Ovi műk.'!C38+'Iskola műk.'!C38+Településfejl.!C38</f>
        <v>10630</v>
      </c>
      <c r="D38" s="263">
        <f>Önkormányzat!D38+Közfoglalkoztatás!D38+'Út- híd'!D38+Településfejl.!D38+Közvilágítás!D38+Községgazdálkodás!D38+'Háziorvosi alape'!D38+'Védőnői szolgálat'!D38+'Fertőző bet.'!D38+'Közösségi ház'!D38+'Ovi műk.'!D38+'Iskola műk.'!D38+'Intézmények kívüli étk.'!D38</f>
        <v>6510</v>
      </c>
      <c r="E38" s="263">
        <f>Önkormányzat!E38+Közfoglalkoztatás!E38+'Út- híd'!E38+Településfejl.!E38+Közvilágítás!E38+Községgazdálkodás!E38+'Háziorvosi alape'!E38+'Védőnői szolgálat'!E38+'Fertőző bet.'!E38+'Közösségi ház'!E38+'Ovi műk.'!E38+'Iskola műk.'!E38+'Intézmények kívüli étk.'!E38</f>
        <v>6510</v>
      </c>
      <c r="F38" s="264">
        <f t="shared" si="0"/>
        <v>100</v>
      </c>
      <c r="H38" s="269"/>
    </row>
    <row r="39" spans="1:8" ht="15.75" customHeight="1">
      <c r="A39" s="119"/>
      <c r="B39" s="262" t="s">
        <v>46</v>
      </c>
      <c r="C39" s="263">
        <f>Önkormányzat!C39+'Közösségi ház'!C39+'Védőnői szolgálat'!C39+'Háziorvosi alape'!C39+Községgazdálkodás!C39+Közvilágítás!C39+'Út- híd'!C39+Közfoglalkoztatás!C39+'Intézmények kívüli étk.'!C39+'Ovi műk.'!C39+'Iskola műk.'!C39</f>
        <v>90</v>
      </c>
      <c r="D39" s="263">
        <f>Önkormányzat!D39+Közfoglalkoztatás!D39+'Út- híd'!D39+Településfejl.!D39+Közvilágítás!D39+Községgazdálkodás!D39+'Háziorvosi alape'!D39+'Védőnői szolgálat'!D39+'Fertőző bet.'!D39+'Közösségi ház'!D39+'Ovi műk.'!D39+'Iskola műk.'!D39+'Intézmények kívüli étk.'!D39</f>
        <v>54</v>
      </c>
      <c r="E39" s="263">
        <f>Önkormányzat!E39+Közfoglalkoztatás!E39+'Út- híd'!E39+Településfejl.!E39+Közvilágítás!E39+Községgazdálkodás!E39+'Háziorvosi alape'!E39+'Védőnői szolgálat'!E39+'Fertőző bet.'!E39+'Közösségi ház'!E39+'Ovi műk.'!E39+'Iskola műk.'!E39+'Intézmények kívüli étk.'!E39</f>
        <v>54</v>
      </c>
      <c r="F39" s="264">
        <f t="shared" si="0"/>
        <v>100</v>
      </c>
      <c r="H39" s="269"/>
    </row>
    <row r="40" spans="1:8" ht="15.75" customHeight="1">
      <c r="A40" s="119"/>
      <c r="B40" s="262" t="s">
        <v>47</v>
      </c>
      <c r="C40" s="263">
        <f>Önkormányzat!C40+'Közösségi ház'!C40+'Védőnői szolgálat'!C40+'Háziorvosi alape'!C40+Községgazdálkodás!C40+Közvilágítás!C40+'Út- híd'!C40+Közfoglalkoztatás!C40+'Intézmények kívüli étk.'!C40+'Ovi műk.'!C40+'Iskola műk.'!C40</f>
        <v>750</v>
      </c>
      <c r="D40" s="263">
        <f>Önkormányzat!D40+Közfoglalkoztatás!D40+'Út- híd'!D40+Településfejl.!D40+Közvilágítás!D40+Községgazdálkodás!D40+'Háziorvosi alape'!D40+'Védőnői szolgálat'!D40+'Fertőző bet.'!D40+'Közösségi ház'!D40+'Ovi műk.'!D40+'Iskola műk.'!D40+'Intézmények kívüli étk.'!D40</f>
        <v>154</v>
      </c>
      <c r="E40" s="263">
        <f>Önkormányzat!E40+Közfoglalkoztatás!E40+'Út- híd'!E40+Településfejl.!E40+Közvilágítás!E40+Községgazdálkodás!E40+'Háziorvosi alape'!E40+'Védőnői szolgálat'!E40+'Fertőző bet.'!E40+'Közösségi ház'!E40+'Ovi műk.'!E40+'Iskola műk.'!E40+'Intézmények kívüli étk.'!E40</f>
        <v>154</v>
      </c>
      <c r="F40" s="264">
        <f t="shared" si="0"/>
        <v>100</v>
      </c>
      <c r="H40" s="269"/>
    </row>
    <row r="41" spans="1:8" ht="15.75" customHeight="1">
      <c r="A41" s="119"/>
      <c r="B41" s="262" t="s">
        <v>96</v>
      </c>
      <c r="C41" s="263">
        <f>Önkormányzat!C41+'Közösségi ház'!C41+'Védőnői szolgálat'!C41+'Háziorvosi alape'!C41+Községgazdálkodás!C41+Közvilágítás!C41+'Út- híd'!C41+Közfoglalkoztatás!C41+'Intézmények kívüli étk.'!C41+'Ovi műk.'!C41+'Iskola műk.'!C41+Településfejl.!C41</f>
        <v>9404</v>
      </c>
      <c r="D41" s="263">
        <v>8561</v>
      </c>
      <c r="E41" s="263">
        <v>8561</v>
      </c>
      <c r="F41" s="264">
        <f t="shared" si="0"/>
        <v>100</v>
      </c>
      <c r="H41" s="269"/>
    </row>
    <row r="42" spans="1:8" ht="15.75" hidden="1" customHeight="1">
      <c r="A42" s="119"/>
      <c r="B42" s="262" t="s">
        <v>65</v>
      </c>
      <c r="C42" s="263">
        <f>Önkormányzat!C42+'Közösségi ház'!C42+'Védőnői szolgálat'!C42+'Háziorvosi alape'!C42+Községgazdálkodás!C42+Közvilágítás!C42+'Út- híd'!C42+Közfoglalkoztatás!C42+'Intézmények kívüli étk.'!C42+'Ovi műk.'!C42+'Iskola műk.'!C42</f>
        <v>0</v>
      </c>
      <c r="D42" s="263">
        <f>Önkormányzat!D42+Közfoglalkoztatás!D42+'Út- híd'!D42+Településfejl.!D42+Közvilágítás!D42+Községgazdálkodás!D42+'Háziorvosi alape'!D42+'Védőnői szolgálat'!D42+'Fertőző bet.'!D42+'Közösségi ház'!D42+'Ovi műk.'!D42+'Iskola műk.'!D42+'Intézmények kívüli étk.'!D42</f>
        <v>0</v>
      </c>
      <c r="E42" s="263">
        <f>Önkormányzat!E42+Közfoglalkoztatás!E42+'Út- híd'!E42+Településfejl.!E42+Közvilágítás!E42+Községgazdálkodás!E42+'Háziorvosi alape'!E42+'Védőnői szolgálat'!E42+'Fertőző bet.'!E42+'Közösségi ház'!E42+'Ovi műk.'!E42+'Iskola műk.'!E42+'Intézmények kívüli étk.'!E42</f>
        <v>0</v>
      </c>
      <c r="F42" s="264" t="e">
        <f t="shared" si="0"/>
        <v>#DIV/0!</v>
      </c>
      <c r="H42" s="269"/>
    </row>
    <row r="43" spans="1:8" ht="15.75" customHeight="1">
      <c r="A43" s="119"/>
      <c r="B43" s="262" t="s">
        <v>32</v>
      </c>
      <c r="C43" s="263">
        <f>Önkormányzat!C43+'Közösségi ház'!C43+'Védőnői szolgálat'!C43+'Háziorvosi alape'!C43+Községgazdálkodás!C43+Közvilágítás!C43+'Út- híd'!C43+Közfoglalkoztatás!C43+'Intézmények kívüli étk.'!C43+'Ovi műk.'!C43+'Iskola műk.'!C43</f>
        <v>1</v>
      </c>
      <c r="D43" s="263">
        <f>Önkormányzat!D43+Közfoglalkoztatás!D43+'Út- híd'!D43+Településfejl.!D43+Közvilágítás!D43+Községgazdálkodás!D43+'Háziorvosi alape'!D43+'Védőnői szolgálat'!D43+'Fertőző bet.'!D43+'Közösségi ház'!D43+'Ovi műk.'!D43+'Iskola műk.'!D43+'Intézmények kívüli étk.'!D43</f>
        <v>96</v>
      </c>
      <c r="E43" s="263">
        <f>Önkormányzat!E43+Közfoglalkoztatás!E43+'Út- híd'!E43+Településfejl.!E43+Közvilágítás!E43+Községgazdálkodás!E43+'Háziorvosi alape'!E43+'Védőnői szolgálat'!E43+'Fertőző bet.'!E43+'Közösségi ház'!E43+'Ovi műk.'!E43+'Iskola műk.'!E43+'Intézmények kívüli étk.'!E43</f>
        <v>96</v>
      </c>
      <c r="F43" s="264">
        <f t="shared" si="0"/>
        <v>100</v>
      </c>
      <c r="H43" s="269"/>
    </row>
    <row r="44" spans="1:8" ht="15.75" customHeight="1">
      <c r="A44" s="119"/>
      <c r="B44" s="262" t="s">
        <v>31</v>
      </c>
      <c r="C44" s="263">
        <f>Önkormányzat!C44+'Közösségi ház'!C44+'Védőnői szolgálat'!C44+'Háziorvosi alape'!C44+Községgazdálkodás!C44+Közvilágítás!C44+'Út- híd'!C44+Közfoglalkoztatás!C44+'Intézmények kívüli étk.'!C44+'Ovi műk.'!C44+'Iskola műk.'!C44</f>
        <v>50</v>
      </c>
      <c r="D44" s="263">
        <f>Önkormányzat!D44+Közfoglalkoztatás!D44+'Út- híd'!D44+Településfejl.!D44+Közvilágítás!D44+Községgazdálkodás!D44+'Háziorvosi alape'!D44+'Védőnői szolgálat'!D44+'Fertőző bet.'!D44+'Közösségi ház'!D44+'Ovi műk.'!D44+'Iskola műk.'!D44+'Intézmények kívüli étk.'!D44</f>
        <v>657</v>
      </c>
      <c r="E44" s="263">
        <f>Önkormányzat!E44+Közfoglalkoztatás!E44+'Út- híd'!E44+Településfejl.!E44+Közvilágítás!E44+Községgazdálkodás!E44+'Háziorvosi alape'!E44+'Védőnői szolgálat'!E44+'Fertőző bet.'!E44+'Közösségi ház'!E44+'Ovi műk.'!E44+'Iskola műk.'!E44+'Intézmények kívüli étk.'!E44</f>
        <v>657</v>
      </c>
      <c r="F44" s="264">
        <f t="shared" si="0"/>
        <v>100</v>
      </c>
      <c r="H44" s="269"/>
    </row>
    <row r="45" spans="1:8" ht="15.75" customHeight="1">
      <c r="A45" s="122">
        <v>4</v>
      </c>
      <c r="B45" s="115" t="s">
        <v>75</v>
      </c>
      <c r="C45" s="118">
        <f>C46+C47+C48</f>
        <v>5000</v>
      </c>
      <c r="D45" s="118">
        <f>D46+D47+D48</f>
        <v>19603</v>
      </c>
      <c r="E45" s="118">
        <f>E46+E47+E48</f>
        <v>19603</v>
      </c>
      <c r="F45" s="270">
        <f t="shared" si="0"/>
        <v>100</v>
      </c>
      <c r="H45" s="269"/>
    </row>
    <row r="46" spans="1:8" ht="15.75" customHeight="1">
      <c r="A46" s="249"/>
      <c r="B46" s="262" t="s">
        <v>919</v>
      </c>
      <c r="C46" s="263">
        <f>Önkormányzat!C46</f>
        <v>0</v>
      </c>
      <c r="D46" s="263">
        <f>Önkormányzat!D46</f>
        <v>12</v>
      </c>
      <c r="E46" s="263">
        <f>Önkormányzat!E46</f>
        <v>12</v>
      </c>
      <c r="F46" s="271">
        <f t="shared" si="0"/>
        <v>100</v>
      </c>
    </row>
    <row r="47" spans="1:8" ht="15.75" customHeight="1">
      <c r="A47" s="249"/>
      <c r="B47" s="262" t="s">
        <v>510</v>
      </c>
      <c r="C47" s="263">
        <f>Önkormányzat!C47</f>
        <v>0</v>
      </c>
      <c r="D47" s="263">
        <f>Önkormányzat!D47</f>
        <v>582</v>
      </c>
      <c r="E47" s="263">
        <f>Önkormányzat!E47</f>
        <v>582</v>
      </c>
      <c r="F47" s="271">
        <f t="shared" si="0"/>
        <v>100</v>
      </c>
    </row>
    <row r="48" spans="1:8" ht="15.75" customHeight="1">
      <c r="A48" s="121"/>
      <c r="B48" s="223" t="s">
        <v>918</v>
      </c>
      <c r="C48" s="263">
        <f>Önkormányzat!C48</f>
        <v>5000</v>
      </c>
      <c r="D48" s="263">
        <f>Önkormányzat!D48</f>
        <v>19009</v>
      </c>
      <c r="E48" s="263">
        <f>Önkormányzat!E48</f>
        <v>19009</v>
      </c>
      <c r="F48" s="272">
        <f t="shared" si="0"/>
        <v>100</v>
      </c>
    </row>
    <row r="49" spans="1:6" ht="15.75" customHeight="1">
      <c r="A49" s="122">
        <v>5</v>
      </c>
      <c r="B49" s="116" t="s">
        <v>77</v>
      </c>
      <c r="C49" s="118">
        <f>C50</f>
        <v>2716</v>
      </c>
      <c r="D49" s="118">
        <f>D50</f>
        <v>2716</v>
      </c>
      <c r="E49" s="118">
        <f>E50</f>
        <v>2716</v>
      </c>
      <c r="F49" s="22">
        <f t="shared" si="0"/>
        <v>100</v>
      </c>
    </row>
    <row r="50" spans="1:6" ht="15.75" customHeight="1">
      <c r="A50" s="121"/>
      <c r="B50" s="267" t="s">
        <v>861</v>
      </c>
      <c r="C50" s="265">
        <f>Önkormányzat!C50</f>
        <v>2716</v>
      </c>
      <c r="D50" s="265">
        <f>Önkormányzat!D50</f>
        <v>2716</v>
      </c>
      <c r="E50" s="265">
        <f>Önkormányzat!E50</f>
        <v>2716</v>
      </c>
      <c r="F50" s="266">
        <f t="shared" si="0"/>
        <v>100</v>
      </c>
    </row>
    <row r="51" spans="1:6" ht="15.75" customHeight="1">
      <c r="A51" s="124"/>
      <c r="B51" s="117" t="s">
        <v>1</v>
      </c>
      <c r="C51" s="125">
        <f>C49+C26+C21+C45+C10</f>
        <v>86089</v>
      </c>
      <c r="D51" s="125">
        <f>D49+D26+D21+D45+D10</f>
        <v>104550</v>
      </c>
      <c r="E51" s="125">
        <f>E49+E26+E21+E45+E10</f>
        <v>104549</v>
      </c>
      <c r="F51" s="126">
        <f t="shared" si="0"/>
        <v>99.999043519846964</v>
      </c>
    </row>
  </sheetData>
  <mergeCells count="5">
    <mergeCell ref="A6:F6"/>
    <mergeCell ref="B1:F1"/>
    <mergeCell ref="A3:F3"/>
    <mergeCell ref="A4:F4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G1" sqref="G1:K1"/>
    </sheetView>
  </sheetViews>
  <sheetFormatPr defaultRowHeight="12.75"/>
  <cols>
    <col min="1" max="1" width="6" customWidth="1"/>
    <col min="2" max="2" width="36.5703125" customWidth="1"/>
    <col min="3" max="6" width="11.7109375" customWidth="1"/>
  </cols>
  <sheetData>
    <row r="1" spans="1:6" ht="15.75">
      <c r="A1" s="1"/>
      <c r="B1" s="366" t="s">
        <v>961</v>
      </c>
      <c r="C1" s="366"/>
      <c r="D1" s="366"/>
      <c r="E1" s="366"/>
      <c r="F1" s="366"/>
    </row>
    <row r="2" spans="1:6">
      <c r="A2" s="172"/>
      <c r="B2" s="172"/>
      <c r="C2" s="172"/>
      <c r="D2" s="172"/>
      <c r="E2" s="172"/>
      <c r="F2" s="322"/>
    </row>
    <row r="3" spans="1:6">
      <c r="A3" s="172"/>
      <c r="B3" s="172"/>
      <c r="C3" s="172"/>
      <c r="D3" s="172"/>
      <c r="E3" s="172"/>
      <c r="F3" s="322"/>
    </row>
    <row r="4" spans="1:6" ht="16.5">
      <c r="A4" s="401" t="s">
        <v>61</v>
      </c>
      <c r="B4" s="401"/>
      <c r="C4" s="401"/>
      <c r="D4" s="401"/>
      <c r="E4" s="401"/>
      <c r="F4" s="401"/>
    </row>
    <row r="5" spans="1:6" ht="16.5">
      <c r="A5" s="401" t="s">
        <v>864</v>
      </c>
      <c r="B5" s="401"/>
      <c r="C5" s="401"/>
      <c r="D5" s="401"/>
      <c r="E5" s="401"/>
      <c r="F5" s="401"/>
    </row>
    <row r="6" spans="1:6" ht="16.5">
      <c r="A6" s="401" t="s">
        <v>956</v>
      </c>
      <c r="B6" s="401"/>
      <c r="C6" s="401"/>
      <c r="D6" s="401"/>
      <c r="E6" s="401"/>
      <c r="F6" s="401"/>
    </row>
    <row r="7" spans="1:6" ht="16.5">
      <c r="A7" s="401" t="s">
        <v>35</v>
      </c>
      <c r="B7" s="401"/>
      <c r="C7" s="401"/>
      <c r="D7" s="401"/>
      <c r="E7" s="401"/>
      <c r="F7" s="401"/>
    </row>
    <row r="8" spans="1:6">
      <c r="A8" s="172"/>
      <c r="B8" s="172"/>
      <c r="C8" s="172"/>
      <c r="D8" s="172"/>
      <c r="E8" s="172"/>
      <c r="F8" s="322"/>
    </row>
    <row r="9" spans="1:6" ht="19.5" customHeight="1">
      <c r="A9" s="172"/>
      <c r="B9" s="172"/>
      <c r="C9" s="172"/>
      <c r="D9" s="172"/>
      <c r="E9" s="172"/>
      <c r="F9" s="2" t="s">
        <v>28</v>
      </c>
    </row>
    <row r="10" spans="1:6" ht="15.75">
      <c r="A10" s="161"/>
      <c r="B10" s="161" t="s">
        <v>0</v>
      </c>
      <c r="C10" s="161" t="s">
        <v>16</v>
      </c>
      <c r="D10" s="161" t="s">
        <v>29</v>
      </c>
      <c r="E10" s="161" t="s">
        <v>15</v>
      </c>
      <c r="F10" s="323" t="s">
        <v>15</v>
      </c>
    </row>
    <row r="11" spans="1:6" ht="15.75">
      <c r="A11" s="161"/>
      <c r="B11" s="161"/>
      <c r="C11" s="161" t="s">
        <v>36</v>
      </c>
      <c r="D11" s="161" t="s">
        <v>36</v>
      </c>
      <c r="E11" s="161"/>
      <c r="F11" s="323" t="s">
        <v>30</v>
      </c>
    </row>
    <row r="12" spans="1:6" ht="15.75">
      <c r="A12" s="9" t="s">
        <v>962</v>
      </c>
      <c r="B12" s="324" t="s">
        <v>12</v>
      </c>
      <c r="C12" s="118">
        <f>SUM(C13:C25)</f>
        <v>66441</v>
      </c>
      <c r="D12" s="118">
        <f>SUM(D13:D25)</f>
        <v>67844</v>
      </c>
      <c r="E12" s="118">
        <f>SUM(E13:E25)</f>
        <v>67591</v>
      </c>
      <c r="F12" s="22">
        <f t="shared" ref="F12:F25" si="0">(E12/D12)*100</f>
        <v>99.627085667118692</v>
      </c>
    </row>
    <row r="13" spans="1:6" ht="15.75">
      <c r="A13" s="151"/>
      <c r="B13" s="262" t="s">
        <v>255</v>
      </c>
      <c r="C13" s="263">
        <v>63725</v>
      </c>
      <c r="D13" s="111">
        <v>62222</v>
      </c>
      <c r="E13" s="111">
        <v>61969</v>
      </c>
      <c r="F13" s="264">
        <f t="shared" si="0"/>
        <v>99.593391404969296</v>
      </c>
    </row>
    <row r="14" spans="1:6" ht="15.75" hidden="1">
      <c r="A14" s="151"/>
      <c r="B14" s="262" t="s">
        <v>257</v>
      </c>
      <c r="C14" s="263"/>
      <c r="D14" s="111"/>
      <c r="E14" s="111"/>
      <c r="F14" s="264" t="e">
        <f t="shared" si="0"/>
        <v>#DIV/0!</v>
      </c>
    </row>
    <row r="15" spans="1:6" ht="15.75">
      <c r="A15" s="151"/>
      <c r="B15" s="262" t="s">
        <v>259</v>
      </c>
      <c r="C15" s="263">
        <v>0</v>
      </c>
      <c r="D15" s="111">
        <v>1315</v>
      </c>
      <c r="E15" s="111">
        <v>1315</v>
      </c>
      <c r="F15" s="264">
        <f t="shared" si="0"/>
        <v>100</v>
      </c>
    </row>
    <row r="16" spans="1:6" ht="15.75" hidden="1">
      <c r="A16" s="151"/>
      <c r="B16" s="262" t="s">
        <v>87</v>
      </c>
      <c r="C16" s="263"/>
      <c r="D16" s="111"/>
      <c r="E16" s="111"/>
      <c r="F16" s="264" t="e">
        <f t="shared" si="0"/>
        <v>#DIV/0!</v>
      </c>
    </row>
    <row r="17" spans="1:7" ht="15.75">
      <c r="A17" s="151"/>
      <c r="B17" s="262" t="s">
        <v>88</v>
      </c>
      <c r="C17" s="263">
        <v>2200</v>
      </c>
      <c r="D17" s="111">
        <v>2514</v>
      </c>
      <c r="E17" s="111">
        <v>2514</v>
      </c>
      <c r="F17" s="264">
        <f t="shared" si="0"/>
        <v>100</v>
      </c>
    </row>
    <row r="18" spans="1:7" ht="15.75">
      <c r="A18" s="151"/>
      <c r="B18" s="262" t="s">
        <v>69</v>
      </c>
      <c r="C18" s="263">
        <v>116</v>
      </c>
      <c r="D18" s="111">
        <v>190</v>
      </c>
      <c r="E18" s="111">
        <v>190</v>
      </c>
      <c r="F18" s="264">
        <f t="shared" si="0"/>
        <v>100</v>
      </c>
    </row>
    <row r="19" spans="1:7" ht="15.75">
      <c r="A19" s="290"/>
      <c r="B19" s="262" t="s">
        <v>70</v>
      </c>
      <c r="C19" s="263">
        <v>400</v>
      </c>
      <c r="D19" s="111">
        <v>374</v>
      </c>
      <c r="E19" s="111">
        <v>374</v>
      </c>
      <c r="F19" s="264">
        <f t="shared" si="0"/>
        <v>100</v>
      </c>
      <c r="G19" s="325"/>
    </row>
    <row r="20" spans="1:7" ht="15.75">
      <c r="A20" s="151"/>
      <c r="B20" s="262" t="s">
        <v>269</v>
      </c>
      <c r="C20" s="263">
        <v>0</v>
      </c>
      <c r="D20" s="111">
        <v>319</v>
      </c>
      <c r="E20" s="111">
        <v>319</v>
      </c>
      <c r="F20" s="264">
        <f t="shared" si="0"/>
        <v>100</v>
      </c>
      <c r="G20" s="325"/>
    </row>
    <row r="21" spans="1:7" ht="15.75" customHeight="1">
      <c r="A21" s="151"/>
      <c r="B21" s="262" t="s">
        <v>73</v>
      </c>
      <c r="C21" s="263">
        <v>0</v>
      </c>
      <c r="D21" s="111">
        <v>910</v>
      </c>
      <c r="E21" s="111">
        <v>910</v>
      </c>
      <c r="F21" s="264">
        <f t="shared" si="0"/>
        <v>100</v>
      </c>
      <c r="G21" s="325"/>
    </row>
    <row r="22" spans="1:7" ht="15.75" hidden="1" customHeight="1">
      <c r="A22" s="151"/>
      <c r="B22" s="262" t="s">
        <v>71</v>
      </c>
      <c r="C22" s="263">
        <v>0</v>
      </c>
      <c r="D22" s="111">
        <v>0</v>
      </c>
      <c r="E22" s="111">
        <v>0</v>
      </c>
      <c r="F22" s="264" t="e">
        <f t="shared" si="0"/>
        <v>#DIV/0!</v>
      </c>
      <c r="G22" s="325"/>
    </row>
    <row r="23" spans="1:7" ht="18.75" hidden="1" customHeight="1">
      <c r="A23" s="290"/>
      <c r="B23" s="262" t="s">
        <v>963</v>
      </c>
      <c r="C23" s="263"/>
      <c r="D23" s="111"/>
      <c r="E23" s="111"/>
      <c r="F23" s="264" t="e">
        <f t="shared" si="0"/>
        <v>#DIV/0!</v>
      </c>
      <c r="G23" s="325"/>
    </row>
    <row r="24" spans="1:7" ht="15.75" hidden="1" customHeight="1">
      <c r="A24" s="151"/>
      <c r="B24" s="262" t="s">
        <v>72</v>
      </c>
      <c r="C24" s="263"/>
      <c r="D24" s="326"/>
      <c r="E24" s="111"/>
      <c r="F24" s="264" t="e">
        <f t="shared" si="0"/>
        <v>#DIV/0!</v>
      </c>
      <c r="G24" s="325"/>
    </row>
    <row r="25" spans="1:7" ht="18.75" hidden="1" customHeight="1">
      <c r="A25" s="20"/>
      <c r="B25" s="223" t="s">
        <v>964</v>
      </c>
      <c r="C25" s="265">
        <v>0</v>
      </c>
      <c r="D25" s="327"/>
      <c r="E25" s="316">
        <v>0</v>
      </c>
      <c r="F25" s="264" t="e">
        <f t="shared" si="0"/>
        <v>#DIV/0!</v>
      </c>
      <c r="G25" s="325"/>
    </row>
    <row r="26" spans="1:7" ht="15.75">
      <c r="A26" s="9" t="s">
        <v>965</v>
      </c>
      <c r="B26" s="328" t="s">
        <v>90</v>
      </c>
      <c r="C26" s="118">
        <f>SUM(C27:C30)</f>
        <v>12000</v>
      </c>
      <c r="D26" s="118">
        <f>SUM(D27:D30)</f>
        <v>11210</v>
      </c>
      <c r="E26" s="118">
        <f>SUM(E27:E30)</f>
        <v>11210</v>
      </c>
      <c r="F26" s="22">
        <f>(E26/D26)*100</f>
        <v>100</v>
      </c>
      <c r="G26" s="325"/>
    </row>
    <row r="27" spans="1:7" ht="15.75">
      <c r="A27" s="290"/>
      <c r="B27" s="262" t="s">
        <v>37</v>
      </c>
      <c r="C27" s="263">
        <v>12000</v>
      </c>
      <c r="D27" s="329">
        <v>10910</v>
      </c>
      <c r="E27" s="111">
        <v>10910</v>
      </c>
      <c r="F27" s="264">
        <f>(E27/D27)*100</f>
        <v>100</v>
      </c>
      <c r="G27" s="325"/>
    </row>
    <row r="28" spans="1:7" ht="15.75">
      <c r="A28" s="290"/>
      <c r="B28" s="262" t="s">
        <v>93</v>
      </c>
      <c r="C28" s="263">
        <v>0</v>
      </c>
      <c r="D28" s="329">
        <v>1</v>
      </c>
      <c r="E28" s="111">
        <v>1</v>
      </c>
      <c r="F28" s="264">
        <f>(E28/D28)*100</f>
        <v>100</v>
      </c>
      <c r="G28" s="325"/>
    </row>
    <row r="29" spans="1:7" ht="15.75" hidden="1">
      <c r="A29" s="290"/>
      <c r="B29" s="262" t="s">
        <v>92</v>
      </c>
      <c r="C29" s="263"/>
      <c r="D29" s="329"/>
      <c r="E29" s="111"/>
      <c r="F29" s="264"/>
      <c r="G29" s="325"/>
    </row>
    <row r="30" spans="1:7" ht="15.75">
      <c r="A30" s="10"/>
      <c r="B30" s="223" t="s">
        <v>966</v>
      </c>
      <c r="C30" s="265">
        <v>0</v>
      </c>
      <c r="D30" s="330">
        <v>299</v>
      </c>
      <c r="E30" s="316">
        <v>299</v>
      </c>
      <c r="F30" s="266">
        <f t="shared" ref="F30:F37" si="1">(E30/D30)*100</f>
        <v>100</v>
      </c>
      <c r="G30" s="325"/>
    </row>
    <row r="31" spans="1:7" ht="15.75">
      <c r="A31" s="9" t="s">
        <v>967</v>
      </c>
      <c r="B31" s="115" t="s">
        <v>3</v>
      </c>
      <c r="C31" s="118">
        <f>SUM(C32:C49)</f>
        <v>3118</v>
      </c>
      <c r="D31" s="118">
        <f>SUM(D32:D49)</f>
        <v>2462</v>
      </c>
      <c r="E31" s="118">
        <f>SUM(E32:E49)</f>
        <v>2462</v>
      </c>
      <c r="F31" s="22">
        <f t="shared" si="1"/>
        <v>100</v>
      </c>
      <c r="G31" s="325"/>
    </row>
    <row r="32" spans="1:7" ht="15.75">
      <c r="A32" s="151"/>
      <c r="B32" s="262" t="s">
        <v>44</v>
      </c>
      <c r="C32" s="263">
        <v>100</v>
      </c>
      <c r="D32" s="329">
        <v>0</v>
      </c>
      <c r="E32" s="329">
        <v>0</v>
      </c>
      <c r="F32" s="264"/>
      <c r="G32" s="325"/>
    </row>
    <row r="33" spans="1:7" ht="15.75">
      <c r="A33" s="151"/>
      <c r="B33" s="262" t="s">
        <v>95</v>
      </c>
      <c r="C33" s="263">
        <v>20</v>
      </c>
      <c r="D33" s="329">
        <v>46</v>
      </c>
      <c r="E33" s="329">
        <v>46</v>
      </c>
      <c r="F33" s="264">
        <f t="shared" si="1"/>
        <v>100</v>
      </c>
      <c r="G33" s="325"/>
    </row>
    <row r="34" spans="1:7" ht="15.75" hidden="1">
      <c r="A34" s="151"/>
      <c r="B34" s="262" t="s">
        <v>306</v>
      </c>
      <c r="C34" s="263"/>
      <c r="D34" s="329"/>
      <c r="E34" s="329"/>
      <c r="F34" s="264" t="e">
        <f t="shared" si="1"/>
        <v>#DIV/0!</v>
      </c>
      <c r="G34" s="325"/>
    </row>
    <row r="35" spans="1:7" ht="15.75">
      <c r="A35" s="151"/>
      <c r="B35" s="262" t="s">
        <v>846</v>
      </c>
      <c r="C35" s="263">
        <v>945</v>
      </c>
      <c r="D35" s="329">
        <v>678</v>
      </c>
      <c r="E35" s="329">
        <v>678</v>
      </c>
      <c r="F35" s="264">
        <f t="shared" si="1"/>
        <v>100</v>
      </c>
      <c r="G35" s="325"/>
    </row>
    <row r="36" spans="1:7" ht="15.75">
      <c r="A36" s="151"/>
      <c r="B36" s="262" t="s">
        <v>847</v>
      </c>
      <c r="C36" s="263">
        <v>78</v>
      </c>
      <c r="D36" s="329">
        <v>96</v>
      </c>
      <c r="E36" s="329">
        <v>96</v>
      </c>
      <c r="F36" s="264">
        <f t="shared" si="1"/>
        <v>100</v>
      </c>
      <c r="G36" s="331"/>
    </row>
    <row r="37" spans="1:7" ht="15.75" hidden="1">
      <c r="A37" s="151"/>
      <c r="B37" s="262" t="s">
        <v>316</v>
      </c>
      <c r="C37" s="263"/>
      <c r="D37" s="329"/>
      <c r="E37" s="329"/>
      <c r="F37" s="264" t="e">
        <f t="shared" si="1"/>
        <v>#DIV/0!</v>
      </c>
    </row>
    <row r="38" spans="1:7" ht="15.75" hidden="1">
      <c r="A38" s="151"/>
      <c r="B38" s="262" t="s">
        <v>74</v>
      </c>
      <c r="C38" s="263"/>
      <c r="D38" s="329"/>
      <c r="E38" s="329"/>
      <c r="F38" s="264"/>
    </row>
    <row r="39" spans="1:7" ht="15.75" hidden="1">
      <c r="A39" s="151"/>
      <c r="B39" s="262" t="s">
        <v>94</v>
      </c>
      <c r="C39" s="263"/>
      <c r="D39" s="329"/>
      <c r="E39" s="329"/>
      <c r="F39" s="264"/>
    </row>
    <row r="40" spans="1:7" ht="15.75" hidden="1">
      <c r="A40" s="151"/>
      <c r="B40" s="262" t="s">
        <v>45</v>
      </c>
      <c r="C40" s="263"/>
      <c r="D40" s="329"/>
      <c r="E40" s="329"/>
      <c r="F40" s="264"/>
    </row>
    <row r="41" spans="1:7" ht="15.75" hidden="1">
      <c r="A41" s="151"/>
      <c r="B41" s="262" t="s">
        <v>848</v>
      </c>
      <c r="C41" s="263"/>
      <c r="D41" s="329"/>
      <c r="E41" s="329"/>
      <c r="F41" s="264"/>
    </row>
    <row r="42" spans="1:7" ht="15.75" hidden="1" customHeight="1">
      <c r="A42" s="151"/>
      <c r="B42" s="262" t="s">
        <v>968</v>
      </c>
      <c r="C42" s="263"/>
      <c r="D42" s="329"/>
      <c r="E42" s="329"/>
      <c r="F42" s="264" t="e">
        <f>(E42/D42)*100</f>
        <v>#DIV/0!</v>
      </c>
    </row>
    <row r="43" spans="1:7" ht="15.75">
      <c r="A43" s="290"/>
      <c r="B43" s="262" t="s">
        <v>849</v>
      </c>
      <c r="C43" s="263">
        <v>1350</v>
      </c>
      <c r="D43" s="111">
        <v>1436</v>
      </c>
      <c r="E43" s="111">
        <v>1436</v>
      </c>
      <c r="F43" s="264">
        <f>(E43/D43)*100</f>
        <v>100</v>
      </c>
    </row>
    <row r="44" spans="1:7" ht="15">
      <c r="A44" s="332"/>
      <c r="B44" s="262" t="s">
        <v>46</v>
      </c>
      <c r="C44" s="263">
        <v>275</v>
      </c>
      <c r="D44" s="111">
        <v>96</v>
      </c>
      <c r="E44" s="111">
        <v>96</v>
      </c>
      <c r="F44" s="264">
        <f t="shared" ref="F44:F50" si="2">(E44/D44)*100</f>
        <v>100</v>
      </c>
    </row>
    <row r="45" spans="1:7" ht="15" hidden="1">
      <c r="A45" s="332"/>
      <c r="B45" s="333" t="s">
        <v>47</v>
      </c>
      <c r="C45" s="263"/>
      <c r="D45" s="111"/>
      <c r="E45" s="111"/>
      <c r="F45" s="264" t="e">
        <f t="shared" si="2"/>
        <v>#DIV/0!</v>
      </c>
    </row>
    <row r="46" spans="1:7" ht="15.75" customHeight="1">
      <c r="A46" s="332"/>
      <c r="B46" s="262" t="s">
        <v>96</v>
      </c>
      <c r="C46" s="263">
        <v>350</v>
      </c>
      <c r="D46" s="111">
        <v>110</v>
      </c>
      <c r="E46" s="111">
        <v>110</v>
      </c>
      <c r="F46" s="264">
        <f t="shared" si="2"/>
        <v>100</v>
      </c>
    </row>
    <row r="47" spans="1:7" ht="15" hidden="1">
      <c r="A47" s="332"/>
      <c r="B47" s="262" t="s">
        <v>65</v>
      </c>
      <c r="C47" s="263"/>
      <c r="D47" s="111"/>
      <c r="E47" s="111"/>
      <c r="F47" s="264" t="e">
        <f t="shared" si="2"/>
        <v>#DIV/0!</v>
      </c>
    </row>
    <row r="48" spans="1:7" ht="15" hidden="1">
      <c r="A48" s="332"/>
      <c r="B48" s="262" t="s">
        <v>32</v>
      </c>
      <c r="C48" s="263"/>
      <c r="D48" s="111"/>
      <c r="E48" s="111"/>
      <c r="F48" s="264" t="e">
        <f t="shared" si="2"/>
        <v>#DIV/0!</v>
      </c>
    </row>
    <row r="49" spans="1:6" ht="15" hidden="1">
      <c r="A49" s="332"/>
      <c r="B49" s="262" t="s">
        <v>31</v>
      </c>
      <c r="C49" s="334">
        <v>0</v>
      </c>
      <c r="D49" s="108"/>
      <c r="E49" s="108"/>
      <c r="F49" s="264" t="e">
        <f t="shared" si="2"/>
        <v>#DIV/0!</v>
      </c>
    </row>
    <row r="50" spans="1:6" ht="17.25">
      <c r="A50" s="335"/>
      <c r="B50" s="117" t="s">
        <v>1</v>
      </c>
      <c r="C50" s="125">
        <f>C31+C26+C12</f>
        <v>81559</v>
      </c>
      <c r="D50" s="125">
        <f>D31+D26+D12</f>
        <v>81516</v>
      </c>
      <c r="E50" s="125">
        <f>E31+E26+E12</f>
        <v>81263</v>
      </c>
      <c r="F50" s="126">
        <f t="shared" si="2"/>
        <v>99.689631483389761</v>
      </c>
    </row>
  </sheetData>
  <mergeCells count="5">
    <mergeCell ref="B1:F1"/>
    <mergeCell ref="A4:F4"/>
    <mergeCell ref="A5:F5"/>
    <mergeCell ref="A6:F6"/>
    <mergeCell ref="A7:F7"/>
  </mergeCells>
  <printOptions horizontalCentered="1"/>
  <pageMargins left="0.47244094488188981" right="0.51181102362204722" top="0.70866141732283472" bottom="0.74803149606299213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25"/>
  <sheetViews>
    <sheetView workbookViewId="0">
      <pane ySplit="1" topLeftCell="A2" activePane="bottomLeft" state="frozen"/>
      <selection activeCell="G1" sqref="G1:K1"/>
      <selection pane="bottomLeft" activeCell="G1" sqref="G1:K1"/>
    </sheetView>
  </sheetViews>
  <sheetFormatPr defaultRowHeight="15"/>
  <cols>
    <col min="1" max="1" width="3.85546875" style="190" customWidth="1"/>
    <col min="2" max="2" width="62" style="190" customWidth="1"/>
    <col min="3" max="4" width="14.7109375" style="191" customWidth="1"/>
    <col min="5" max="16384" width="9.140625" style="337"/>
  </cols>
  <sheetData>
    <row r="1" spans="1:4" ht="135">
      <c r="A1" s="336" t="s">
        <v>241</v>
      </c>
      <c r="B1" s="336" t="s">
        <v>0</v>
      </c>
      <c r="C1" s="336" t="s">
        <v>1</v>
      </c>
      <c r="D1" s="336" t="s">
        <v>242</v>
      </c>
    </row>
    <row r="2" spans="1:4">
      <c r="A2" s="338" t="s">
        <v>254</v>
      </c>
      <c r="B2" s="338" t="s">
        <v>255</v>
      </c>
      <c r="C2" s="339">
        <v>61969</v>
      </c>
      <c r="D2" s="339">
        <v>61969</v>
      </c>
    </row>
    <row r="3" spans="1:4" hidden="1">
      <c r="A3" s="338" t="s">
        <v>256</v>
      </c>
      <c r="B3" s="338" t="s">
        <v>257</v>
      </c>
      <c r="C3" s="339">
        <v>0</v>
      </c>
      <c r="D3" s="339">
        <v>0</v>
      </c>
    </row>
    <row r="4" spans="1:4">
      <c r="A4" s="338" t="s">
        <v>258</v>
      </c>
      <c r="B4" s="338" t="s">
        <v>259</v>
      </c>
      <c r="C4" s="339">
        <v>1315</v>
      </c>
      <c r="D4" s="339">
        <v>1315</v>
      </c>
    </row>
    <row r="5" spans="1:4" hidden="1">
      <c r="A5" s="338" t="s">
        <v>260</v>
      </c>
      <c r="B5" s="338" t="s">
        <v>261</v>
      </c>
      <c r="C5" s="339">
        <v>0</v>
      </c>
      <c r="D5" s="339"/>
    </row>
    <row r="6" spans="1:4" hidden="1">
      <c r="A6" s="338" t="s">
        <v>262</v>
      </c>
      <c r="B6" s="338" t="s">
        <v>263</v>
      </c>
      <c r="C6" s="339">
        <v>0</v>
      </c>
      <c r="D6" s="339"/>
    </row>
    <row r="7" spans="1:4" hidden="1">
      <c r="A7" s="338" t="s">
        <v>264</v>
      </c>
      <c r="B7" s="338" t="s">
        <v>87</v>
      </c>
      <c r="C7" s="339">
        <v>0</v>
      </c>
      <c r="D7" s="339"/>
    </row>
    <row r="8" spans="1:4">
      <c r="A8" s="338" t="s">
        <v>265</v>
      </c>
      <c r="B8" s="338" t="s">
        <v>88</v>
      </c>
      <c r="C8" s="339">
        <v>2514</v>
      </c>
      <c r="D8" s="339">
        <v>2514</v>
      </c>
    </row>
    <row r="9" spans="1:4">
      <c r="A9" s="338" t="s">
        <v>266</v>
      </c>
      <c r="B9" s="338" t="s">
        <v>69</v>
      </c>
      <c r="C9" s="339">
        <v>190</v>
      </c>
      <c r="D9" s="339">
        <v>190</v>
      </c>
    </row>
    <row r="10" spans="1:4">
      <c r="A10" s="338" t="s">
        <v>267</v>
      </c>
      <c r="B10" s="338" t="s">
        <v>70</v>
      </c>
      <c r="C10" s="339">
        <v>374</v>
      </c>
      <c r="D10" s="339">
        <v>374</v>
      </c>
    </row>
    <row r="11" spans="1:4">
      <c r="A11" s="338" t="s">
        <v>268</v>
      </c>
      <c r="B11" s="338" t="s">
        <v>269</v>
      </c>
      <c r="C11" s="339">
        <v>319</v>
      </c>
      <c r="D11" s="339">
        <v>319</v>
      </c>
    </row>
    <row r="12" spans="1:4" hidden="1">
      <c r="A12" s="338" t="s">
        <v>270</v>
      </c>
      <c r="B12" s="338" t="s">
        <v>271</v>
      </c>
      <c r="C12" s="339"/>
      <c r="D12" s="339"/>
    </row>
    <row r="13" spans="1:4" hidden="1">
      <c r="A13" s="338" t="s">
        <v>272</v>
      </c>
      <c r="B13" s="338" t="s">
        <v>273</v>
      </c>
      <c r="C13" s="339"/>
      <c r="D13" s="339"/>
    </row>
    <row r="14" spans="1:4">
      <c r="A14" s="338" t="s">
        <v>274</v>
      </c>
      <c r="B14" s="338" t="s">
        <v>275</v>
      </c>
      <c r="C14" s="339">
        <v>910</v>
      </c>
      <c r="D14" s="339">
        <v>910</v>
      </c>
    </row>
    <row r="15" spans="1:4" hidden="1">
      <c r="A15" s="338" t="s">
        <v>276</v>
      </c>
      <c r="B15" s="338" t="s">
        <v>277</v>
      </c>
      <c r="C15" s="339"/>
      <c r="D15" s="339"/>
    </row>
    <row r="16" spans="1:4" s="342" customFormat="1">
      <c r="A16" s="340" t="s">
        <v>278</v>
      </c>
      <c r="B16" s="340" t="s">
        <v>279</v>
      </c>
      <c r="C16" s="341">
        <v>67591</v>
      </c>
      <c r="D16" s="341">
        <v>67591</v>
      </c>
    </row>
    <row r="17" spans="1:4" hidden="1">
      <c r="A17" s="338" t="s">
        <v>280</v>
      </c>
      <c r="B17" s="338" t="s">
        <v>71</v>
      </c>
      <c r="C17" s="339"/>
      <c r="D17" s="339"/>
    </row>
    <row r="18" spans="1:4" hidden="1">
      <c r="A18" s="338" t="s">
        <v>281</v>
      </c>
      <c r="B18" s="338" t="s">
        <v>89</v>
      </c>
      <c r="C18" s="339"/>
      <c r="D18" s="339"/>
    </row>
    <row r="19" spans="1:4" hidden="1">
      <c r="A19" s="338" t="s">
        <v>282</v>
      </c>
      <c r="B19" s="338" t="s">
        <v>72</v>
      </c>
      <c r="C19" s="339"/>
      <c r="D19" s="339"/>
    </row>
    <row r="20" spans="1:4" hidden="1">
      <c r="A20" s="340" t="s">
        <v>283</v>
      </c>
      <c r="B20" s="340" t="s">
        <v>284</v>
      </c>
      <c r="C20" s="341">
        <v>0</v>
      </c>
      <c r="D20" s="341">
        <v>0</v>
      </c>
    </row>
    <row r="21" spans="1:4" s="342" customFormat="1">
      <c r="A21" s="340" t="s">
        <v>285</v>
      </c>
      <c r="B21" s="340" t="s">
        <v>286</v>
      </c>
      <c r="C21" s="341">
        <v>67591</v>
      </c>
      <c r="D21" s="341">
        <v>67591</v>
      </c>
    </row>
    <row r="22" spans="1:4" s="342" customFormat="1">
      <c r="A22" s="340" t="s">
        <v>287</v>
      </c>
      <c r="B22" s="340" t="s">
        <v>288</v>
      </c>
      <c r="C22" s="341">
        <v>11210</v>
      </c>
      <c r="D22" s="341">
        <v>11210</v>
      </c>
    </row>
    <row r="23" spans="1:4">
      <c r="A23" s="338" t="s">
        <v>289</v>
      </c>
      <c r="B23" s="338" t="s">
        <v>290</v>
      </c>
      <c r="C23" s="339">
        <v>10910</v>
      </c>
      <c r="D23" s="339">
        <v>10910</v>
      </c>
    </row>
    <row r="24" spans="1:4" hidden="1">
      <c r="A24" s="338" t="s">
        <v>291</v>
      </c>
      <c r="B24" s="338" t="s">
        <v>292</v>
      </c>
      <c r="C24" s="339"/>
      <c r="D24" s="339"/>
    </row>
    <row r="25" spans="1:4" hidden="1">
      <c r="A25" s="338" t="s">
        <v>293</v>
      </c>
      <c r="B25" s="338" t="s">
        <v>294</v>
      </c>
      <c r="C25" s="339"/>
      <c r="D25" s="339"/>
    </row>
    <row r="26" spans="1:4" hidden="1">
      <c r="A26" s="338" t="s">
        <v>295</v>
      </c>
      <c r="B26" s="338" t="s">
        <v>296</v>
      </c>
      <c r="C26" s="339"/>
      <c r="D26" s="339"/>
    </row>
    <row r="27" spans="1:4" hidden="1">
      <c r="A27" s="338" t="s">
        <v>297</v>
      </c>
      <c r="B27" s="338" t="s">
        <v>298</v>
      </c>
      <c r="C27" s="339"/>
      <c r="D27" s="339"/>
    </row>
    <row r="28" spans="1:4">
      <c r="A28" s="338" t="s">
        <v>299</v>
      </c>
      <c r="B28" s="338" t="s">
        <v>300</v>
      </c>
      <c r="C28" s="339">
        <v>1</v>
      </c>
      <c r="D28" s="339">
        <v>1</v>
      </c>
    </row>
    <row r="29" spans="1:4">
      <c r="A29" s="338" t="s">
        <v>301</v>
      </c>
      <c r="B29" s="338" t="s">
        <v>302</v>
      </c>
      <c r="C29" s="339">
        <v>299</v>
      </c>
      <c r="D29" s="339">
        <v>299</v>
      </c>
    </row>
    <row r="30" spans="1:4" hidden="1">
      <c r="A30" s="338" t="s">
        <v>303</v>
      </c>
      <c r="B30" s="338" t="s">
        <v>44</v>
      </c>
      <c r="C30" s="339"/>
      <c r="D30" s="339"/>
    </row>
    <row r="31" spans="1:4">
      <c r="A31" s="338" t="s">
        <v>304</v>
      </c>
      <c r="B31" s="338" t="s">
        <v>95</v>
      </c>
      <c r="C31" s="339">
        <v>46</v>
      </c>
      <c r="D31" s="339">
        <v>46</v>
      </c>
    </row>
    <row r="32" spans="1:4" hidden="1">
      <c r="A32" s="338" t="s">
        <v>305</v>
      </c>
      <c r="B32" s="338" t="s">
        <v>306</v>
      </c>
      <c r="C32" s="339">
        <v>0</v>
      </c>
      <c r="D32" s="339"/>
    </row>
    <row r="33" spans="1:4" s="342" customFormat="1">
      <c r="A33" s="340" t="s">
        <v>307</v>
      </c>
      <c r="B33" s="340" t="s">
        <v>308</v>
      </c>
      <c r="C33" s="341">
        <v>46</v>
      </c>
      <c r="D33" s="341">
        <v>46</v>
      </c>
    </row>
    <row r="34" spans="1:4">
      <c r="A34" s="338" t="s">
        <v>309</v>
      </c>
      <c r="B34" s="338" t="s">
        <v>310</v>
      </c>
      <c r="C34" s="339">
        <v>678</v>
      </c>
      <c r="D34" s="339">
        <v>678</v>
      </c>
    </row>
    <row r="35" spans="1:4">
      <c r="A35" s="338" t="s">
        <v>311</v>
      </c>
      <c r="B35" s="338" t="s">
        <v>312</v>
      </c>
      <c r="C35" s="339">
        <v>96</v>
      </c>
      <c r="D35" s="339">
        <v>96</v>
      </c>
    </row>
    <row r="36" spans="1:4" s="342" customFormat="1">
      <c r="A36" s="340" t="s">
        <v>313</v>
      </c>
      <c r="B36" s="340" t="s">
        <v>314</v>
      </c>
      <c r="C36" s="341">
        <v>774</v>
      </c>
      <c r="D36" s="341">
        <v>774</v>
      </c>
    </row>
    <row r="37" spans="1:4" hidden="1">
      <c r="A37" s="338" t="s">
        <v>315</v>
      </c>
      <c r="B37" s="338" t="s">
        <v>316</v>
      </c>
      <c r="C37" s="339"/>
      <c r="D37" s="339"/>
    </row>
    <row r="38" spans="1:4" hidden="1">
      <c r="A38" s="338" t="s">
        <v>317</v>
      </c>
      <c r="B38" s="338" t="s">
        <v>74</v>
      </c>
      <c r="C38" s="339">
        <v>0</v>
      </c>
      <c r="D38" s="339"/>
    </row>
    <row r="39" spans="1:4" hidden="1">
      <c r="A39" s="338" t="s">
        <v>318</v>
      </c>
      <c r="B39" s="338" t="s">
        <v>319</v>
      </c>
      <c r="C39" s="339">
        <v>0</v>
      </c>
      <c r="D39" s="339"/>
    </row>
    <row r="40" spans="1:4" hidden="1">
      <c r="A40" s="338" t="s">
        <v>320</v>
      </c>
      <c r="B40" s="338" t="s">
        <v>321</v>
      </c>
      <c r="C40" s="339">
        <v>0</v>
      </c>
      <c r="D40" s="339"/>
    </row>
    <row r="41" spans="1:4" hidden="1">
      <c r="A41" s="338" t="s">
        <v>322</v>
      </c>
      <c r="B41" s="338" t="s">
        <v>45</v>
      </c>
      <c r="C41" s="339">
        <v>0</v>
      </c>
      <c r="D41" s="339"/>
    </row>
    <row r="42" spans="1:4" hidden="1">
      <c r="A42" s="338" t="s">
        <v>323</v>
      </c>
      <c r="B42" s="338" t="s">
        <v>324</v>
      </c>
      <c r="C42" s="339">
        <v>0</v>
      </c>
      <c r="D42" s="339"/>
    </row>
    <row r="43" spans="1:4" hidden="1">
      <c r="A43" s="338" t="s">
        <v>325</v>
      </c>
      <c r="B43" s="338" t="s">
        <v>326</v>
      </c>
      <c r="C43" s="339">
        <v>0</v>
      </c>
      <c r="D43" s="339"/>
    </row>
    <row r="44" spans="1:4" hidden="1">
      <c r="A44" s="338" t="s">
        <v>327</v>
      </c>
      <c r="B44" s="338" t="s">
        <v>328</v>
      </c>
      <c r="C44" s="339">
        <v>0</v>
      </c>
      <c r="D44" s="339">
        <v>0</v>
      </c>
    </row>
    <row r="45" spans="1:4">
      <c r="A45" s="338" t="s">
        <v>329</v>
      </c>
      <c r="B45" s="338" t="s">
        <v>330</v>
      </c>
      <c r="C45" s="339">
        <v>1436</v>
      </c>
      <c r="D45" s="339">
        <v>1436</v>
      </c>
    </row>
    <row r="46" spans="1:4" s="342" customFormat="1">
      <c r="A46" s="340" t="s">
        <v>331</v>
      </c>
      <c r="B46" s="340" t="s">
        <v>332</v>
      </c>
      <c r="C46" s="341">
        <v>1436</v>
      </c>
      <c r="D46" s="341">
        <v>1436</v>
      </c>
    </row>
    <row r="47" spans="1:4">
      <c r="A47" s="338" t="s">
        <v>333</v>
      </c>
      <c r="B47" s="338" t="s">
        <v>46</v>
      </c>
      <c r="C47" s="339">
        <v>96</v>
      </c>
      <c r="D47" s="339">
        <v>96</v>
      </c>
    </row>
    <row r="48" spans="1:4" hidden="1">
      <c r="A48" s="338" t="s">
        <v>334</v>
      </c>
      <c r="B48" s="338" t="s">
        <v>47</v>
      </c>
      <c r="C48" s="339">
        <v>0</v>
      </c>
      <c r="D48" s="339"/>
    </row>
    <row r="49" spans="1:4" s="342" customFormat="1">
      <c r="A49" s="340" t="s">
        <v>335</v>
      </c>
      <c r="B49" s="340" t="s">
        <v>336</v>
      </c>
      <c r="C49" s="341">
        <v>96</v>
      </c>
      <c r="D49" s="341">
        <v>96</v>
      </c>
    </row>
    <row r="50" spans="1:4">
      <c r="A50" s="338" t="s">
        <v>337</v>
      </c>
      <c r="B50" s="338" t="s">
        <v>338</v>
      </c>
      <c r="C50" s="339">
        <v>110</v>
      </c>
      <c r="D50" s="339">
        <v>110</v>
      </c>
    </row>
    <row r="51" spans="1:4" hidden="1">
      <c r="A51" s="338" t="s">
        <v>339</v>
      </c>
      <c r="B51" s="338" t="s">
        <v>340</v>
      </c>
      <c r="C51" s="339">
        <v>0</v>
      </c>
      <c r="D51" s="339"/>
    </row>
    <row r="52" spans="1:4" hidden="1">
      <c r="A52" s="338" t="s">
        <v>341</v>
      </c>
      <c r="B52" s="338" t="s">
        <v>342</v>
      </c>
      <c r="C52" s="339">
        <v>0</v>
      </c>
      <c r="D52" s="339"/>
    </row>
    <row r="53" spans="1:4" hidden="1">
      <c r="A53" s="338" t="s">
        <v>343</v>
      </c>
      <c r="B53" s="338" t="s">
        <v>326</v>
      </c>
      <c r="C53" s="339">
        <v>0</v>
      </c>
      <c r="D53" s="339"/>
    </row>
    <row r="54" spans="1:4" hidden="1">
      <c r="A54" s="338" t="s">
        <v>344</v>
      </c>
      <c r="B54" s="338" t="s">
        <v>345</v>
      </c>
      <c r="C54" s="339">
        <v>0</v>
      </c>
      <c r="D54" s="339"/>
    </row>
    <row r="55" spans="1:4" hidden="1">
      <c r="A55" s="338" t="s">
        <v>346</v>
      </c>
      <c r="B55" s="338" t="s">
        <v>347</v>
      </c>
      <c r="C55" s="339">
        <v>0</v>
      </c>
      <c r="D55" s="339"/>
    </row>
    <row r="56" spans="1:4" hidden="1">
      <c r="A56" s="338" t="s">
        <v>348</v>
      </c>
      <c r="B56" s="338" t="s">
        <v>349</v>
      </c>
      <c r="C56" s="339">
        <v>0</v>
      </c>
      <c r="D56" s="339"/>
    </row>
    <row r="57" spans="1:4" hidden="1">
      <c r="A57" s="338" t="s">
        <v>350</v>
      </c>
      <c r="B57" s="338" t="s">
        <v>351</v>
      </c>
      <c r="C57" s="339">
        <v>0</v>
      </c>
      <c r="D57" s="339"/>
    </row>
    <row r="58" spans="1:4" hidden="1">
      <c r="A58" s="338" t="s">
        <v>352</v>
      </c>
      <c r="B58" s="338" t="s">
        <v>353</v>
      </c>
      <c r="C58" s="339">
        <v>0</v>
      </c>
      <c r="D58" s="339"/>
    </row>
    <row r="59" spans="1:4" hidden="1">
      <c r="A59" s="338" t="s">
        <v>354</v>
      </c>
      <c r="B59" s="338" t="s">
        <v>31</v>
      </c>
      <c r="C59" s="339">
        <v>0</v>
      </c>
      <c r="D59" s="339">
        <v>0</v>
      </c>
    </row>
    <row r="60" spans="1:4" s="342" customFormat="1">
      <c r="A60" s="340" t="s">
        <v>355</v>
      </c>
      <c r="B60" s="340" t="s">
        <v>356</v>
      </c>
      <c r="C60" s="341">
        <v>110</v>
      </c>
      <c r="D60" s="341">
        <v>110</v>
      </c>
    </row>
    <row r="61" spans="1:4" s="342" customFormat="1">
      <c r="A61" s="340" t="s">
        <v>357</v>
      </c>
      <c r="B61" s="340" t="s">
        <v>358</v>
      </c>
      <c r="C61" s="341">
        <v>2462</v>
      </c>
      <c r="D61" s="341">
        <v>2462</v>
      </c>
    </row>
    <row r="62" spans="1:4" hidden="1">
      <c r="A62" s="338" t="s">
        <v>359</v>
      </c>
      <c r="B62" s="338" t="s">
        <v>360</v>
      </c>
      <c r="C62" s="339">
        <v>0</v>
      </c>
      <c r="D62" s="339"/>
    </row>
    <row r="63" spans="1:4" hidden="1">
      <c r="A63" s="338" t="s">
        <v>361</v>
      </c>
      <c r="B63" s="338" t="s">
        <v>362</v>
      </c>
      <c r="C63" s="339">
        <v>0</v>
      </c>
      <c r="D63" s="339"/>
    </row>
    <row r="64" spans="1:4" hidden="1">
      <c r="A64" s="338" t="s">
        <v>363</v>
      </c>
      <c r="B64" s="338" t="s">
        <v>364</v>
      </c>
      <c r="C64" s="339">
        <v>0</v>
      </c>
      <c r="D64" s="339"/>
    </row>
    <row r="65" spans="1:4" hidden="1">
      <c r="A65" s="338" t="s">
        <v>365</v>
      </c>
      <c r="B65" s="338" t="s">
        <v>366</v>
      </c>
      <c r="C65" s="339">
        <v>0</v>
      </c>
      <c r="D65" s="339"/>
    </row>
    <row r="66" spans="1:4" hidden="1">
      <c r="A66" s="338" t="s">
        <v>367</v>
      </c>
      <c r="B66" s="338" t="s">
        <v>368</v>
      </c>
      <c r="C66" s="339">
        <v>0</v>
      </c>
      <c r="D66" s="339"/>
    </row>
    <row r="67" spans="1:4" hidden="1">
      <c r="A67" s="338" t="s">
        <v>369</v>
      </c>
      <c r="B67" s="338" t="s">
        <v>370</v>
      </c>
      <c r="C67" s="339">
        <v>0</v>
      </c>
      <c r="D67" s="339"/>
    </row>
    <row r="68" spans="1:4" hidden="1">
      <c r="A68" s="338" t="s">
        <v>371</v>
      </c>
      <c r="B68" s="338" t="s">
        <v>372</v>
      </c>
      <c r="C68" s="339">
        <v>0</v>
      </c>
      <c r="D68" s="339"/>
    </row>
    <row r="69" spans="1:4" hidden="1">
      <c r="A69" s="338" t="s">
        <v>373</v>
      </c>
      <c r="B69" s="338" t="s">
        <v>374</v>
      </c>
      <c r="C69" s="339">
        <v>0</v>
      </c>
      <c r="D69" s="339"/>
    </row>
    <row r="70" spans="1:4" hidden="1">
      <c r="A70" s="338" t="s">
        <v>375</v>
      </c>
      <c r="B70" s="338" t="s">
        <v>376</v>
      </c>
      <c r="C70" s="339">
        <v>0</v>
      </c>
      <c r="D70" s="339"/>
    </row>
    <row r="71" spans="1:4" hidden="1">
      <c r="A71" s="338" t="s">
        <v>377</v>
      </c>
      <c r="B71" s="338" t="s">
        <v>378</v>
      </c>
      <c r="C71" s="339">
        <v>0</v>
      </c>
      <c r="D71" s="339"/>
    </row>
    <row r="72" spans="1:4" hidden="1">
      <c r="A72" s="338" t="s">
        <v>379</v>
      </c>
      <c r="B72" s="338" t="s">
        <v>380</v>
      </c>
      <c r="C72" s="339">
        <v>0</v>
      </c>
      <c r="D72" s="339"/>
    </row>
    <row r="73" spans="1:4" hidden="1">
      <c r="A73" s="338" t="s">
        <v>381</v>
      </c>
      <c r="B73" s="338" t="s">
        <v>382</v>
      </c>
      <c r="C73" s="339">
        <v>0</v>
      </c>
      <c r="D73" s="339"/>
    </row>
    <row r="74" spans="1:4" hidden="1">
      <c r="A74" s="338" t="s">
        <v>383</v>
      </c>
      <c r="B74" s="338" t="s">
        <v>384</v>
      </c>
      <c r="C74" s="339">
        <v>0</v>
      </c>
      <c r="D74" s="339"/>
    </row>
    <row r="75" spans="1:4" hidden="1">
      <c r="A75" s="338" t="s">
        <v>385</v>
      </c>
      <c r="B75" s="338" t="s">
        <v>386</v>
      </c>
      <c r="C75" s="339">
        <v>0</v>
      </c>
      <c r="D75" s="339"/>
    </row>
    <row r="76" spans="1:4" hidden="1">
      <c r="A76" s="338" t="s">
        <v>387</v>
      </c>
      <c r="B76" s="338" t="s">
        <v>388</v>
      </c>
      <c r="C76" s="339">
        <v>0</v>
      </c>
      <c r="D76" s="339"/>
    </row>
    <row r="77" spans="1:4" hidden="1">
      <c r="A77" s="338" t="s">
        <v>389</v>
      </c>
      <c r="B77" s="338" t="s">
        <v>390</v>
      </c>
      <c r="C77" s="339">
        <v>0</v>
      </c>
      <c r="D77" s="339"/>
    </row>
    <row r="78" spans="1:4" hidden="1">
      <c r="A78" s="338" t="s">
        <v>391</v>
      </c>
      <c r="B78" s="338" t="s">
        <v>392</v>
      </c>
      <c r="C78" s="339">
        <v>0</v>
      </c>
      <c r="D78" s="339"/>
    </row>
    <row r="79" spans="1:4" hidden="1">
      <c r="A79" s="338" t="s">
        <v>393</v>
      </c>
      <c r="B79" s="338" t="s">
        <v>394</v>
      </c>
      <c r="C79" s="339">
        <v>0</v>
      </c>
      <c r="D79" s="339"/>
    </row>
    <row r="80" spans="1:4" hidden="1">
      <c r="A80" s="338" t="s">
        <v>395</v>
      </c>
      <c r="B80" s="338" t="s">
        <v>396</v>
      </c>
      <c r="C80" s="339">
        <v>0</v>
      </c>
      <c r="D80" s="339"/>
    </row>
    <row r="81" spans="1:4" hidden="1">
      <c r="A81" s="338" t="s">
        <v>397</v>
      </c>
      <c r="B81" s="338" t="s">
        <v>398</v>
      </c>
      <c r="C81" s="339">
        <v>0</v>
      </c>
      <c r="D81" s="339"/>
    </row>
    <row r="82" spans="1:4" hidden="1">
      <c r="A82" s="338" t="s">
        <v>399</v>
      </c>
      <c r="B82" s="338" t="s">
        <v>400</v>
      </c>
      <c r="C82" s="339">
        <v>0</v>
      </c>
      <c r="D82" s="339"/>
    </row>
    <row r="83" spans="1:4" hidden="1">
      <c r="A83" s="338" t="s">
        <v>401</v>
      </c>
      <c r="B83" s="338" t="s">
        <v>402</v>
      </c>
      <c r="C83" s="339">
        <v>0</v>
      </c>
      <c r="D83" s="339"/>
    </row>
    <row r="84" spans="1:4" hidden="1">
      <c r="A84" s="338" t="s">
        <v>403</v>
      </c>
      <c r="B84" s="338" t="s">
        <v>404</v>
      </c>
      <c r="C84" s="339">
        <v>0</v>
      </c>
      <c r="D84" s="339"/>
    </row>
    <row r="85" spans="1:4" hidden="1">
      <c r="A85" s="338" t="s">
        <v>405</v>
      </c>
      <c r="B85" s="338" t="s">
        <v>406</v>
      </c>
      <c r="C85" s="339">
        <v>0</v>
      </c>
      <c r="D85" s="339"/>
    </row>
    <row r="86" spans="1:4" hidden="1">
      <c r="A86" s="338" t="s">
        <v>407</v>
      </c>
      <c r="B86" s="338" t="s">
        <v>408</v>
      </c>
      <c r="C86" s="339">
        <v>0</v>
      </c>
      <c r="D86" s="339"/>
    </row>
    <row r="87" spans="1:4" hidden="1">
      <c r="A87" s="338" t="s">
        <v>409</v>
      </c>
      <c r="B87" s="338" t="s">
        <v>410</v>
      </c>
      <c r="C87" s="339">
        <v>0</v>
      </c>
      <c r="D87" s="339"/>
    </row>
    <row r="88" spans="1:4" hidden="1">
      <c r="A88" s="338" t="s">
        <v>411</v>
      </c>
      <c r="B88" s="338" t="s">
        <v>412</v>
      </c>
      <c r="C88" s="339">
        <v>0</v>
      </c>
      <c r="D88" s="339"/>
    </row>
    <row r="89" spans="1:4" hidden="1">
      <c r="A89" s="338" t="s">
        <v>413</v>
      </c>
      <c r="B89" s="338" t="s">
        <v>414</v>
      </c>
      <c r="C89" s="339">
        <v>0</v>
      </c>
      <c r="D89" s="339"/>
    </row>
    <row r="90" spans="1:4" hidden="1">
      <c r="A90" s="338" t="s">
        <v>415</v>
      </c>
      <c r="B90" s="338" t="s">
        <v>416</v>
      </c>
      <c r="C90" s="339">
        <v>0</v>
      </c>
      <c r="D90" s="339"/>
    </row>
    <row r="91" spans="1:4" hidden="1">
      <c r="A91" s="338" t="s">
        <v>417</v>
      </c>
      <c r="B91" s="338" t="s">
        <v>418</v>
      </c>
      <c r="C91" s="339">
        <v>0</v>
      </c>
      <c r="D91" s="339"/>
    </row>
    <row r="92" spans="1:4" hidden="1">
      <c r="A92" s="338" t="s">
        <v>419</v>
      </c>
      <c r="B92" s="338" t="s">
        <v>420</v>
      </c>
      <c r="C92" s="339">
        <v>0</v>
      </c>
      <c r="D92" s="339"/>
    </row>
    <row r="93" spans="1:4" hidden="1">
      <c r="A93" s="338" t="s">
        <v>421</v>
      </c>
      <c r="B93" s="338" t="s">
        <v>422</v>
      </c>
      <c r="C93" s="339">
        <v>0</v>
      </c>
      <c r="D93" s="339"/>
    </row>
    <row r="94" spans="1:4" hidden="1">
      <c r="A94" s="338" t="s">
        <v>423</v>
      </c>
      <c r="B94" s="338" t="s">
        <v>424</v>
      </c>
      <c r="C94" s="339">
        <v>0</v>
      </c>
      <c r="D94" s="339"/>
    </row>
    <row r="95" spans="1:4" hidden="1">
      <c r="A95" s="338" t="s">
        <v>425</v>
      </c>
      <c r="B95" s="338" t="s">
        <v>426</v>
      </c>
      <c r="C95" s="339">
        <v>0</v>
      </c>
      <c r="D95" s="339"/>
    </row>
    <row r="96" spans="1:4" hidden="1">
      <c r="A96" s="338" t="s">
        <v>427</v>
      </c>
      <c r="B96" s="338" t="s">
        <v>428</v>
      </c>
      <c r="C96" s="339">
        <v>0</v>
      </c>
      <c r="D96" s="339"/>
    </row>
    <row r="97" spans="1:4" hidden="1">
      <c r="A97" s="338" t="s">
        <v>429</v>
      </c>
      <c r="B97" s="338" t="s">
        <v>430</v>
      </c>
      <c r="C97" s="339">
        <v>0</v>
      </c>
      <c r="D97" s="339"/>
    </row>
    <row r="98" spans="1:4" hidden="1">
      <c r="A98" s="338" t="s">
        <v>431</v>
      </c>
      <c r="B98" s="338" t="s">
        <v>432</v>
      </c>
      <c r="C98" s="339">
        <v>0</v>
      </c>
      <c r="D98" s="339"/>
    </row>
    <row r="99" spans="1:4" hidden="1">
      <c r="A99" s="338" t="s">
        <v>433</v>
      </c>
      <c r="B99" s="338" t="s">
        <v>434</v>
      </c>
      <c r="C99" s="339">
        <v>0</v>
      </c>
      <c r="D99" s="339"/>
    </row>
    <row r="100" spans="1:4" hidden="1">
      <c r="A100" s="338" t="s">
        <v>435</v>
      </c>
      <c r="B100" s="338" t="s">
        <v>436</v>
      </c>
      <c r="C100" s="339">
        <v>0</v>
      </c>
      <c r="D100" s="339"/>
    </row>
    <row r="101" spans="1:4" hidden="1">
      <c r="A101" s="338" t="s">
        <v>437</v>
      </c>
      <c r="B101" s="338" t="s">
        <v>438</v>
      </c>
      <c r="C101" s="339">
        <v>0</v>
      </c>
      <c r="D101" s="339"/>
    </row>
    <row r="102" spans="1:4" hidden="1">
      <c r="A102" s="338" t="s">
        <v>439</v>
      </c>
      <c r="B102" s="338" t="s">
        <v>440</v>
      </c>
      <c r="C102" s="339">
        <v>0</v>
      </c>
      <c r="D102" s="339"/>
    </row>
    <row r="103" spans="1:4" hidden="1">
      <c r="A103" s="338" t="s">
        <v>441</v>
      </c>
      <c r="B103" s="338" t="s">
        <v>442</v>
      </c>
      <c r="C103" s="339">
        <v>0</v>
      </c>
      <c r="D103" s="339"/>
    </row>
    <row r="104" spans="1:4" hidden="1">
      <c r="A104" s="338" t="s">
        <v>443</v>
      </c>
      <c r="B104" s="338" t="s">
        <v>444</v>
      </c>
      <c r="C104" s="339">
        <v>0</v>
      </c>
      <c r="D104" s="339"/>
    </row>
    <row r="105" spans="1:4" hidden="1">
      <c r="A105" s="338" t="s">
        <v>445</v>
      </c>
      <c r="B105" s="338" t="s">
        <v>446</v>
      </c>
      <c r="C105" s="339">
        <v>0</v>
      </c>
      <c r="D105" s="339"/>
    </row>
    <row r="106" spans="1:4" hidden="1">
      <c r="A106" s="338" t="s">
        <v>447</v>
      </c>
      <c r="B106" s="338" t="s">
        <v>448</v>
      </c>
      <c r="C106" s="339">
        <v>0</v>
      </c>
      <c r="D106" s="339"/>
    </row>
    <row r="107" spans="1:4" hidden="1">
      <c r="A107" s="338" t="s">
        <v>449</v>
      </c>
      <c r="B107" s="338" t="s">
        <v>450</v>
      </c>
      <c r="C107" s="339">
        <v>0</v>
      </c>
      <c r="D107" s="339"/>
    </row>
    <row r="108" spans="1:4" hidden="1">
      <c r="A108" s="338" t="s">
        <v>451</v>
      </c>
      <c r="B108" s="338" t="s">
        <v>452</v>
      </c>
      <c r="C108" s="339">
        <v>0</v>
      </c>
      <c r="D108" s="339"/>
    </row>
    <row r="109" spans="1:4" hidden="1">
      <c r="A109" s="338" t="s">
        <v>453</v>
      </c>
      <c r="B109" s="338" t="s">
        <v>454</v>
      </c>
      <c r="C109" s="339">
        <v>0</v>
      </c>
      <c r="D109" s="339"/>
    </row>
    <row r="110" spans="1:4" hidden="1">
      <c r="A110" s="338" t="s">
        <v>455</v>
      </c>
      <c r="B110" s="338" t="s">
        <v>456</v>
      </c>
      <c r="C110" s="339">
        <v>0</v>
      </c>
      <c r="D110" s="339"/>
    </row>
    <row r="111" spans="1:4" hidden="1">
      <c r="A111" s="338" t="s">
        <v>457</v>
      </c>
      <c r="B111" s="338" t="s">
        <v>458</v>
      </c>
      <c r="C111" s="339">
        <v>0</v>
      </c>
      <c r="D111" s="339"/>
    </row>
    <row r="112" spans="1:4" hidden="1">
      <c r="A112" s="338" t="s">
        <v>459</v>
      </c>
      <c r="B112" s="338" t="s">
        <v>460</v>
      </c>
      <c r="C112" s="339">
        <v>0</v>
      </c>
      <c r="D112" s="339"/>
    </row>
    <row r="113" spans="1:4" hidden="1">
      <c r="A113" s="338" t="s">
        <v>461</v>
      </c>
      <c r="B113" s="338" t="s">
        <v>462</v>
      </c>
      <c r="C113" s="339">
        <v>0</v>
      </c>
      <c r="D113" s="339"/>
    </row>
    <row r="114" spans="1:4" hidden="1">
      <c r="A114" s="338" t="s">
        <v>463</v>
      </c>
      <c r="B114" s="338" t="s">
        <v>464</v>
      </c>
      <c r="C114" s="339">
        <v>0</v>
      </c>
      <c r="D114" s="339"/>
    </row>
    <row r="115" spans="1:4" hidden="1">
      <c r="A115" s="338" t="s">
        <v>465</v>
      </c>
      <c r="B115" s="338" t="s">
        <v>466</v>
      </c>
      <c r="C115" s="339">
        <v>0</v>
      </c>
      <c r="D115" s="339"/>
    </row>
    <row r="116" spans="1:4" hidden="1">
      <c r="A116" s="338" t="s">
        <v>467</v>
      </c>
      <c r="B116" s="338" t="s">
        <v>468</v>
      </c>
      <c r="C116" s="339">
        <v>0</v>
      </c>
      <c r="D116" s="339"/>
    </row>
    <row r="117" spans="1:4" hidden="1">
      <c r="A117" s="338" t="s">
        <v>469</v>
      </c>
      <c r="B117" s="338" t="s">
        <v>470</v>
      </c>
      <c r="C117" s="339">
        <v>0</v>
      </c>
      <c r="D117" s="339"/>
    </row>
    <row r="118" spans="1:4" hidden="1">
      <c r="A118" s="338" t="s">
        <v>471</v>
      </c>
      <c r="B118" s="338" t="s">
        <v>472</v>
      </c>
      <c r="C118" s="339">
        <v>0</v>
      </c>
      <c r="D118" s="339"/>
    </row>
    <row r="119" spans="1:4" hidden="1">
      <c r="A119" s="338" t="s">
        <v>473</v>
      </c>
      <c r="B119" s="338" t="s">
        <v>474</v>
      </c>
      <c r="C119" s="339">
        <v>0</v>
      </c>
      <c r="D119" s="339"/>
    </row>
    <row r="120" spans="1:4" hidden="1">
      <c r="A120" s="338" t="s">
        <v>475</v>
      </c>
      <c r="B120" s="338" t="s">
        <v>476</v>
      </c>
      <c r="C120" s="339">
        <v>0</v>
      </c>
      <c r="D120" s="339"/>
    </row>
    <row r="121" spans="1:4" hidden="1">
      <c r="A121" s="338" t="s">
        <v>477</v>
      </c>
      <c r="B121" s="338" t="s">
        <v>478</v>
      </c>
      <c r="C121" s="339">
        <v>0</v>
      </c>
      <c r="D121" s="339"/>
    </row>
    <row r="122" spans="1:4" hidden="1">
      <c r="A122" s="338" t="s">
        <v>479</v>
      </c>
      <c r="B122" s="338" t="s">
        <v>480</v>
      </c>
      <c r="C122" s="339">
        <v>0</v>
      </c>
      <c r="D122" s="339"/>
    </row>
    <row r="123" spans="1:4" hidden="1">
      <c r="A123" s="338" t="s">
        <v>481</v>
      </c>
      <c r="B123" s="338" t="s">
        <v>482</v>
      </c>
      <c r="C123" s="339">
        <v>0</v>
      </c>
      <c r="D123" s="339"/>
    </row>
    <row r="124" spans="1:4" hidden="1">
      <c r="A124" s="338" t="s">
        <v>483</v>
      </c>
      <c r="B124" s="338" t="s">
        <v>484</v>
      </c>
      <c r="C124" s="339">
        <v>0</v>
      </c>
      <c r="D124" s="339"/>
    </row>
    <row r="125" spans="1:4" hidden="1">
      <c r="A125" s="338" t="s">
        <v>485</v>
      </c>
      <c r="B125" s="338" t="s">
        <v>486</v>
      </c>
      <c r="C125" s="339">
        <v>0</v>
      </c>
      <c r="D125" s="339"/>
    </row>
    <row r="126" spans="1:4" hidden="1">
      <c r="A126" s="338" t="s">
        <v>487</v>
      </c>
      <c r="B126" s="338" t="s">
        <v>488</v>
      </c>
      <c r="C126" s="339">
        <v>0</v>
      </c>
      <c r="D126" s="339"/>
    </row>
    <row r="127" spans="1:4" hidden="1">
      <c r="A127" s="338" t="s">
        <v>489</v>
      </c>
      <c r="B127" s="338" t="s">
        <v>490</v>
      </c>
      <c r="C127" s="339">
        <v>0</v>
      </c>
      <c r="D127" s="339"/>
    </row>
    <row r="128" spans="1:4" hidden="1">
      <c r="A128" s="338" t="s">
        <v>491</v>
      </c>
      <c r="B128" s="338" t="s">
        <v>492</v>
      </c>
      <c r="C128" s="339">
        <v>0</v>
      </c>
      <c r="D128" s="339"/>
    </row>
    <row r="129" spans="1:4" hidden="1">
      <c r="A129" s="338" t="s">
        <v>493</v>
      </c>
      <c r="B129" s="338" t="s">
        <v>494</v>
      </c>
      <c r="C129" s="339">
        <v>0</v>
      </c>
      <c r="D129" s="339"/>
    </row>
    <row r="130" spans="1:4" hidden="1">
      <c r="A130" s="338" t="s">
        <v>495</v>
      </c>
      <c r="B130" s="338" t="s">
        <v>496</v>
      </c>
      <c r="C130" s="339">
        <v>0</v>
      </c>
      <c r="D130" s="339"/>
    </row>
    <row r="131" spans="1:4" hidden="1">
      <c r="A131" s="338" t="s">
        <v>497</v>
      </c>
      <c r="B131" s="338" t="s">
        <v>498</v>
      </c>
      <c r="C131" s="339">
        <v>0</v>
      </c>
      <c r="D131" s="339"/>
    </row>
    <row r="132" spans="1:4" hidden="1">
      <c r="A132" s="338" t="s">
        <v>499</v>
      </c>
      <c r="B132" s="338" t="s">
        <v>500</v>
      </c>
      <c r="C132" s="339">
        <v>0</v>
      </c>
      <c r="D132" s="339"/>
    </row>
    <row r="133" spans="1:4" hidden="1">
      <c r="A133" s="338" t="s">
        <v>501</v>
      </c>
      <c r="B133" s="338" t="s">
        <v>502</v>
      </c>
      <c r="C133" s="339">
        <v>0</v>
      </c>
      <c r="D133" s="339"/>
    </row>
    <row r="134" spans="1:4" hidden="1">
      <c r="A134" s="338" t="s">
        <v>503</v>
      </c>
      <c r="B134" s="338" t="s">
        <v>504</v>
      </c>
      <c r="C134" s="339">
        <v>0</v>
      </c>
      <c r="D134" s="339"/>
    </row>
    <row r="135" spans="1:4" hidden="1">
      <c r="A135" s="338" t="s">
        <v>505</v>
      </c>
      <c r="B135" s="338" t="s">
        <v>506</v>
      </c>
      <c r="C135" s="339">
        <v>0</v>
      </c>
      <c r="D135" s="339"/>
    </row>
    <row r="136" spans="1:4" hidden="1">
      <c r="A136" s="338" t="s">
        <v>507</v>
      </c>
      <c r="B136" s="338" t="s">
        <v>508</v>
      </c>
      <c r="C136" s="339">
        <v>0</v>
      </c>
      <c r="D136" s="339"/>
    </row>
    <row r="137" spans="1:4" hidden="1">
      <c r="A137" s="338" t="s">
        <v>509</v>
      </c>
      <c r="B137" s="338" t="s">
        <v>510</v>
      </c>
      <c r="C137" s="339">
        <v>0</v>
      </c>
      <c r="D137" s="339"/>
    </row>
    <row r="138" spans="1:4" hidden="1">
      <c r="A138" s="338" t="s">
        <v>511</v>
      </c>
      <c r="B138" s="338" t="s">
        <v>512</v>
      </c>
      <c r="C138" s="339">
        <v>0</v>
      </c>
      <c r="D138" s="339"/>
    </row>
    <row r="139" spans="1:4" hidden="1">
      <c r="A139" s="338" t="s">
        <v>513</v>
      </c>
      <c r="B139" s="338" t="s">
        <v>514</v>
      </c>
      <c r="C139" s="339">
        <v>0</v>
      </c>
      <c r="D139" s="339"/>
    </row>
    <row r="140" spans="1:4" hidden="1">
      <c r="A140" s="338" t="s">
        <v>515</v>
      </c>
      <c r="B140" s="338" t="s">
        <v>516</v>
      </c>
      <c r="C140" s="339">
        <v>0</v>
      </c>
      <c r="D140" s="339"/>
    </row>
    <row r="141" spans="1:4" hidden="1">
      <c r="A141" s="338" t="s">
        <v>517</v>
      </c>
      <c r="B141" s="338" t="s">
        <v>518</v>
      </c>
      <c r="C141" s="339">
        <v>0</v>
      </c>
      <c r="D141" s="339"/>
    </row>
    <row r="142" spans="1:4" hidden="1">
      <c r="A142" s="338" t="s">
        <v>519</v>
      </c>
      <c r="B142" s="338" t="s">
        <v>520</v>
      </c>
      <c r="C142" s="339">
        <v>0</v>
      </c>
      <c r="D142" s="339"/>
    </row>
    <row r="143" spans="1:4" hidden="1">
      <c r="A143" s="338" t="s">
        <v>521</v>
      </c>
      <c r="B143" s="338" t="s">
        <v>522</v>
      </c>
      <c r="C143" s="339">
        <v>0</v>
      </c>
      <c r="D143" s="339"/>
    </row>
    <row r="144" spans="1:4" hidden="1">
      <c r="A144" s="338" t="s">
        <v>523</v>
      </c>
      <c r="B144" s="338" t="s">
        <v>524</v>
      </c>
      <c r="C144" s="339">
        <v>0</v>
      </c>
      <c r="D144" s="339"/>
    </row>
    <row r="145" spans="1:4" hidden="1">
      <c r="A145" s="338" t="s">
        <v>525</v>
      </c>
      <c r="B145" s="338" t="s">
        <v>526</v>
      </c>
      <c r="C145" s="339">
        <v>0</v>
      </c>
      <c r="D145" s="339"/>
    </row>
    <row r="146" spans="1:4" hidden="1">
      <c r="A146" s="338" t="s">
        <v>527</v>
      </c>
      <c r="B146" s="338" t="s">
        <v>528</v>
      </c>
      <c r="C146" s="339">
        <v>0</v>
      </c>
      <c r="D146" s="339"/>
    </row>
    <row r="147" spans="1:4" hidden="1">
      <c r="A147" s="338" t="s">
        <v>529</v>
      </c>
      <c r="B147" s="338" t="s">
        <v>530</v>
      </c>
      <c r="C147" s="339">
        <v>0</v>
      </c>
      <c r="D147" s="339"/>
    </row>
    <row r="148" spans="1:4" hidden="1">
      <c r="A148" s="338" t="s">
        <v>531</v>
      </c>
      <c r="B148" s="338" t="s">
        <v>532</v>
      </c>
      <c r="C148" s="339">
        <v>0</v>
      </c>
      <c r="D148" s="339"/>
    </row>
    <row r="149" spans="1:4" hidden="1">
      <c r="A149" s="338" t="s">
        <v>533</v>
      </c>
      <c r="B149" s="338" t="s">
        <v>534</v>
      </c>
      <c r="C149" s="339">
        <v>0</v>
      </c>
      <c r="D149" s="339"/>
    </row>
    <row r="150" spans="1:4" hidden="1">
      <c r="A150" s="338" t="s">
        <v>535</v>
      </c>
      <c r="B150" s="338" t="s">
        <v>536</v>
      </c>
      <c r="C150" s="339">
        <v>0</v>
      </c>
      <c r="D150" s="339"/>
    </row>
    <row r="151" spans="1:4" hidden="1">
      <c r="A151" s="338" t="s">
        <v>537</v>
      </c>
      <c r="B151" s="338" t="s">
        <v>538</v>
      </c>
      <c r="C151" s="339">
        <v>0</v>
      </c>
      <c r="D151" s="339"/>
    </row>
    <row r="152" spans="1:4" hidden="1">
      <c r="A152" s="338" t="s">
        <v>539</v>
      </c>
      <c r="B152" s="338" t="s">
        <v>518</v>
      </c>
      <c r="C152" s="339">
        <v>0</v>
      </c>
      <c r="D152" s="339"/>
    </row>
    <row r="153" spans="1:4" hidden="1">
      <c r="A153" s="338" t="s">
        <v>540</v>
      </c>
      <c r="B153" s="338" t="s">
        <v>520</v>
      </c>
      <c r="C153" s="339">
        <v>0</v>
      </c>
      <c r="D153" s="339"/>
    </row>
    <row r="154" spans="1:4" hidden="1">
      <c r="A154" s="338" t="s">
        <v>541</v>
      </c>
      <c r="B154" s="338" t="s">
        <v>522</v>
      </c>
      <c r="C154" s="339">
        <v>0</v>
      </c>
      <c r="D154" s="339"/>
    </row>
    <row r="155" spans="1:4" hidden="1">
      <c r="A155" s="338" t="s">
        <v>542</v>
      </c>
      <c r="B155" s="338" t="s">
        <v>524</v>
      </c>
      <c r="C155" s="339">
        <v>0</v>
      </c>
      <c r="D155" s="339"/>
    </row>
    <row r="156" spans="1:4" hidden="1">
      <c r="A156" s="338" t="s">
        <v>543</v>
      </c>
      <c r="B156" s="338" t="s">
        <v>526</v>
      </c>
      <c r="C156" s="339">
        <v>0</v>
      </c>
      <c r="D156" s="339"/>
    </row>
    <row r="157" spans="1:4" hidden="1">
      <c r="A157" s="338" t="s">
        <v>544</v>
      </c>
      <c r="B157" s="338" t="s">
        <v>528</v>
      </c>
      <c r="C157" s="339">
        <v>0</v>
      </c>
      <c r="D157" s="339"/>
    </row>
    <row r="158" spans="1:4" hidden="1">
      <c r="A158" s="338" t="s">
        <v>545</v>
      </c>
      <c r="B158" s="338" t="s">
        <v>530</v>
      </c>
      <c r="C158" s="339">
        <v>0</v>
      </c>
      <c r="D158" s="339"/>
    </row>
    <row r="159" spans="1:4" hidden="1">
      <c r="A159" s="338" t="s">
        <v>546</v>
      </c>
      <c r="B159" s="338" t="s">
        <v>532</v>
      </c>
      <c r="C159" s="339">
        <v>0</v>
      </c>
      <c r="D159" s="339"/>
    </row>
    <row r="160" spans="1:4" hidden="1">
      <c r="A160" s="338" t="s">
        <v>547</v>
      </c>
      <c r="B160" s="338" t="s">
        <v>534</v>
      </c>
      <c r="C160" s="339">
        <v>0</v>
      </c>
      <c r="D160" s="339"/>
    </row>
    <row r="161" spans="1:4" hidden="1">
      <c r="A161" s="338" t="s">
        <v>548</v>
      </c>
      <c r="B161" s="338" t="s">
        <v>536</v>
      </c>
      <c r="C161" s="339">
        <v>0</v>
      </c>
      <c r="D161" s="339"/>
    </row>
    <row r="162" spans="1:4" hidden="1">
      <c r="A162" s="338" t="s">
        <v>549</v>
      </c>
      <c r="B162" s="338" t="s">
        <v>550</v>
      </c>
      <c r="C162" s="339">
        <v>0</v>
      </c>
      <c r="D162" s="339"/>
    </row>
    <row r="163" spans="1:4" hidden="1">
      <c r="A163" s="338" t="s">
        <v>551</v>
      </c>
      <c r="B163" s="338" t="s">
        <v>518</v>
      </c>
      <c r="C163" s="339">
        <v>0</v>
      </c>
      <c r="D163" s="339"/>
    </row>
    <row r="164" spans="1:4" hidden="1">
      <c r="A164" s="338" t="s">
        <v>552</v>
      </c>
      <c r="B164" s="338" t="s">
        <v>520</v>
      </c>
      <c r="C164" s="339">
        <v>0</v>
      </c>
      <c r="D164" s="339"/>
    </row>
    <row r="165" spans="1:4" hidden="1">
      <c r="A165" s="338" t="s">
        <v>553</v>
      </c>
      <c r="B165" s="338" t="s">
        <v>522</v>
      </c>
      <c r="C165" s="339">
        <v>0</v>
      </c>
      <c r="D165" s="339"/>
    </row>
    <row r="166" spans="1:4" hidden="1">
      <c r="A166" s="338" t="s">
        <v>554</v>
      </c>
      <c r="B166" s="338" t="s">
        <v>524</v>
      </c>
      <c r="C166" s="339">
        <v>0</v>
      </c>
      <c r="D166" s="339"/>
    </row>
    <row r="167" spans="1:4" hidden="1">
      <c r="A167" s="338" t="s">
        <v>555</v>
      </c>
      <c r="B167" s="338" t="s">
        <v>526</v>
      </c>
      <c r="C167" s="339">
        <v>0</v>
      </c>
      <c r="D167" s="339"/>
    </row>
    <row r="168" spans="1:4" hidden="1">
      <c r="A168" s="338" t="s">
        <v>556</v>
      </c>
      <c r="B168" s="338" t="s">
        <v>528</v>
      </c>
      <c r="C168" s="339">
        <v>0</v>
      </c>
      <c r="D168" s="339"/>
    </row>
    <row r="169" spans="1:4" hidden="1">
      <c r="A169" s="338" t="s">
        <v>557</v>
      </c>
      <c r="B169" s="338" t="s">
        <v>530</v>
      </c>
      <c r="C169" s="339">
        <v>0</v>
      </c>
      <c r="D169" s="339"/>
    </row>
    <row r="170" spans="1:4" hidden="1">
      <c r="A170" s="338" t="s">
        <v>558</v>
      </c>
      <c r="B170" s="338" t="s">
        <v>532</v>
      </c>
      <c r="C170" s="339">
        <v>0</v>
      </c>
      <c r="D170" s="339"/>
    </row>
    <row r="171" spans="1:4" hidden="1">
      <c r="A171" s="338" t="s">
        <v>559</v>
      </c>
      <c r="B171" s="338" t="s">
        <v>534</v>
      </c>
      <c r="C171" s="339">
        <v>0</v>
      </c>
      <c r="D171" s="339"/>
    </row>
    <row r="172" spans="1:4" hidden="1">
      <c r="A172" s="338" t="s">
        <v>560</v>
      </c>
      <c r="B172" s="338" t="s">
        <v>536</v>
      </c>
      <c r="C172" s="339">
        <v>0</v>
      </c>
      <c r="D172" s="339"/>
    </row>
    <row r="173" spans="1:4" hidden="1">
      <c r="A173" s="338" t="s">
        <v>561</v>
      </c>
      <c r="B173" s="338" t="s">
        <v>562</v>
      </c>
      <c r="C173" s="339">
        <v>0</v>
      </c>
      <c r="D173" s="339"/>
    </row>
    <row r="174" spans="1:4" hidden="1">
      <c r="A174" s="338" t="s">
        <v>563</v>
      </c>
      <c r="B174" s="338" t="s">
        <v>564</v>
      </c>
      <c r="C174" s="339">
        <v>0</v>
      </c>
      <c r="D174" s="339"/>
    </row>
    <row r="175" spans="1:4" hidden="1">
      <c r="A175" s="338" t="s">
        <v>565</v>
      </c>
      <c r="B175" s="338" t="s">
        <v>566</v>
      </c>
      <c r="C175" s="339">
        <v>0</v>
      </c>
      <c r="D175" s="339"/>
    </row>
    <row r="176" spans="1:4" hidden="1">
      <c r="A176" s="338" t="s">
        <v>567</v>
      </c>
      <c r="B176" s="338" t="s">
        <v>568</v>
      </c>
      <c r="C176" s="339">
        <v>0</v>
      </c>
      <c r="D176" s="339"/>
    </row>
    <row r="177" spans="1:4" hidden="1">
      <c r="A177" s="338" t="s">
        <v>569</v>
      </c>
      <c r="B177" s="338" t="s">
        <v>570</v>
      </c>
      <c r="C177" s="339">
        <v>0</v>
      </c>
      <c r="D177" s="339"/>
    </row>
    <row r="178" spans="1:4" hidden="1">
      <c r="A178" s="338" t="s">
        <v>571</v>
      </c>
      <c r="B178" s="338" t="s">
        <v>572</v>
      </c>
      <c r="C178" s="339">
        <v>0</v>
      </c>
      <c r="D178" s="339"/>
    </row>
    <row r="179" spans="1:4" hidden="1">
      <c r="A179" s="338" t="s">
        <v>573</v>
      </c>
      <c r="B179" s="338" t="s">
        <v>574</v>
      </c>
      <c r="C179" s="339">
        <v>0</v>
      </c>
      <c r="D179" s="339"/>
    </row>
    <row r="180" spans="1:4" hidden="1">
      <c r="A180" s="338" t="s">
        <v>575</v>
      </c>
      <c r="B180" s="338" t="s">
        <v>576</v>
      </c>
      <c r="C180" s="339">
        <v>0</v>
      </c>
      <c r="D180" s="339"/>
    </row>
    <row r="181" spans="1:4" hidden="1">
      <c r="A181" s="338" t="s">
        <v>577</v>
      </c>
      <c r="B181" s="338" t="s">
        <v>578</v>
      </c>
      <c r="C181" s="339">
        <v>0</v>
      </c>
      <c r="D181" s="339"/>
    </row>
    <row r="182" spans="1:4" hidden="1">
      <c r="A182" s="338" t="s">
        <v>579</v>
      </c>
      <c r="B182" s="338" t="s">
        <v>580</v>
      </c>
      <c r="C182" s="339">
        <v>0</v>
      </c>
      <c r="D182" s="339"/>
    </row>
    <row r="183" spans="1:4" hidden="1">
      <c r="A183" s="338" t="s">
        <v>581</v>
      </c>
      <c r="B183" s="338" t="s">
        <v>582</v>
      </c>
      <c r="C183" s="339">
        <v>0</v>
      </c>
      <c r="D183" s="339"/>
    </row>
    <row r="184" spans="1:4" hidden="1">
      <c r="A184" s="338" t="s">
        <v>583</v>
      </c>
      <c r="B184" s="338" t="s">
        <v>584</v>
      </c>
      <c r="C184" s="339">
        <v>0</v>
      </c>
      <c r="D184" s="339"/>
    </row>
    <row r="185" spans="1:4" hidden="1">
      <c r="A185" s="338" t="s">
        <v>585</v>
      </c>
      <c r="B185" s="338" t="s">
        <v>586</v>
      </c>
      <c r="C185" s="339">
        <v>0</v>
      </c>
      <c r="D185" s="339"/>
    </row>
    <row r="186" spans="1:4" hidden="1">
      <c r="A186" s="338" t="s">
        <v>587</v>
      </c>
      <c r="B186" s="338" t="s">
        <v>588</v>
      </c>
      <c r="C186" s="339">
        <v>0</v>
      </c>
      <c r="D186" s="339"/>
    </row>
    <row r="187" spans="1:4" hidden="1">
      <c r="A187" s="338" t="s">
        <v>589</v>
      </c>
      <c r="B187" s="338" t="s">
        <v>590</v>
      </c>
      <c r="C187" s="339">
        <v>0</v>
      </c>
      <c r="D187" s="339"/>
    </row>
    <row r="188" spans="1:4" hidden="1">
      <c r="A188" s="338" t="s">
        <v>591</v>
      </c>
      <c r="B188" s="338" t="s">
        <v>592</v>
      </c>
      <c r="C188" s="339">
        <v>0</v>
      </c>
      <c r="D188" s="339"/>
    </row>
    <row r="189" spans="1:4" hidden="1">
      <c r="A189" s="338" t="s">
        <v>593</v>
      </c>
      <c r="B189" s="338" t="s">
        <v>594</v>
      </c>
      <c r="C189" s="339">
        <v>0</v>
      </c>
      <c r="D189" s="339"/>
    </row>
    <row r="190" spans="1:4" hidden="1">
      <c r="A190" s="338" t="s">
        <v>595</v>
      </c>
      <c r="B190" s="338" t="s">
        <v>596</v>
      </c>
      <c r="C190" s="339">
        <v>0</v>
      </c>
      <c r="D190" s="339"/>
    </row>
    <row r="191" spans="1:4" hidden="1">
      <c r="A191" s="338" t="s">
        <v>597</v>
      </c>
      <c r="B191" s="338" t="s">
        <v>568</v>
      </c>
      <c r="C191" s="339">
        <v>0</v>
      </c>
      <c r="D191" s="339"/>
    </row>
    <row r="192" spans="1:4" hidden="1">
      <c r="A192" s="338" t="s">
        <v>598</v>
      </c>
      <c r="B192" s="338" t="s">
        <v>570</v>
      </c>
      <c r="C192" s="339">
        <v>0</v>
      </c>
      <c r="D192" s="339"/>
    </row>
    <row r="193" spans="1:4" hidden="1">
      <c r="A193" s="338" t="s">
        <v>599</v>
      </c>
      <c r="B193" s="338" t="s">
        <v>572</v>
      </c>
      <c r="C193" s="339">
        <v>0</v>
      </c>
      <c r="D193" s="339"/>
    </row>
    <row r="194" spans="1:4" hidden="1">
      <c r="A194" s="338" t="s">
        <v>600</v>
      </c>
      <c r="B194" s="338" t="s">
        <v>574</v>
      </c>
      <c r="C194" s="339">
        <v>0</v>
      </c>
      <c r="D194" s="339"/>
    </row>
    <row r="195" spans="1:4" hidden="1">
      <c r="A195" s="338" t="s">
        <v>601</v>
      </c>
      <c r="B195" s="338" t="s">
        <v>576</v>
      </c>
      <c r="C195" s="339">
        <v>0</v>
      </c>
      <c r="D195" s="339"/>
    </row>
    <row r="196" spans="1:4" hidden="1">
      <c r="A196" s="338" t="s">
        <v>602</v>
      </c>
      <c r="B196" s="338" t="s">
        <v>578</v>
      </c>
      <c r="C196" s="339">
        <v>0</v>
      </c>
      <c r="D196" s="339"/>
    </row>
    <row r="197" spans="1:4" hidden="1">
      <c r="A197" s="338" t="s">
        <v>603</v>
      </c>
      <c r="B197" s="338" t="s">
        <v>580</v>
      </c>
      <c r="C197" s="339">
        <v>0</v>
      </c>
      <c r="D197" s="339"/>
    </row>
    <row r="198" spans="1:4" hidden="1">
      <c r="A198" s="338" t="s">
        <v>604</v>
      </c>
      <c r="B198" s="338" t="s">
        <v>582</v>
      </c>
      <c r="C198" s="339">
        <v>0</v>
      </c>
      <c r="D198" s="339"/>
    </row>
    <row r="199" spans="1:4" hidden="1">
      <c r="A199" s="338" t="s">
        <v>605</v>
      </c>
      <c r="B199" s="338" t="s">
        <v>586</v>
      </c>
      <c r="C199" s="339">
        <v>0</v>
      </c>
      <c r="D199" s="339"/>
    </row>
    <row r="200" spans="1:4" hidden="1">
      <c r="A200" s="338" t="s">
        <v>606</v>
      </c>
      <c r="B200" s="338" t="s">
        <v>588</v>
      </c>
      <c r="C200" s="339">
        <v>0</v>
      </c>
      <c r="D200" s="339"/>
    </row>
    <row r="201" spans="1:4" hidden="1">
      <c r="A201" s="338" t="s">
        <v>607</v>
      </c>
      <c r="B201" s="338" t="s">
        <v>608</v>
      </c>
      <c r="C201" s="339">
        <v>0</v>
      </c>
      <c r="D201" s="339"/>
    </row>
    <row r="202" spans="1:4" hidden="1">
      <c r="A202" s="338" t="s">
        <v>609</v>
      </c>
      <c r="B202" s="338" t="s">
        <v>610</v>
      </c>
      <c r="C202" s="339">
        <v>0</v>
      </c>
      <c r="D202" s="339"/>
    </row>
    <row r="203" spans="1:4" hidden="1">
      <c r="A203" s="338" t="s">
        <v>611</v>
      </c>
      <c r="B203" s="338" t="s">
        <v>612</v>
      </c>
      <c r="C203" s="339">
        <v>0</v>
      </c>
      <c r="D203" s="339"/>
    </row>
    <row r="204" spans="1:4" hidden="1">
      <c r="A204" s="338" t="s">
        <v>613</v>
      </c>
      <c r="B204" s="338" t="s">
        <v>614</v>
      </c>
      <c r="C204" s="339">
        <v>0</v>
      </c>
      <c r="D204" s="339"/>
    </row>
    <row r="205" spans="1:4" hidden="1">
      <c r="A205" s="338" t="s">
        <v>615</v>
      </c>
      <c r="B205" s="338" t="s">
        <v>616</v>
      </c>
      <c r="C205" s="339">
        <v>0</v>
      </c>
      <c r="D205" s="339"/>
    </row>
    <row r="206" spans="1:4" hidden="1">
      <c r="A206" s="338" t="s">
        <v>617</v>
      </c>
      <c r="B206" s="338" t="s">
        <v>618</v>
      </c>
      <c r="C206" s="339">
        <v>0</v>
      </c>
      <c r="D206" s="339"/>
    </row>
    <row r="207" spans="1:4" hidden="1">
      <c r="A207" s="338" t="s">
        <v>619</v>
      </c>
      <c r="B207" s="338" t="s">
        <v>620</v>
      </c>
      <c r="C207" s="339"/>
      <c r="D207" s="339"/>
    </row>
    <row r="208" spans="1:4" hidden="1">
      <c r="A208" s="338" t="s">
        <v>621</v>
      </c>
      <c r="B208" s="338" t="s">
        <v>622</v>
      </c>
      <c r="C208" s="339">
        <v>0</v>
      </c>
      <c r="D208" s="339"/>
    </row>
    <row r="209" spans="1:4" hidden="1">
      <c r="A209" s="338" t="s">
        <v>623</v>
      </c>
      <c r="B209" s="338" t="s">
        <v>624</v>
      </c>
      <c r="C209" s="339">
        <v>0</v>
      </c>
      <c r="D209" s="339"/>
    </row>
    <row r="210" spans="1:4" hidden="1">
      <c r="A210" s="338" t="s">
        <v>625</v>
      </c>
      <c r="B210" s="338" t="s">
        <v>626</v>
      </c>
      <c r="C210" s="339"/>
      <c r="D210" s="339"/>
    </row>
    <row r="211" spans="1:4" s="342" customFormat="1" hidden="1">
      <c r="A211" s="340" t="s">
        <v>627</v>
      </c>
      <c r="B211" s="340" t="s">
        <v>628</v>
      </c>
      <c r="C211" s="341"/>
      <c r="D211" s="341"/>
    </row>
    <row r="212" spans="1:4" hidden="1">
      <c r="A212" s="338" t="s">
        <v>629</v>
      </c>
      <c r="B212" s="338" t="s">
        <v>630</v>
      </c>
      <c r="C212" s="339">
        <v>0</v>
      </c>
      <c r="D212" s="339"/>
    </row>
    <row r="213" spans="1:4" hidden="1">
      <c r="A213" s="338" t="s">
        <v>631</v>
      </c>
      <c r="B213" s="338" t="s">
        <v>632</v>
      </c>
      <c r="C213" s="339">
        <v>0</v>
      </c>
      <c r="D213" s="339"/>
    </row>
    <row r="214" spans="1:4" hidden="1">
      <c r="A214" s="338" t="s">
        <v>633</v>
      </c>
      <c r="B214" s="338" t="s">
        <v>634</v>
      </c>
      <c r="C214" s="339">
        <v>0</v>
      </c>
      <c r="D214" s="339"/>
    </row>
    <row r="215" spans="1:4" hidden="1">
      <c r="A215" s="338" t="s">
        <v>635</v>
      </c>
      <c r="B215" s="338" t="s">
        <v>636</v>
      </c>
      <c r="C215" s="339">
        <v>0</v>
      </c>
      <c r="D215" s="339"/>
    </row>
    <row r="216" spans="1:4" hidden="1">
      <c r="A216" s="338" t="s">
        <v>637</v>
      </c>
      <c r="B216" s="338" t="s">
        <v>638</v>
      </c>
      <c r="C216" s="339">
        <v>0</v>
      </c>
      <c r="D216" s="339"/>
    </row>
    <row r="217" spans="1:4" hidden="1">
      <c r="A217" s="338" t="s">
        <v>639</v>
      </c>
      <c r="B217" s="338" t="s">
        <v>640</v>
      </c>
      <c r="C217" s="339">
        <v>0</v>
      </c>
      <c r="D217" s="339"/>
    </row>
    <row r="218" spans="1:4" hidden="1">
      <c r="A218" s="338" t="s">
        <v>641</v>
      </c>
      <c r="B218" s="338" t="s">
        <v>642</v>
      </c>
      <c r="C218" s="339">
        <v>0</v>
      </c>
      <c r="D218" s="339"/>
    </row>
    <row r="219" spans="1:4" hidden="1">
      <c r="A219" s="338" t="s">
        <v>643</v>
      </c>
      <c r="B219" s="338" t="s">
        <v>518</v>
      </c>
      <c r="C219" s="339">
        <v>0</v>
      </c>
      <c r="D219" s="339"/>
    </row>
    <row r="220" spans="1:4" hidden="1">
      <c r="A220" s="338" t="s">
        <v>644</v>
      </c>
      <c r="B220" s="338" t="s">
        <v>520</v>
      </c>
      <c r="C220" s="339">
        <v>0</v>
      </c>
      <c r="D220" s="339"/>
    </row>
    <row r="221" spans="1:4" hidden="1">
      <c r="A221" s="338" t="s">
        <v>645</v>
      </c>
      <c r="B221" s="338" t="s">
        <v>522</v>
      </c>
      <c r="C221" s="339">
        <v>0</v>
      </c>
      <c r="D221" s="339"/>
    </row>
    <row r="222" spans="1:4" hidden="1">
      <c r="A222" s="338" t="s">
        <v>646</v>
      </c>
      <c r="B222" s="338" t="s">
        <v>524</v>
      </c>
      <c r="C222" s="339">
        <v>0</v>
      </c>
      <c r="D222" s="339"/>
    </row>
    <row r="223" spans="1:4" hidden="1">
      <c r="A223" s="338" t="s">
        <v>647</v>
      </c>
      <c r="B223" s="338" t="s">
        <v>526</v>
      </c>
      <c r="C223" s="339">
        <v>0</v>
      </c>
      <c r="D223" s="339"/>
    </row>
    <row r="224" spans="1:4" hidden="1">
      <c r="A224" s="338" t="s">
        <v>648</v>
      </c>
      <c r="B224" s="338" t="s">
        <v>528</v>
      </c>
      <c r="C224" s="339">
        <v>0</v>
      </c>
      <c r="D224" s="339"/>
    </row>
    <row r="225" spans="1:4" hidden="1">
      <c r="A225" s="338" t="s">
        <v>649</v>
      </c>
      <c r="B225" s="338" t="s">
        <v>530</v>
      </c>
      <c r="C225" s="339">
        <v>0</v>
      </c>
      <c r="D225" s="339"/>
    </row>
    <row r="226" spans="1:4" hidden="1">
      <c r="A226" s="338" t="s">
        <v>650</v>
      </c>
      <c r="B226" s="338" t="s">
        <v>532</v>
      </c>
      <c r="C226" s="339">
        <v>0</v>
      </c>
      <c r="D226" s="339"/>
    </row>
    <row r="227" spans="1:4" hidden="1">
      <c r="A227" s="338" t="s">
        <v>651</v>
      </c>
      <c r="B227" s="338" t="s">
        <v>534</v>
      </c>
      <c r="C227" s="339">
        <v>0</v>
      </c>
      <c r="D227" s="339"/>
    </row>
    <row r="228" spans="1:4" hidden="1">
      <c r="A228" s="338" t="s">
        <v>652</v>
      </c>
      <c r="B228" s="338" t="s">
        <v>536</v>
      </c>
      <c r="C228" s="339">
        <v>0</v>
      </c>
      <c r="D228" s="339"/>
    </row>
    <row r="229" spans="1:4" hidden="1">
      <c r="A229" s="338" t="s">
        <v>653</v>
      </c>
      <c r="B229" s="338" t="s">
        <v>654</v>
      </c>
      <c r="C229" s="339">
        <v>0</v>
      </c>
      <c r="D229" s="339"/>
    </row>
    <row r="230" spans="1:4" hidden="1">
      <c r="A230" s="338" t="s">
        <v>655</v>
      </c>
      <c r="B230" s="338" t="s">
        <v>518</v>
      </c>
      <c r="C230" s="339">
        <v>0</v>
      </c>
      <c r="D230" s="339"/>
    </row>
    <row r="231" spans="1:4" hidden="1">
      <c r="A231" s="338" t="s">
        <v>656</v>
      </c>
      <c r="B231" s="338" t="s">
        <v>520</v>
      </c>
      <c r="C231" s="339">
        <v>0</v>
      </c>
      <c r="D231" s="339"/>
    </row>
    <row r="232" spans="1:4" hidden="1">
      <c r="A232" s="338" t="s">
        <v>657</v>
      </c>
      <c r="B232" s="338" t="s">
        <v>522</v>
      </c>
      <c r="C232" s="339">
        <v>0</v>
      </c>
      <c r="D232" s="339"/>
    </row>
    <row r="233" spans="1:4" hidden="1">
      <c r="A233" s="338" t="s">
        <v>658</v>
      </c>
      <c r="B233" s="338" t="s">
        <v>524</v>
      </c>
      <c r="C233" s="339">
        <v>0</v>
      </c>
      <c r="D233" s="339"/>
    </row>
    <row r="234" spans="1:4" hidden="1">
      <c r="A234" s="338" t="s">
        <v>659</v>
      </c>
      <c r="B234" s="338" t="s">
        <v>526</v>
      </c>
      <c r="C234" s="339">
        <v>0</v>
      </c>
      <c r="D234" s="339"/>
    </row>
    <row r="235" spans="1:4" hidden="1">
      <c r="A235" s="338" t="s">
        <v>660</v>
      </c>
      <c r="B235" s="338" t="s">
        <v>528</v>
      </c>
      <c r="C235" s="339">
        <v>0</v>
      </c>
      <c r="D235" s="339"/>
    </row>
    <row r="236" spans="1:4" hidden="1">
      <c r="A236" s="338" t="s">
        <v>661</v>
      </c>
      <c r="B236" s="338" t="s">
        <v>530</v>
      </c>
      <c r="C236" s="339">
        <v>0</v>
      </c>
      <c r="D236" s="339"/>
    </row>
    <row r="237" spans="1:4" hidden="1">
      <c r="A237" s="338" t="s">
        <v>662</v>
      </c>
      <c r="B237" s="338" t="s">
        <v>532</v>
      </c>
      <c r="C237" s="339">
        <v>0</v>
      </c>
      <c r="D237" s="339"/>
    </row>
    <row r="238" spans="1:4" hidden="1">
      <c r="A238" s="338" t="s">
        <v>663</v>
      </c>
      <c r="B238" s="338" t="s">
        <v>534</v>
      </c>
      <c r="C238" s="339">
        <v>0</v>
      </c>
      <c r="D238" s="339"/>
    </row>
    <row r="239" spans="1:4" hidden="1">
      <c r="A239" s="338" t="s">
        <v>664</v>
      </c>
      <c r="B239" s="338" t="s">
        <v>536</v>
      </c>
      <c r="C239" s="339">
        <v>0</v>
      </c>
      <c r="D239" s="339"/>
    </row>
    <row r="240" spans="1:4" hidden="1">
      <c r="A240" s="338" t="s">
        <v>665</v>
      </c>
      <c r="B240" s="338" t="s">
        <v>666</v>
      </c>
      <c r="C240" s="339">
        <v>0</v>
      </c>
      <c r="D240" s="339"/>
    </row>
    <row r="241" spans="1:4" hidden="1">
      <c r="A241" s="338" t="s">
        <v>667</v>
      </c>
      <c r="B241" s="338" t="s">
        <v>518</v>
      </c>
      <c r="C241" s="339">
        <v>0</v>
      </c>
      <c r="D241" s="339"/>
    </row>
    <row r="242" spans="1:4" hidden="1">
      <c r="A242" s="338" t="s">
        <v>668</v>
      </c>
      <c r="B242" s="338" t="s">
        <v>520</v>
      </c>
      <c r="C242" s="339">
        <v>0</v>
      </c>
      <c r="D242" s="339"/>
    </row>
    <row r="243" spans="1:4" hidden="1">
      <c r="A243" s="338" t="s">
        <v>669</v>
      </c>
      <c r="B243" s="338" t="s">
        <v>522</v>
      </c>
      <c r="C243" s="339">
        <v>0</v>
      </c>
      <c r="D243" s="339"/>
    </row>
    <row r="244" spans="1:4" hidden="1">
      <c r="A244" s="338" t="s">
        <v>670</v>
      </c>
      <c r="B244" s="338" t="s">
        <v>524</v>
      </c>
      <c r="C244" s="339">
        <v>0</v>
      </c>
      <c r="D244" s="339"/>
    </row>
    <row r="245" spans="1:4" hidden="1">
      <c r="A245" s="338" t="s">
        <v>671</v>
      </c>
      <c r="B245" s="338" t="s">
        <v>526</v>
      </c>
      <c r="C245" s="339">
        <v>0</v>
      </c>
      <c r="D245" s="339"/>
    </row>
    <row r="246" spans="1:4" hidden="1">
      <c r="A246" s="338" t="s">
        <v>672</v>
      </c>
      <c r="B246" s="338" t="s">
        <v>528</v>
      </c>
      <c r="C246" s="339">
        <v>0</v>
      </c>
      <c r="D246" s="339"/>
    </row>
    <row r="247" spans="1:4" hidden="1">
      <c r="A247" s="338" t="s">
        <v>673</v>
      </c>
      <c r="B247" s="338" t="s">
        <v>530</v>
      </c>
      <c r="C247" s="339">
        <v>0</v>
      </c>
      <c r="D247" s="339"/>
    </row>
    <row r="248" spans="1:4" hidden="1">
      <c r="A248" s="338" t="s">
        <v>674</v>
      </c>
      <c r="B248" s="338" t="s">
        <v>532</v>
      </c>
      <c r="C248" s="339">
        <v>0</v>
      </c>
      <c r="D248" s="339"/>
    </row>
    <row r="249" spans="1:4" hidden="1">
      <c r="A249" s="338" t="s">
        <v>675</v>
      </c>
      <c r="B249" s="338" t="s">
        <v>534</v>
      </c>
      <c r="C249" s="339">
        <v>0</v>
      </c>
      <c r="D249" s="339"/>
    </row>
    <row r="250" spans="1:4" hidden="1">
      <c r="A250" s="338" t="s">
        <v>676</v>
      </c>
      <c r="B250" s="338" t="s">
        <v>536</v>
      </c>
      <c r="C250" s="339">
        <v>0</v>
      </c>
      <c r="D250" s="339"/>
    </row>
    <row r="251" spans="1:4" hidden="1">
      <c r="A251" s="338" t="s">
        <v>677</v>
      </c>
      <c r="B251" s="338" t="s">
        <v>678</v>
      </c>
      <c r="C251" s="339">
        <v>0</v>
      </c>
      <c r="D251" s="339"/>
    </row>
    <row r="252" spans="1:4" hidden="1">
      <c r="A252" s="338" t="s">
        <v>679</v>
      </c>
      <c r="B252" s="338" t="s">
        <v>564</v>
      </c>
      <c r="C252" s="339">
        <v>0</v>
      </c>
      <c r="D252" s="339"/>
    </row>
    <row r="253" spans="1:4" hidden="1">
      <c r="A253" s="338" t="s">
        <v>680</v>
      </c>
      <c r="B253" s="338" t="s">
        <v>681</v>
      </c>
      <c r="C253" s="339">
        <v>0</v>
      </c>
      <c r="D253" s="339"/>
    </row>
    <row r="254" spans="1:4" hidden="1">
      <c r="A254" s="338" t="s">
        <v>682</v>
      </c>
      <c r="B254" s="338" t="s">
        <v>568</v>
      </c>
      <c r="C254" s="339">
        <v>0</v>
      </c>
      <c r="D254" s="339"/>
    </row>
    <row r="255" spans="1:4" hidden="1">
      <c r="A255" s="338" t="s">
        <v>683</v>
      </c>
      <c r="B255" s="338" t="s">
        <v>570</v>
      </c>
      <c r="C255" s="339">
        <v>0</v>
      </c>
      <c r="D255" s="339"/>
    </row>
    <row r="256" spans="1:4" hidden="1">
      <c r="A256" s="338" t="s">
        <v>684</v>
      </c>
      <c r="B256" s="338" t="s">
        <v>572</v>
      </c>
      <c r="C256" s="339">
        <v>0</v>
      </c>
      <c r="D256" s="339"/>
    </row>
    <row r="257" spans="1:4" hidden="1">
      <c r="A257" s="338" t="s">
        <v>685</v>
      </c>
      <c r="B257" s="338" t="s">
        <v>574</v>
      </c>
      <c r="C257" s="339">
        <v>0</v>
      </c>
      <c r="D257" s="339"/>
    </row>
    <row r="258" spans="1:4" hidden="1">
      <c r="A258" s="338" t="s">
        <v>686</v>
      </c>
      <c r="B258" s="338" t="s">
        <v>576</v>
      </c>
      <c r="C258" s="339">
        <v>0</v>
      </c>
      <c r="D258" s="339"/>
    </row>
    <row r="259" spans="1:4" hidden="1">
      <c r="A259" s="338" t="s">
        <v>687</v>
      </c>
      <c r="B259" s="338" t="s">
        <v>578</v>
      </c>
      <c r="C259" s="339">
        <v>0</v>
      </c>
      <c r="D259" s="339"/>
    </row>
    <row r="260" spans="1:4" hidden="1">
      <c r="A260" s="338" t="s">
        <v>688</v>
      </c>
      <c r="B260" s="338" t="s">
        <v>580</v>
      </c>
      <c r="C260" s="339">
        <v>0</v>
      </c>
      <c r="D260" s="339"/>
    </row>
    <row r="261" spans="1:4" hidden="1">
      <c r="A261" s="338" t="s">
        <v>689</v>
      </c>
      <c r="B261" s="338" t="s">
        <v>582</v>
      </c>
      <c r="C261" s="339">
        <v>0</v>
      </c>
      <c r="D261" s="339"/>
    </row>
    <row r="262" spans="1:4" hidden="1">
      <c r="A262" s="338" t="s">
        <v>690</v>
      </c>
      <c r="B262" s="338" t="s">
        <v>584</v>
      </c>
      <c r="C262" s="339">
        <v>0</v>
      </c>
      <c r="D262" s="339"/>
    </row>
    <row r="263" spans="1:4" hidden="1">
      <c r="A263" s="338" t="s">
        <v>691</v>
      </c>
      <c r="B263" s="338" t="s">
        <v>586</v>
      </c>
      <c r="C263" s="339">
        <v>0</v>
      </c>
      <c r="D263" s="339"/>
    </row>
    <row r="264" spans="1:4" hidden="1">
      <c r="A264" s="338" t="s">
        <v>692</v>
      </c>
      <c r="B264" s="338" t="s">
        <v>588</v>
      </c>
      <c r="C264" s="339">
        <v>0</v>
      </c>
      <c r="D264" s="339"/>
    </row>
    <row r="265" spans="1:4" hidden="1">
      <c r="A265" s="338" t="s">
        <v>693</v>
      </c>
      <c r="B265" s="338" t="s">
        <v>694</v>
      </c>
      <c r="C265" s="339">
        <v>0</v>
      </c>
      <c r="D265" s="339"/>
    </row>
    <row r="266" spans="1:4" hidden="1">
      <c r="A266" s="338" t="s">
        <v>695</v>
      </c>
      <c r="B266" s="338" t="s">
        <v>696</v>
      </c>
      <c r="C266" s="339">
        <v>0</v>
      </c>
      <c r="D266" s="339"/>
    </row>
    <row r="267" spans="1:4" hidden="1">
      <c r="A267" s="338" t="s">
        <v>697</v>
      </c>
      <c r="B267" s="338" t="s">
        <v>698</v>
      </c>
      <c r="C267" s="339">
        <v>0</v>
      </c>
      <c r="D267" s="339"/>
    </row>
    <row r="268" spans="1:4" hidden="1">
      <c r="A268" s="338" t="s">
        <v>699</v>
      </c>
      <c r="B268" s="338" t="s">
        <v>568</v>
      </c>
      <c r="C268" s="339">
        <v>0</v>
      </c>
      <c r="D268" s="339"/>
    </row>
    <row r="269" spans="1:4" hidden="1">
      <c r="A269" s="338" t="s">
        <v>700</v>
      </c>
      <c r="B269" s="338" t="s">
        <v>570</v>
      </c>
      <c r="C269" s="339">
        <v>0</v>
      </c>
      <c r="D269" s="339"/>
    </row>
    <row r="270" spans="1:4" hidden="1">
      <c r="A270" s="338" t="s">
        <v>701</v>
      </c>
      <c r="B270" s="338" t="s">
        <v>572</v>
      </c>
      <c r="C270" s="339">
        <v>0</v>
      </c>
      <c r="D270" s="339"/>
    </row>
    <row r="271" spans="1:4" hidden="1">
      <c r="A271" s="338" t="s">
        <v>702</v>
      </c>
      <c r="B271" s="338" t="s">
        <v>574</v>
      </c>
      <c r="C271" s="339">
        <v>0</v>
      </c>
      <c r="D271" s="339"/>
    </row>
    <row r="272" spans="1:4" hidden="1">
      <c r="A272" s="338" t="s">
        <v>703</v>
      </c>
      <c r="B272" s="338" t="s">
        <v>576</v>
      </c>
      <c r="C272" s="339">
        <v>0</v>
      </c>
      <c r="D272" s="339"/>
    </row>
    <row r="273" spans="1:4" hidden="1">
      <c r="A273" s="338" t="s">
        <v>704</v>
      </c>
      <c r="B273" s="338" t="s">
        <v>578</v>
      </c>
      <c r="C273" s="339">
        <v>0</v>
      </c>
      <c r="D273" s="339"/>
    </row>
    <row r="274" spans="1:4" hidden="1">
      <c r="A274" s="338" t="s">
        <v>705</v>
      </c>
      <c r="B274" s="338" t="s">
        <v>580</v>
      </c>
      <c r="C274" s="339">
        <v>0</v>
      </c>
      <c r="D274" s="339"/>
    </row>
    <row r="275" spans="1:4" hidden="1">
      <c r="A275" s="338" t="s">
        <v>706</v>
      </c>
      <c r="B275" s="338" t="s">
        <v>582</v>
      </c>
      <c r="C275" s="339">
        <v>0</v>
      </c>
      <c r="D275" s="339"/>
    </row>
    <row r="276" spans="1:4" hidden="1">
      <c r="A276" s="338" t="s">
        <v>707</v>
      </c>
      <c r="B276" s="338" t="s">
        <v>586</v>
      </c>
      <c r="C276" s="339">
        <v>0</v>
      </c>
      <c r="D276" s="339"/>
    </row>
    <row r="277" spans="1:4" hidden="1">
      <c r="A277" s="338" t="s">
        <v>708</v>
      </c>
      <c r="B277" s="338" t="s">
        <v>588</v>
      </c>
      <c r="C277" s="339">
        <v>0</v>
      </c>
      <c r="D277" s="339"/>
    </row>
    <row r="278" spans="1:4" hidden="1">
      <c r="A278" s="338" t="s">
        <v>709</v>
      </c>
      <c r="B278" s="338" t="s">
        <v>710</v>
      </c>
      <c r="C278" s="339">
        <v>0</v>
      </c>
      <c r="D278" s="339"/>
    </row>
    <row r="279" spans="1:4" s="342" customFormat="1">
      <c r="A279" s="340" t="s">
        <v>711</v>
      </c>
      <c r="B279" s="340" t="s">
        <v>712</v>
      </c>
      <c r="C279" s="341">
        <v>81263</v>
      </c>
      <c r="D279" s="341">
        <v>81263</v>
      </c>
    </row>
    <row r="280" spans="1:4" hidden="1">
      <c r="A280" s="338" t="s">
        <v>713</v>
      </c>
      <c r="B280" s="338" t="s">
        <v>714</v>
      </c>
      <c r="C280" s="339">
        <v>0</v>
      </c>
      <c r="D280" s="339"/>
    </row>
    <row r="281" spans="1:4" hidden="1">
      <c r="A281" s="338" t="s">
        <v>715</v>
      </c>
      <c r="B281" s="338" t="s">
        <v>716</v>
      </c>
      <c r="C281" s="339">
        <v>0</v>
      </c>
      <c r="D281" s="339"/>
    </row>
    <row r="282" spans="1:4" hidden="1">
      <c r="A282" s="338" t="s">
        <v>717</v>
      </c>
      <c r="B282" s="338" t="s">
        <v>718</v>
      </c>
      <c r="C282" s="339">
        <v>0</v>
      </c>
      <c r="D282" s="339"/>
    </row>
    <row r="283" spans="1:4" hidden="1">
      <c r="A283" s="338" t="s">
        <v>719</v>
      </c>
      <c r="B283" s="338" t="s">
        <v>720</v>
      </c>
      <c r="C283" s="339">
        <v>0</v>
      </c>
      <c r="D283" s="339"/>
    </row>
    <row r="284" spans="1:4" hidden="1">
      <c r="A284" s="338" t="s">
        <v>721</v>
      </c>
      <c r="B284" s="338" t="s">
        <v>716</v>
      </c>
      <c r="C284" s="339">
        <v>0</v>
      </c>
      <c r="D284" s="339"/>
    </row>
    <row r="285" spans="1:4" hidden="1">
      <c r="A285" s="338" t="s">
        <v>722</v>
      </c>
      <c r="B285" s="338" t="s">
        <v>723</v>
      </c>
      <c r="C285" s="339">
        <v>0</v>
      </c>
      <c r="D285" s="339"/>
    </row>
    <row r="286" spans="1:4" hidden="1">
      <c r="A286" s="338" t="s">
        <v>724</v>
      </c>
      <c r="B286" s="338" t="s">
        <v>725</v>
      </c>
      <c r="C286" s="339">
        <v>0</v>
      </c>
      <c r="D286" s="339"/>
    </row>
    <row r="287" spans="1:4" hidden="1">
      <c r="A287" s="338" t="s">
        <v>726</v>
      </c>
      <c r="B287" s="338" t="s">
        <v>727</v>
      </c>
      <c r="C287" s="339">
        <v>0</v>
      </c>
      <c r="D287" s="339"/>
    </row>
    <row r="288" spans="1:4" hidden="1">
      <c r="A288" s="338" t="s">
        <v>728</v>
      </c>
      <c r="B288" s="338" t="s">
        <v>729</v>
      </c>
      <c r="C288" s="339">
        <v>0</v>
      </c>
      <c r="D288" s="339"/>
    </row>
    <row r="289" spans="1:4" hidden="1">
      <c r="A289" s="338" t="s">
        <v>730</v>
      </c>
      <c r="B289" s="338" t="s">
        <v>731</v>
      </c>
      <c r="C289" s="339">
        <v>0</v>
      </c>
      <c r="D289" s="339"/>
    </row>
    <row r="290" spans="1:4" hidden="1">
      <c r="A290" s="338" t="s">
        <v>732</v>
      </c>
      <c r="B290" s="338" t="s">
        <v>733</v>
      </c>
      <c r="C290" s="339">
        <v>0</v>
      </c>
      <c r="D290" s="339"/>
    </row>
    <row r="291" spans="1:4" hidden="1">
      <c r="A291" s="338" t="s">
        <v>734</v>
      </c>
      <c r="B291" s="338" t="s">
        <v>735</v>
      </c>
      <c r="C291" s="339">
        <v>0</v>
      </c>
      <c r="D291" s="339"/>
    </row>
    <row r="292" spans="1:4" hidden="1">
      <c r="A292" s="338" t="s">
        <v>736</v>
      </c>
      <c r="B292" s="338" t="s">
        <v>716</v>
      </c>
      <c r="C292" s="339">
        <v>0</v>
      </c>
      <c r="D292" s="339"/>
    </row>
    <row r="293" spans="1:4" hidden="1">
      <c r="A293" s="338" t="s">
        <v>737</v>
      </c>
      <c r="B293" s="338" t="s">
        <v>727</v>
      </c>
      <c r="C293" s="339">
        <v>0</v>
      </c>
      <c r="D293" s="339"/>
    </row>
    <row r="294" spans="1:4" hidden="1">
      <c r="A294" s="338" t="s">
        <v>738</v>
      </c>
      <c r="B294" s="338" t="s">
        <v>729</v>
      </c>
      <c r="C294" s="339">
        <v>0</v>
      </c>
      <c r="D294" s="339"/>
    </row>
    <row r="295" spans="1:4" hidden="1">
      <c r="A295" s="338" t="s">
        <v>739</v>
      </c>
      <c r="B295" s="338" t="s">
        <v>740</v>
      </c>
      <c r="C295" s="339">
        <v>0</v>
      </c>
      <c r="D295" s="339"/>
    </row>
    <row r="296" spans="1:4" hidden="1">
      <c r="A296" s="338" t="s">
        <v>741</v>
      </c>
      <c r="B296" s="338" t="s">
        <v>742</v>
      </c>
      <c r="C296" s="339">
        <v>0</v>
      </c>
      <c r="D296" s="339"/>
    </row>
    <row r="297" spans="1:4" hidden="1">
      <c r="A297" s="338" t="s">
        <v>743</v>
      </c>
      <c r="B297" s="338" t="s">
        <v>716</v>
      </c>
      <c r="C297" s="339">
        <v>0</v>
      </c>
      <c r="D297" s="339"/>
    </row>
    <row r="298" spans="1:4" hidden="1">
      <c r="A298" s="338" t="s">
        <v>744</v>
      </c>
      <c r="B298" s="338" t="s">
        <v>745</v>
      </c>
      <c r="C298" s="339">
        <v>0</v>
      </c>
      <c r="D298" s="339"/>
    </row>
    <row r="299" spans="1:4" hidden="1">
      <c r="A299" s="338" t="s">
        <v>746</v>
      </c>
      <c r="B299" s="338" t="s">
        <v>747</v>
      </c>
      <c r="C299" s="339">
        <v>0</v>
      </c>
      <c r="D299" s="339"/>
    </row>
    <row r="300" spans="1:4" hidden="1">
      <c r="A300" s="338" t="s">
        <v>748</v>
      </c>
      <c r="B300" s="338" t="s">
        <v>749</v>
      </c>
      <c r="C300" s="339">
        <v>0</v>
      </c>
      <c r="D300" s="339"/>
    </row>
    <row r="301" spans="1:4" hidden="1">
      <c r="A301" s="338" t="s">
        <v>750</v>
      </c>
      <c r="B301" s="338" t="s">
        <v>751</v>
      </c>
      <c r="C301" s="339">
        <v>0</v>
      </c>
      <c r="D301" s="339"/>
    </row>
    <row r="302" spans="1:4" hidden="1">
      <c r="A302" s="338" t="s">
        <v>752</v>
      </c>
      <c r="B302" s="338" t="s">
        <v>753</v>
      </c>
      <c r="C302" s="339">
        <v>0</v>
      </c>
      <c r="D302" s="339"/>
    </row>
    <row r="303" spans="1:4" hidden="1">
      <c r="A303" s="338" t="s">
        <v>754</v>
      </c>
      <c r="B303" s="338" t="s">
        <v>755</v>
      </c>
      <c r="C303" s="339">
        <v>0</v>
      </c>
      <c r="D303" s="339"/>
    </row>
    <row r="304" spans="1:4" hidden="1">
      <c r="A304" s="338" t="s">
        <v>756</v>
      </c>
      <c r="B304" s="338" t="s">
        <v>757</v>
      </c>
      <c r="C304" s="339">
        <v>0</v>
      </c>
      <c r="D304" s="339"/>
    </row>
    <row r="305" spans="1:4" hidden="1">
      <c r="A305" s="338" t="s">
        <v>758</v>
      </c>
      <c r="B305" s="338" t="s">
        <v>759</v>
      </c>
      <c r="C305" s="339">
        <v>0</v>
      </c>
      <c r="D305" s="339"/>
    </row>
    <row r="306" spans="1:4" hidden="1">
      <c r="A306" s="338" t="s">
        <v>760</v>
      </c>
      <c r="B306" s="338" t="s">
        <v>761</v>
      </c>
      <c r="C306" s="339">
        <v>0</v>
      </c>
      <c r="D306" s="339"/>
    </row>
    <row r="307" spans="1:4" hidden="1">
      <c r="A307" s="338" t="s">
        <v>762</v>
      </c>
      <c r="B307" s="338" t="s">
        <v>763</v>
      </c>
      <c r="C307" s="339">
        <v>0</v>
      </c>
      <c r="D307" s="339"/>
    </row>
    <row r="308" spans="1:4" hidden="1">
      <c r="A308" s="338" t="s">
        <v>764</v>
      </c>
      <c r="B308" s="338" t="s">
        <v>765</v>
      </c>
      <c r="C308" s="339">
        <v>0</v>
      </c>
      <c r="D308" s="339"/>
    </row>
    <row r="309" spans="1:4" hidden="1">
      <c r="A309" s="338" t="s">
        <v>766</v>
      </c>
      <c r="B309" s="338" t="s">
        <v>767</v>
      </c>
      <c r="C309" s="339">
        <v>0</v>
      </c>
      <c r="D309" s="339"/>
    </row>
    <row r="310" spans="1:4" hidden="1">
      <c r="A310" s="338" t="s">
        <v>768</v>
      </c>
      <c r="B310" s="338" t="s">
        <v>769</v>
      </c>
      <c r="C310" s="339">
        <v>0</v>
      </c>
      <c r="D310" s="339"/>
    </row>
    <row r="311" spans="1:4" hidden="1">
      <c r="A311" s="338" t="s">
        <v>770</v>
      </c>
      <c r="B311" s="338" t="s">
        <v>771</v>
      </c>
      <c r="C311" s="339">
        <v>0</v>
      </c>
      <c r="D311" s="339"/>
    </row>
    <row r="312" spans="1:4" hidden="1">
      <c r="A312" s="338" t="s">
        <v>772</v>
      </c>
      <c r="B312" s="338" t="s">
        <v>716</v>
      </c>
      <c r="C312" s="339">
        <v>0</v>
      </c>
      <c r="D312" s="339"/>
    </row>
    <row r="313" spans="1:4" hidden="1">
      <c r="A313" s="338" t="s">
        <v>773</v>
      </c>
      <c r="B313" s="338" t="s">
        <v>774</v>
      </c>
      <c r="C313" s="339">
        <v>0</v>
      </c>
      <c r="D313" s="339"/>
    </row>
    <row r="314" spans="1:4" hidden="1">
      <c r="A314" s="338" t="s">
        <v>775</v>
      </c>
      <c r="B314" s="338" t="s">
        <v>776</v>
      </c>
      <c r="C314" s="339">
        <v>0</v>
      </c>
      <c r="D314" s="339"/>
    </row>
    <row r="315" spans="1:4" hidden="1">
      <c r="A315" s="338" t="s">
        <v>777</v>
      </c>
      <c r="B315" s="338" t="s">
        <v>716</v>
      </c>
      <c r="C315" s="339">
        <v>0</v>
      </c>
      <c r="D315" s="339"/>
    </row>
    <row r="316" spans="1:4" hidden="1">
      <c r="A316" s="338" t="s">
        <v>778</v>
      </c>
      <c r="B316" s="338" t="s">
        <v>779</v>
      </c>
      <c r="C316" s="339">
        <v>0</v>
      </c>
      <c r="D316" s="339"/>
    </row>
    <row r="317" spans="1:4" hidden="1">
      <c r="A317" s="338" t="s">
        <v>780</v>
      </c>
      <c r="B317" s="338" t="s">
        <v>781</v>
      </c>
      <c r="C317" s="339">
        <v>0</v>
      </c>
      <c r="D317" s="339"/>
    </row>
    <row r="318" spans="1:4" hidden="1">
      <c r="A318" s="338" t="s">
        <v>782</v>
      </c>
      <c r="B318" s="338" t="s">
        <v>783</v>
      </c>
      <c r="C318" s="339">
        <v>0</v>
      </c>
      <c r="D318" s="339"/>
    </row>
    <row r="319" spans="1:4" hidden="1">
      <c r="A319" s="338" t="s">
        <v>784</v>
      </c>
      <c r="B319" s="338" t="s">
        <v>785</v>
      </c>
      <c r="C319" s="339">
        <v>0</v>
      </c>
      <c r="D319" s="339"/>
    </row>
    <row r="320" spans="1:4" s="345" customFormat="1" ht="15.75">
      <c r="A320" s="343" t="s">
        <v>786</v>
      </c>
      <c r="B320" s="343" t="s">
        <v>787</v>
      </c>
      <c r="C320" s="344">
        <v>81263</v>
      </c>
      <c r="D320" s="344">
        <v>81263</v>
      </c>
    </row>
    <row r="321" spans="1:4" hidden="1">
      <c r="A321" s="338" t="s">
        <v>788</v>
      </c>
      <c r="B321" s="338" t="s">
        <v>789</v>
      </c>
      <c r="C321" s="339">
        <v>0</v>
      </c>
      <c r="D321" s="339"/>
    </row>
    <row r="322" spans="1:4" hidden="1">
      <c r="A322" s="338" t="s">
        <v>790</v>
      </c>
      <c r="B322" s="338" t="s">
        <v>791</v>
      </c>
      <c r="C322" s="339">
        <v>0</v>
      </c>
      <c r="D322" s="339"/>
    </row>
    <row r="323" spans="1:4" hidden="1">
      <c r="A323" s="338" t="s">
        <v>792</v>
      </c>
      <c r="B323" s="338" t="s">
        <v>793</v>
      </c>
      <c r="C323" s="339">
        <v>0</v>
      </c>
      <c r="D323" s="339"/>
    </row>
    <row r="324" spans="1:4" hidden="1">
      <c r="A324" s="338" t="s">
        <v>794</v>
      </c>
      <c r="B324" s="338" t="s">
        <v>795</v>
      </c>
      <c r="C324" s="339">
        <v>0</v>
      </c>
      <c r="D324" s="339"/>
    </row>
    <row r="325" spans="1:4">
      <c r="A325" s="346"/>
      <c r="B325" s="346"/>
      <c r="C325" s="347"/>
      <c r="D325" s="347"/>
    </row>
  </sheetData>
  <autoFilter ref="A1:D324"/>
  <pageMargins left="0.70866141732283472" right="0.70866141732283472" top="0.74803149606299213" bottom="0.74803149606299213" header="0.31496062992125984" footer="0.31496062992125984"/>
  <pageSetup scale="95" fitToWidth="0" fitToHeight="0" orientation="portrait" errors="blank" r:id="rId1"/>
  <headerFooter alignWithMargins="0">
    <oddHeader xml:space="preserve">&amp;C&amp;8Vámosgyök Községi Önkormányzat Képviselő- testületének 2019. évi költségvetési beszámolója
Vámosgyörki Közös Önkormányzati Hivatal 
Kiadások kormányzati funkciók szerint
&amp;R&amp;8
31. melléklet a 4/2021 (V.29) Önkormányzati rendelethez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C1" sqref="C1:K1"/>
    </sheetView>
  </sheetViews>
  <sheetFormatPr defaultRowHeight="15.75"/>
  <cols>
    <col min="1" max="1" width="1.42578125" style="1" customWidth="1"/>
    <col min="2" max="2" width="5.7109375" style="1" customWidth="1"/>
    <col min="3" max="3" width="48" style="1" customWidth="1"/>
    <col min="4" max="4" width="5.7109375" style="1" customWidth="1"/>
    <col min="5" max="5" width="12.7109375" style="1" customWidth="1"/>
    <col min="6" max="6" width="5.7109375" style="1" customWidth="1"/>
    <col min="7" max="7" width="12.7109375" style="134" customWidth="1"/>
    <col min="8" max="16384" width="9.140625" style="1"/>
  </cols>
  <sheetData>
    <row r="1" spans="1:7">
      <c r="C1" s="366" t="s">
        <v>969</v>
      </c>
      <c r="D1" s="366"/>
      <c r="E1" s="366"/>
      <c r="F1" s="366"/>
      <c r="G1" s="366"/>
    </row>
    <row r="2" spans="1:7" ht="27.75" customHeight="1"/>
    <row r="3" spans="1:7">
      <c r="A3" s="367" t="s">
        <v>61</v>
      </c>
      <c r="B3" s="367"/>
      <c r="C3" s="367"/>
      <c r="D3" s="367"/>
      <c r="E3" s="367"/>
      <c r="F3" s="367"/>
      <c r="G3" s="367"/>
    </row>
    <row r="4" spans="1:7">
      <c r="A4" s="367" t="s">
        <v>864</v>
      </c>
      <c r="B4" s="367"/>
      <c r="C4" s="367"/>
      <c r="D4" s="367"/>
      <c r="E4" s="367"/>
      <c r="F4" s="367"/>
      <c r="G4" s="367"/>
    </row>
    <row r="5" spans="1:7">
      <c r="A5" s="367" t="s">
        <v>956</v>
      </c>
      <c r="B5" s="367"/>
      <c r="C5" s="367"/>
      <c r="D5" s="367"/>
      <c r="E5" s="367"/>
      <c r="F5" s="367"/>
      <c r="G5" s="367"/>
    </row>
    <row r="6" spans="1:7">
      <c r="A6" s="367" t="s">
        <v>101</v>
      </c>
      <c r="B6" s="367"/>
      <c r="C6" s="367"/>
      <c r="D6" s="367"/>
      <c r="E6" s="367"/>
      <c r="F6" s="367"/>
      <c r="G6" s="367"/>
    </row>
    <row r="7" spans="1:7" ht="24.75" customHeight="1">
      <c r="B7" s="12"/>
      <c r="C7" s="12"/>
      <c r="D7" s="12"/>
      <c r="E7" s="12"/>
      <c r="F7" s="12"/>
      <c r="G7" s="135"/>
    </row>
    <row r="8" spans="1:7" ht="15" customHeight="1">
      <c r="B8" s="366" t="s">
        <v>28</v>
      </c>
      <c r="C8" s="366"/>
      <c r="D8" s="366"/>
      <c r="E8" s="366"/>
      <c r="F8" s="366"/>
      <c r="G8" s="366"/>
    </row>
    <row r="9" spans="1:7" hidden="1">
      <c r="G9" s="136" t="s">
        <v>28</v>
      </c>
    </row>
    <row r="10" spans="1:7">
      <c r="B10" s="3" t="s">
        <v>102</v>
      </c>
      <c r="C10" s="368" t="s">
        <v>0</v>
      </c>
      <c r="D10" s="374" t="s">
        <v>882</v>
      </c>
      <c r="E10" s="375"/>
      <c r="F10" s="376" t="s">
        <v>882</v>
      </c>
      <c r="G10" s="377"/>
    </row>
    <row r="11" spans="1:7">
      <c r="B11" s="20" t="s">
        <v>103</v>
      </c>
      <c r="C11" s="369"/>
      <c r="D11" s="370" t="s">
        <v>104</v>
      </c>
      <c r="E11" s="371"/>
      <c r="F11" s="372" t="s">
        <v>105</v>
      </c>
      <c r="G11" s="373"/>
    </row>
    <row r="12" spans="1:7">
      <c r="B12" s="20"/>
      <c r="C12" s="138" t="s">
        <v>106</v>
      </c>
      <c r="D12" s="139"/>
      <c r="E12" s="140"/>
      <c r="F12" s="139"/>
      <c r="G12" s="141"/>
    </row>
    <row r="13" spans="1:7">
      <c r="B13" s="142" t="s">
        <v>107</v>
      </c>
      <c r="C13" s="143" t="s">
        <v>108</v>
      </c>
      <c r="D13" s="144"/>
      <c r="E13" s="145">
        <v>0</v>
      </c>
      <c r="F13" s="146"/>
      <c r="G13" s="145">
        <v>0</v>
      </c>
    </row>
    <row r="14" spans="1:7">
      <c r="B14" s="147" t="s">
        <v>109</v>
      </c>
      <c r="C14" s="148" t="s">
        <v>110</v>
      </c>
      <c r="D14" s="129"/>
      <c r="E14" s="149">
        <v>0</v>
      </c>
      <c r="F14" s="150"/>
      <c r="G14" s="149">
        <v>0</v>
      </c>
    </row>
    <row r="15" spans="1:7">
      <c r="B15" s="147" t="s">
        <v>111</v>
      </c>
      <c r="C15" s="148" t="s">
        <v>112</v>
      </c>
      <c r="D15" s="129"/>
      <c r="E15" s="149">
        <v>0</v>
      </c>
      <c r="F15" s="150"/>
      <c r="G15" s="149">
        <v>0</v>
      </c>
    </row>
    <row r="16" spans="1:7">
      <c r="B16" s="147" t="s">
        <v>113</v>
      </c>
      <c r="C16" s="148" t="s">
        <v>114</v>
      </c>
      <c r="D16" s="129"/>
      <c r="E16" s="149">
        <v>0</v>
      </c>
      <c r="F16" s="150"/>
      <c r="G16" s="149">
        <v>0</v>
      </c>
    </row>
    <row r="17" spans="2:9">
      <c r="B17" s="151" t="s">
        <v>115</v>
      </c>
      <c r="C17" s="72" t="s">
        <v>116</v>
      </c>
      <c r="D17" s="73"/>
      <c r="E17" s="152">
        <f>SUM(E13:E16)</f>
        <v>0</v>
      </c>
      <c r="F17" s="153"/>
      <c r="G17" s="152">
        <f>SUM(G13:G16)</f>
        <v>0</v>
      </c>
    </row>
    <row r="18" spans="2:9">
      <c r="B18" s="147" t="s">
        <v>117</v>
      </c>
      <c r="C18" s="148" t="s">
        <v>118</v>
      </c>
      <c r="D18" s="129"/>
      <c r="E18" s="149">
        <v>0</v>
      </c>
      <c r="F18" s="150"/>
      <c r="G18" s="149">
        <v>0</v>
      </c>
      <c r="I18" s="53"/>
    </row>
    <row r="19" spans="2:9">
      <c r="B19" s="147" t="s">
        <v>119</v>
      </c>
      <c r="C19" s="148" t="s">
        <v>120</v>
      </c>
      <c r="D19" s="129"/>
      <c r="E19" s="149">
        <v>0</v>
      </c>
      <c r="F19" s="150"/>
      <c r="G19" s="149">
        <v>0</v>
      </c>
      <c r="I19" s="53"/>
    </row>
    <row r="20" spans="2:9">
      <c r="B20" s="151" t="s">
        <v>121</v>
      </c>
      <c r="C20" s="72" t="s">
        <v>122</v>
      </c>
      <c r="D20" s="73"/>
      <c r="E20" s="152">
        <f>E18+E19</f>
        <v>0</v>
      </c>
      <c r="F20" s="153"/>
      <c r="G20" s="152">
        <f>G18+G19</f>
        <v>0</v>
      </c>
      <c r="I20" s="53"/>
    </row>
    <row r="21" spans="2:9">
      <c r="B21" s="151" t="s">
        <v>123</v>
      </c>
      <c r="C21" s="72" t="s">
        <v>124</v>
      </c>
      <c r="D21" s="73"/>
      <c r="E21" s="152">
        <v>152</v>
      </c>
      <c r="F21" s="153"/>
      <c r="G21" s="152">
        <v>299</v>
      </c>
      <c r="I21" s="53"/>
    </row>
    <row r="22" spans="2:9">
      <c r="B22" s="147" t="s">
        <v>125</v>
      </c>
      <c r="C22" s="148" t="s">
        <v>126</v>
      </c>
      <c r="D22" s="129"/>
      <c r="E22" s="149">
        <v>0</v>
      </c>
      <c r="F22" s="150"/>
      <c r="G22" s="149">
        <v>0</v>
      </c>
      <c r="I22" s="53"/>
    </row>
    <row r="23" spans="2:9">
      <c r="B23" s="147" t="s">
        <v>127</v>
      </c>
      <c r="C23" s="148" t="s">
        <v>128</v>
      </c>
      <c r="D23" s="129"/>
      <c r="E23" s="149">
        <v>0</v>
      </c>
      <c r="F23" s="150"/>
      <c r="G23" s="149">
        <v>0</v>
      </c>
      <c r="I23" s="53"/>
    </row>
    <row r="24" spans="2:9">
      <c r="B24" s="147" t="s">
        <v>129</v>
      </c>
      <c r="C24" s="148" t="s">
        <v>130</v>
      </c>
      <c r="D24" s="129"/>
      <c r="E24" s="149">
        <v>0</v>
      </c>
      <c r="F24" s="150"/>
      <c r="G24" s="149">
        <v>0</v>
      </c>
      <c r="I24" s="53"/>
    </row>
    <row r="25" spans="2:9">
      <c r="B25" s="151" t="s">
        <v>131</v>
      </c>
      <c r="C25" s="72" t="s">
        <v>132</v>
      </c>
      <c r="D25" s="73"/>
      <c r="E25" s="152">
        <f>E22+E23+E24</f>
        <v>0</v>
      </c>
      <c r="F25" s="153"/>
      <c r="G25" s="152">
        <f>G22+G23+G24</f>
        <v>0</v>
      </c>
      <c r="I25" s="53"/>
    </row>
    <row r="26" spans="2:9">
      <c r="B26" s="151" t="s">
        <v>133</v>
      </c>
      <c r="C26" s="72" t="s">
        <v>134</v>
      </c>
      <c r="D26" s="73"/>
      <c r="E26" s="152">
        <v>531</v>
      </c>
      <c r="F26" s="153"/>
      <c r="G26" s="152">
        <v>641</v>
      </c>
      <c r="I26" s="53"/>
    </row>
    <row r="27" spans="2:9">
      <c r="B27" s="20" t="s">
        <v>135</v>
      </c>
      <c r="C27" s="138" t="s">
        <v>136</v>
      </c>
      <c r="D27" s="139"/>
      <c r="E27" s="154">
        <v>0</v>
      </c>
      <c r="F27" s="155"/>
      <c r="G27" s="154">
        <v>0</v>
      </c>
      <c r="I27" s="53"/>
    </row>
    <row r="28" spans="2:9">
      <c r="B28" s="156"/>
      <c r="C28" s="157" t="s">
        <v>137</v>
      </c>
      <c r="D28" s="158"/>
      <c r="E28" s="159">
        <f>E17+E20+E21+E25+E26+E27</f>
        <v>683</v>
      </c>
      <c r="F28" s="160"/>
      <c r="G28" s="159">
        <f>G17+G20+G21+G25+G26+G27</f>
        <v>940</v>
      </c>
    </row>
    <row r="29" spans="2:9">
      <c r="B29" s="161"/>
      <c r="C29" s="74" t="s">
        <v>138</v>
      </c>
      <c r="D29" s="162"/>
      <c r="E29" s="163"/>
      <c r="F29" s="164"/>
      <c r="G29" s="163"/>
    </row>
    <row r="30" spans="2:9">
      <c r="B30" s="151" t="s">
        <v>139</v>
      </c>
      <c r="C30" s="72" t="s">
        <v>140</v>
      </c>
      <c r="D30" s="73"/>
      <c r="E30" s="152">
        <v>-3678</v>
      </c>
      <c r="F30" s="153"/>
      <c r="G30" s="152">
        <v>-5672</v>
      </c>
    </row>
    <row r="31" spans="2:9">
      <c r="B31" s="147" t="s">
        <v>141</v>
      </c>
      <c r="C31" s="148" t="s">
        <v>142</v>
      </c>
      <c r="D31" s="129"/>
      <c r="E31" s="149">
        <v>0</v>
      </c>
      <c r="F31" s="150"/>
      <c r="G31" s="149">
        <v>0</v>
      </c>
      <c r="I31" s="53"/>
    </row>
    <row r="32" spans="2:9">
      <c r="B32" s="147" t="s">
        <v>143</v>
      </c>
      <c r="C32" s="148" t="s">
        <v>144</v>
      </c>
      <c r="D32" s="129"/>
      <c r="E32" s="149">
        <v>0</v>
      </c>
      <c r="F32" s="150"/>
      <c r="G32" s="149">
        <v>0</v>
      </c>
      <c r="I32" s="53"/>
    </row>
    <row r="33" spans="2:9">
      <c r="B33" s="147" t="s">
        <v>145</v>
      </c>
      <c r="C33" s="148" t="s">
        <v>146</v>
      </c>
      <c r="D33" s="129"/>
      <c r="E33" s="149">
        <v>0</v>
      </c>
      <c r="F33" s="150"/>
      <c r="G33" s="149">
        <v>0</v>
      </c>
      <c r="I33" s="53"/>
    </row>
    <row r="34" spans="2:9">
      <c r="B34" s="151" t="s">
        <v>147</v>
      </c>
      <c r="C34" s="72" t="s">
        <v>148</v>
      </c>
      <c r="D34" s="73"/>
      <c r="E34" s="152">
        <f>E31+E32+E33</f>
        <v>0</v>
      </c>
      <c r="F34" s="153"/>
      <c r="G34" s="152">
        <f>G31+G32+G33</f>
        <v>0</v>
      </c>
    </row>
    <row r="35" spans="2:9">
      <c r="B35" s="151" t="s">
        <v>149</v>
      </c>
      <c r="C35" s="72" t="s">
        <v>150</v>
      </c>
      <c r="D35" s="73"/>
      <c r="E35" s="152">
        <v>0</v>
      </c>
      <c r="F35" s="153"/>
      <c r="G35" s="152">
        <v>0</v>
      </c>
      <c r="I35" s="53"/>
    </row>
    <row r="36" spans="2:9">
      <c r="B36" s="151" t="s">
        <v>151</v>
      </c>
      <c r="C36" s="72" t="s">
        <v>152</v>
      </c>
      <c r="D36" s="73"/>
      <c r="E36" s="152">
        <v>0</v>
      </c>
      <c r="F36" s="153"/>
      <c r="G36" s="152">
        <v>0</v>
      </c>
    </row>
    <row r="37" spans="2:9">
      <c r="B37" s="20" t="s">
        <v>153</v>
      </c>
      <c r="C37" s="138" t="s">
        <v>154</v>
      </c>
      <c r="D37" s="139"/>
      <c r="E37" s="154">
        <v>4361</v>
      </c>
      <c r="F37" s="155"/>
      <c r="G37" s="154">
        <v>6612</v>
      </c>
    </row>
    <row r="38" spans="2:9">
      <c r="B38" s="156"/>
      <c r="C38" s="157" t="s">
        <v>155</v>
      </c>
      <c r="D38" s="158"/>
      <c r="E38" s="159">
        <f>E30+E34+E35+E36+E37</f>
        <v>683</v>
      </c>
      <c r="F38" s="160"/>
      <c r="G38" s="159">
        <f>G30+G34+G35+G36+G37</f>
        <v>940</v>
      </c>
    </row>
    <row r="40" spans="2:9">
      <c r="B40" s="12"/>
      <c r="G40" s="165"/>
    </row>
  </sheetData>
  <mergeCells count="11">
    <mergeCell ref="C1:G1"/>
    <mergeCell ref="A3:G3"/>
    <mergeCell ref="A4:G4"/>
    <mergeCell ref="A5:G5"/>
    <mergeCell ref="A6:G6"/>
    <mergeCell ref="B8:G8"/>
    <mergeCell ref="C10:C11"/>
    <mergeCell ref="D10:E10"/>
    <mergeCell ref="F10:G10"/>
    <mergeCell ref="D11:E11"/>
    <mergeCell ref="F11:G11"/>
  </mergeCells>
  <pageMargins left="0.55000000000000004" right="0.5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C1" sqref="C1:K1"/>
    </sheetView>
  </sheetViews>
  <sheetFormatPr defaultRowHeight="12.75"/>
  <cols>
    <col min="1" max="1" width="1.42578125" style="172" customWidth="1"/>
    <col min="2" max="2" width="5.7109375" style="172" customWidth="1"/>
    <col min="3" max="3" width="54.28515625" style="172" customWidth="1"/>
    <col min="4" max="4" width="5.7109375" style="172" customWidth="1"/>
    <col min="5" max="5" width="9.7109375" style="172" customWidth="1"/>
    <col min="6" max="6" width="5.7109375" style="172" customWidth="1"/>
    <col min="7" max="7" width="9.7109375" style="173" customWidth="1"/>
    <col min="8" max="16384" width="9.140625" style="172"/>
  </cols>
  <sheetData>
    <row r="1" spans="1:7">
      <c r="C1" s="380" t="s">
        <v>970</v>
      </c>
      <c r="D1" s="380"/>
      <c r="E1" s="380"/>
      <c r="F1" s="380"/>
      <c r="G1" s="380"/>
    </row>
    <row r="2" spans="1:7" ht="16.5" customHeight="1"/>
    <row r="3" spans="1:7">
      <c r="A3" s="381" t="s">
        <v>61</v>
      </c>
      <c r="B3" s="381"/>
      <c r="C3" s="381"/>
      <c r="D3" s="381"/>
      <c r="E3" s="381"/>
      <c r="F3" s="381"/>
      <c r="G3" s="381"/>
    </row>
    <row r="4" spans="1:7">
      <c r="A4" s="381" t="s">
        <v>864</v>
      </c>
      <c r="B4" s="381"/>
      <c r="C4" s="381"/>
      <c r="D4" s="381"/>
      <c r="E4" s="381"/>
      <c r="F4" s="381"/>
      <c r="G4" s="381"/>
    </row>
    <row r="5" spans="1:7">
      <c r="A5" s="381" t="s">
        <v>956</v>
      </c>
      <c r="B5" s="381"/>
      <c r="C5" s="381"/>
      <c r="D5" s="381"/>
      <c r="E5" s="381"/>
      <c r="F5" s="381"/>
      <c r="G5" s="381"/>
    </row>
    <row r="6" spans="1:7">
      <c r="A6" s="381" t="s">
        <v>179</v>
      </c>
      <c r="B6" s="381"/>
      <c r="C6" s="381"/>
      <c r="D6" s="381"/>
      <c r="E6" s="381"/>
      <c r="F6" s="381"/>
      <c r="G6" s="381"/>
    </row>
    <row r="7" spans="1:7" ht="28.5" customHeight="1">
      <c r="B7" s="137"/>
      <c r="C7" s="137"/>
      <c r="D7" s="137"/>
      <c r="E7" s="137"/>
      <c r="F7" s="137"/>
      <c r="G7" s="174"/>
    </row>
    <row r="8" spans="1:7" ht="15" customHeight="1">
      <c r="B8" s="380" t="s">
        <v>28</v>
      </c>
      <c r="C8" s="380"/>
      <c r="D8" s="380"/>
      <c r="E8" s="380"/>
      <c r="F8" s="380"/>
      <c r="G8" s="380"/>
    </row>
    <row r="9" spans="1:7" hidden="1">
      <c r="G9" s="175" t="s">
        <v>28</v>
      </c>
    </row>
    <row r="10" spans="1:7">
      <c r="B10" s="176" t="s">
        <v>102</v>
      </c>
      <c r="C10" s="386" t="s">
        <v>0</v>
      </c>
      <c r="D10" s="382" t="s">
        <v>882</v>
      </c>
      <c r="E10" s="383"/>
      <c r="F10" s="384" t="s">
        <v>882</v>
      </c>
      <c r="G10" s="385"/>
    </row>
    <row r="11" spans="1:7">
      <c r="B11" s="177" t="s">
        <v>103</v>
      </c>
      <c r="C11" s="387"/>
      <c r="D11" s="388" t="s">
        <v>104</v>
      </c>
      <c r="E11" s="389"/>
      <c r="F11" s="378" t="s">
        <v>105</v>
      </c>
      <c r="G11" s="379"/>
    </row>
    <row r="12" spans="1:7">
      <c r="B12" s="178">
        <v>1</v>
      </c>
      <c r="C12" s="179" t="s">
        <v>180</v>
      </c>
      <c r="D12" s="180"/>
      <c r="E12" s="348">
        <v>0</v>
      </c>
      <c r="F12" s="180"/>
      <c r="G12" s="349">
        <v>0</v>
      </c>
    </row>
    <row r="13" spans="1:7" ht="25.5">
      <c r="B13" s="178">
        <v>2</v>
      </c>
      <c r="C13" s="179" t="s">
        <v>181</v>
      </c>
      <c r="D13" s="181"/>
      <c r="E13" s="182">
        <v>0</v>
      </c>
      <c r="F13" s="181"/>
      <c r="G13" s="182">
        <v>0</v>
      </c>
    </row>
    <row r="14" spans="1:7">
      <c r="B14" s="178">
        <v>3</v>
      </c>
      <c r="C14" s="179" t="s">
        <v>182</v>
      </c>
      <c r="D14" s="181"/>
      <c r="E14" s="182">
        <v>0</v>
      </c>
      <c r="F14" s="181"/>
      <c r="G14" s="182">
        <v>0</v>
      </c>
    </row>
    <row r="15" spans="1:7">
      <c r="B15" s="183" t="s">
        <v>149</v>
      </c>
      <c r="C15" s="184" t="s">
        <v>183</v>
      </c>
      <c r="D15" s="185"/>
      <c r="E15" s="186">
        <f>E12+E13+E14</f>
        <v>0</v>
      </c>
      <c r="F15" s="185"/>
      <c r="G15" s="186">
        <f>G12+G13+G14</f>
        <v>0</v>
      </c>
    </row>
    <row r="16" spans="1:7">
      <c r="B16" s="178">
        <v>4</v>
      </c>
      <c r="C16" s="179" t="s">
        <v>184</v>
      </c>
      <c r="D16" s="181"/>
      <c r="E16" s="182">
        <v>0</v>
      </c>
      <c r="F16" s="181"/>
      <c r="G16" s="182">
        <v>0</v>
      </c>
    </row>
    <row r="17" spans="2:7">
      <c r="B17" s="178">
        <v>5</v>
      </c>
      <c r="C17" s="179" t="s">
        <v>185</v>
      </c>
      <c r="D17" s="181"/>
      <c r="E17" s="182">
        <v>0</v>
      </c>
      <c r="F17" s="181"/>
      <c r="G17" s="182">
        <v>0</v>
      </c>
    </row>
    <row r="18" spans="2:7">
      <c r="B18" s="183" t="s">
        <v>162</v>
      </c>
      <c r="C18" s="184" t="s">
        <v>186</v>
      </c>
      <c r="D18" s="185"/>
      <c r="E18" s="186">
        <f>E16+E17</f>
        <v>0</v>
      </c>
      <c r="F18" s="185"/>
      <c r="G18" s="186">
        <f>G16+G17</f>
        <v>0</v>
      </c>
    </row>
    <row r="19" spans="2:7">
      <c r="B19" s="178">
        <v>6</v>
      </c>
      <c r="C19" s="179" t="s">
        <v>187</v>
      </c>
      <c r="D19" s="181"/>
      <c r="E19" s="182">
        <v>56565</v>
      </c>
      <c r="F19" s="181"/>
      <c r="G19" s="182">
        <v>81410</v>
      </c>
    </row>
    <row r="20" spans="2:7">
      <c r="B20" s="178">
        <v>7</v>
      </c>
      <c r="C20" s="179" t="s">
        <v>188</v>
      </c>
      <c r="D20" s="181"/>
      <c r="E20" s="182">
        <v>2647</v>
      </c>
      <c r="F20" s="181"/>
      <c r="G20" s="182">
        <v>0</v>
      </c>
    </row>
    <row r="21" spans="2:7">
      <c r="B21" s="178">
        <v>8</v>
      </c>
      <c r="C21" s="179" t="s">
        <v>189</v>
      </c>
      <c r="D21" s="181"/>
      <c r="E21" s="182">
        <v>0</v>
      </c>
      <c r="F21" s="181"/>
      <c r="G21" s="182">
        <v>0</v>
      </c>
    </row>
    <row r="22" spans="2:7">
      <c r="B22" s="178">
        <v>9</v>
      </c>
      <c r="C22" s="179" t="s">
        <v>190</v>
      </c>
      <c r="D22" s="181"/>
      <c r="E22" s="182">
        <v>0</v>
      </c>
      <c r="F22" s="181"/>
      <c r="G22" s="182">
        <v>0</v>
      </c>
    </row>
    <row r="23" spans="2:7">
      <c r="B23" s="183" t="s">
        <v>167</v>
      </c>
      <c r="C23" s="184" t="s">
        <v>191</v>
      </c>
      <c r="D23" s="185"/>
      <c r="E23" s="186">
        <f>E19+E21+E22+E20</f>
        <v>59212</v>
      </c>
      <c r="F23" s="185"/>
      <c r="G23" s="186">
        <f>G19+G21+G22+G20</f>
        <v>81410</v>
      </c>
    </row>
    <row r="24" spans="2:7">
      <c r="B24" s="178">
        <v>10</v>
      </c>
      <c r="C24" s="179" t="s">
        <v>192</v>
      </c>
      <c r="D24" s="181"/>
      <c r="E24" s="182">
        <v>125</v>
      </c>
      <c r="F24" s="181"/>
      <c r="G24" s="182">
        <v>46</v>
      </c>
    </row>
    <row r="25" spans="2:7">
      <c r="B25" s="178">
        <v>11</v>
      </c>
      <c r="C25" s="179" t="s">
        <v>193</v>
      </c>
      <c r="D25" s="181"/>
      <c r="E25" s="182">
        <v>2904</v>
      </c>
      <c r="F25" s="181"/>
      <c r="G25" s="182">
        <v>2306</v>
      </c>
    </row>
    <row r="26" spans="2:7">
      <c r="B26" s="178">
        <v>12</v>
      </c>
      <c r="C26" s="179" t="s">
        <v>194</v>
      </c>
      <c r="D26" s="181"/>
      <c r="E26" s="182">
        <v>0</v>
      </c>
      <c r="F26" s="181"/>
      <c r="G26" s="182">
        <v>0</v>
      </c>
    </row>
    <row r="27" spans="2:7">
      <c r="B27" s="178">
        <v>13</v>
      </c>
      <c r="C27" s="179" t="s">
        <v>195</v>
      </c>
      <c r="D27" s="181"/>
      <c r="E27" s="182">
        <v>0</v>
      </c>
      <c r="F27" s="181"/>
      <c r="G27" s="182">
        <v>0</v>
      </c>
    </row>
    <row r="28" spans="2:7">
      <c r="B28" s="183" t="s">
        <v>171</v>
      </c>
      <c r="C28" s="184" t="s">
        <v>196</v>
      </c>
      <c r="D28" s="185"/>
      <c r="E28" s="186">
        <f>E24+E25+E26+E27</f>
        <v>3029</v>
      </c>
      <c r="F28" s="185"/>
      <c r="G28" s="186">
        <f>G24+G25+G26+G27</f>
        <v>2352</v>
      </c>
    </row>
    <row r="29" spans="2:7">
      <c r="B29" s="178">
        <v>14</v>
      </c>
      <c r="C29" s="179" t="s">
        <v>197</v>
      </c>
      <c r="D29" s="181"/>
      <c r="E29" s="182">
        <v>43193</v>
      </c>
      <c r="F29" s="181"/>
      <c r="G29" s="182">
        <v>65304</v>
      </c>
    </row>
    <row r="30" spans="2:7">
      <c r="B30" s="178">
        <v>15</v>
      </c>
      <c r="C30" s="179" t="s">
        <v>198</v>
      </c>
      <c r="D30" s="181"/>
      <c r="E30" s="182">
        <v>4331</v>
      </c>
      <c r="F30" s="181"/>
      <c r="G30" s="182">
        <v>4307</v>
      </c>
    </row>
    <row r="31" spans="2:7">
      <c r="B31" s="178">
        <v>16</v>
      </c>
      <c r="C31" s="179" t="s">
        <v>199</v>
      </c>
      <c r="D31" s="181"/>
      <c r="E31" s="182">
        <v>8973</v>
      </c>
      <c r="F31" s="181"/>
      <c r="G31" s="182">
        <v>11441</v>
      </c>
    </row>
    <row r="32" spans="2:7">
      <c r="B32" s="183" t="s">
        <v>200</v>
      </c>
      <c r="C32" s="184" t="s">
        <v>201</v>
      </c>
      <c r="D32" s="185"/>
      <c r="E32" s="186">
        <f>E29+E30+E31</f>
        <v>56497</v>
      </c>
      <c r="F32" s="185"/>
      <c r="G32" s="186">
        <f>G29+G30+G31</f>
        <v>81052</v>
      </c>
    </row>
    <row r="33" spans="2:7">
      <c r="B33" s="183" t="s">
        <v>202</v>
      </c>
      <c r="C33" s="184" t="s">
        <v>203</v>
      </c>
      <c r="D33" s="185"/>
      <c r="E33" s="186">
        <v>0</v>
      </c>
      <c r="F33" s="185"/>
      <c r="G33" s="186">
        <v>0</v>
      </c>
    </row>
    <row r="34" spans="2:7">
      <c r="B34" s="183" t="s">
        <v>204</v>
      </c>
      <c r="C34" s="184" t="s">
        <v>205</v>
      </c>
      <c r="D34" s="185"/>
      <c r="E34" s="186">
        <v>16</v>
      </c>
      <c r="F34" s="185"/>
      <c r="G34" s="186">
        <v>0</v>
      </c>
    </row>
    <row r="35" spans="2:7" ht="25.5">
      <c r="B35" s="183" t="s">
        <v>115</v>
      </c>
      <c r="C35" s="184" t="s">
        <v>206</v>
      </c>
      <c r="D35" s="185"/>
      <c r="E35" s="186">
        <f>E15+E18+E23-E28-E32-E33-E34</f>
        <v>-330</v>
      </c>
      <c r="F35" s="185"/>
      <c r="G35" s="186">
        <f>G15+G18+G23-G28-G32-G33-G34</f>
        <v>-1994</v>
      </c>
    </row>
    <row r="36" spans="2:7">
      <c r="B36" s="178">
        <v>17</v>
      </c>
      <c r="C36" s="179" t="s">
        <v>207</v>
      </c>
      <c r="D36" s="181"/>
      <c r="E36" s="182">
        <v>0</v>
      </c>
      <c r="F36" s="181"/>
      <c r="G36" s="182">
        <v>0</v>
      </c>
    </row>
    <row r="37" spans="2:7">
      <c r="B37" s="178">
        <v>18</v>
      </c>
      <c r="C37" s="179" t="s">
        <v>208</v>
      </c>
      <c r="D37" s="181"/>
      <c r="E37" s="182">
        <v>0</v>
      </c>
      <c r="F37" s="181"/>
      <c r="G37" s="182">
        <v>0</v>
      </c>
    </row>
    <row r="38" spans="2:7" ht="25.5">
      <c r="B38" s="178">
        <v>19</v>
      </c>
      <c r="C38" s="179" t="s">
        <v>209</v>
      </c>
      <c r="D38" s="181"/>
      <c r="E38" s="182">
        <v>0</v>
      </c>
      <c r="F38" s="181"/>
      <c r="G38" s="182">
        <v>0</v>
      </c>
    </row>
    <row r="39" spans="2:7">
      <c r="B39" s="178">
        <v>20</v>
      </c>
      <c r="C39" s="179" t="s">
        <v>210</v>
      </c>
      <c r="D39" s="181"/>
      <c r="E39" s="182">
        <v>0</v>
      </c>
      <c r="F39" s="181"/>
      <c r="G39" s="182">
        <v>0</v>
      </c>
    </row>
    <row r="40" spans="2:7">
      <c r="B40" s="178">
        <v>21</v>
      </c>
      <c r="C40" s="179" t="s">
        <v>211</v>
      </c>
      <c r="D40" s="185"/>
      <c r="E40" s="182">
        <f>E41+E42</f>
        <v>0</v>
      </c>
      <c r="F40" s="181"/>
      <c r="G40" s="182">
        <v>0</v>
      </c>
    </row>
    <row r="41" spans="2:7">
      <c r="B41" s="178" t="s">
        <v>212</v>
      </c>
      <c r="C41" s="179" t="s">
        <v>213</v>
      </c>
      <c r="D41" s="181"/>
      <c r="E41" s="182">
        <v>0</v>
      </c>
      <c r="F41" s="181"/>
      <c r="G41" s="182">
        <v>0</v>
      </c>
    </row>
    <row r="42" spans="2:7">
      <c r="B42" s="178" t="s">
        <v>214</v>
      </c>
      <c r="C42" s="179" t="s">
        <v>215</v>
      </c>
      <c r="D42" s="181"/>
      <c r="E42" s="182">
        <v>0</v>
      </c>
      <c r="F42" s="181"/>
      <c r="G42" s="182">
        <v>0</v>
      </c>
    </row>
    <row r="43" spans="2:7" ht="25.5">
      <c r="B43" s="183" t="s">
        <v>216</v>
      </c>
      <c r="C43" s="184" t="s">
        <v>217</v>
      </c>
      <c r="D43" s="185"/>
      <c r="E43" s="186">
        <f>E36+E37+E38+E39+E40</f>
        <v>0</v>
      </c>
      <c r="F43" s="185"/>
      <c r="G43" s="186">
        <f>G36+G37+G38+G39+G40</f>
        <v>0</v>
      </c>
    </row>
    <row r="44" spans="2:7">
      <c r="B44" s="178">
        <v>22</v>
      </c>
      <c r="C44" s="179" t="s">
        <v>218</v>
      </c>
      <c r="D44" s="181"/>
      <c r="E44" s="182">
        <v>0</v>
      </c>
      <c r="F44" s="181"/>
      <c r="G44" s="182">
        <v>0</v>
      </c>
    </row>
    <row r="45" spans="2:7">
      <c r="B45" s="178">
        <v>23</v>
      </c>
      <c r="C45" s="179" t="s">
        <v>219</v>
      </c>
      <c r="D45" s="185"/>
      <c r="E45" s="182">
        <v>0</v>
      </c>
      <c r="F45" s="181"/>
      <c r="G45" s="182">
        <v>0</v>
      </c>
    </row>
    <row r="46" spans="2:7">
      <c r="B46" s="178">
        <v>24</v>
      </c>
      <c r="C46" s="179" t="s">
        <v>220</v>
      </c>
      <c r="D46" s="185"/>
      <c r="E46" s="182">
        <v>0</v>
      </c>
      <c r="F46" s="181"/>
      <c r="G46" s="182">
        <v>0</v>
      </c>
    </row>
    <row r="47" spans="2:7">
      <c r="B47" s="178">
        <v>25</v>
      </c>
      <c r="C47" s="179" t="s">
        <v>221</v>
      </c>
      <c r="D47" s="185"/>
      <c r="E47" s="182">
        <f>E48+E49</f>
        <v>0</v>
      </c>
      <c r="F47" s="181"/>
      <c r="G47" s="182">
        <f>G48+G49</f>
        <v>0</v>
      </c>
    </row>
    <row r="48" spans="2:7">
      <c r="B48" s="178" t="s">
        <v>222</v>
      </c>
      <c r="C48" s="179" t="s">
        <v>223</v>
      </c>
      <c r="D48" s="181"/>
      <c r="E48" s="182">
        <v>0</v>
      </c>
      <c r="F48" s="181"/>
      <c r="G48" s="182">
        <v>0</v>
      </c>
    </row>
    <row r="49" spans="2:7">
      <c r="B49" s="178" t="s">
        <v>224</v>
      </c>
      <c r="C49" s="179" t="s">
        <v>225</v>
      </c>
      <c r="D49" s="181"/>
      <c r="E49" s="182">
        <v>0</v>
      </c>
      <c r="F49" s="181"/>
      <c r="G49" s="182">
        <v>0</v>
      </c>
    </row>
    <row r="50" spans="2:7">
      <c r="B50" s="178">
        <v>26</v>
      </c>
      <c r="C50" s="179" t="s">
        <v>226</v>
      </c>
      <c r="D50" s="185"/>
      <c r="E50" s="182">
        <f>E51+E52</f>
        <v>0</v>
      </c>
      <c r="F50" s="181"/>
      <c r="G50" s="182">
        <f>G51+G52</f>
        <v>0</v>
      </c>
    </row>
    <row r="51" spans="2:7">
      <c r="B51" s="178" t="s">
        <v>227</v>
      </c>
      <c r="C51" s="179" t="s">
        <v>228</v>
      </c>
      <c r="D51" s="185"/>
      <c r="E51" s="182">
        <v>0</v>
      </c>
      <c r="F51" s="181"/>
      <c r="G51" s="182">
        <v>0</v>
      </c>
    </row>
    <row r="52" spans="2:7">
      <c r="B52" s="178" t="s">
        <v>229</v>
      </c>
      <c r="C52" s="179" t="s">
        <v>230</v>
      </c>
      <c r="D52" s="185"/>
      <c r="E52" s="182">
        <v>0</v>
      </c>
      <c r="F52" s="181"/>
      <c r="G52" s="182">
        <v>0</v>
      </c>
    </row>
    <row r="53" spans="2:7">
      <c r="B53" s="183" t="s">
        <v>231</v>
      </c>
      <c r="C53" s="184" t="s">
        <v>232</v>
      </c>
      <c r="D53" s="185"/>
      <c r="E53" s="186">
        <f>E44+E45+E46+E47+E50</f>
        <v>0</v>
      </c>
      <c r="F53" s="185"/>
      <c r="G53" s="186">
        <f>G44+G45+G46+G47+G50</f>
        <v>0</v>
      </c>
    </row>
    <row r="54" spans="2:7">
      <c r="B54" s="183" t="s">
        <v>121</v>
      </c>
      <c r="C54" s="184" t="s">
        <v>233</v>
      </c>
      <c r="D54" s="350"/>
      <c r="E54" s="351">
        <f>E43-E53</f>
        <v>0</v>
      </c>
      <c r="F54" s="350"/>
      <c r="G54" s="352">
        <f>G43-G53</f>
        <v>0</v>
      </c>
    </row>
    <row r="55" spans="2:7">
      <c r="B55" s="183" t="s">
        <v>123</v>
      </c>
      <c r="C55" s="184" t="s">
        <v>234</v>
      </c>
      <c r="D55" s="350"/>
      <c r="E55" s="351">
        <f>E35+E54</f>
        <v>-330</v>
      </c>
      <c r="F55" s="350"/>
      <c r="G55" s="352">
        <f>G35+G54</f>
        <v>-1994</v>
      </c>
    </row>
  </sheetData>
  <mergeCells count="11">
    <mergeCell ref="C1:G1"/>
    <mergeCell ref="A3:G3"/>
    <mergeCell ref="A4:G4"/>
    <mergeCell ref="A5:G5"/>
    <mergeCell ref="A6:G6"/>
    <mergeCell ref="B8:G8"/>
    <mergeCell ref="C10:C11"/>
    <mergeCell ref="D10:E10"/>
    <mergeCell ref="F10:G10"/>
    <mergeCell ref="D11:E11"/>
    <mergeCell ref="F11:G11"/>
  </mergeCells>
  <printOptions horizontalCentered="1"/>
  <pageMargins left="0.55118110236220474" right="0.51181102362204722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J27" sqref="J27"/>
    </sheetView>
  </sheetViews>
  <sheetFormatPr defaultRowHeight="15.75"/>
  <cols>
    <col min="1" max="1" width="1.42578125" style="1" customWidth="1"/>
    <col min="2" max="2" width="5.7109375" style="1" customWidth="1"/>
    <col min="3" max="3" width="61" style="1" customWidth="1"/>
    <col min="4" max="4" width="5.7109375" style="1" customWidth="1"/>
    <col min="5" max="5" width="12.7109375" style="134" customWidth="1"/>
    <col min="6" max="16384" width="9.140625" style="1"/>
  </cols>
  <sheetData>
    <row r="1" spans="1:5">
      <c r="C1" s="366" t="s">
        <v>971</v>
      </c>
      <c r="D1" s="366"/>
      <c r="E1" s="366"/>
    </row>
    <row r="2" spans="1:5" ht="45.75" customHeight="1"/>
    <row r="3" spans="1:5">
      <c r="A3" s="367" t="s">
        <v>61</v>
      </c>
      <c r="B3" s="367"/>
      <c r="C3" s="367"/>
      <c r="D3" s="367"/>
      <c r="E3" s="367"/>
    </row>
    <row r="4" spans="1:5">
      <c r="A4" s="367" t="s">
        <v>864</v>
      </c>
      <c r="B4" s="367"/>
      <c r="C4" s="367"/>
      <c r="D4" s="367"/>
      <c r="E4" s="367"/>
    </row>
    <row r="5" spans="1:5">
      <c r="A5" s="367" t="s">
        <v>956</v>
      </c>
      <c r="B5" s="367"/>
      <c r="C5" s="367"/>
      <c r="D5" s="367"/>
      <c r="E5" s="367"/>
    </row>
    <row r="6" spans="1:5">
      <c r="A6" s="367" t="s">
        <v>156</v>
      </c>
      <c r="B6" s="367"/>
      <c r="C6" s="367"/>
      <c r="D6" s="367"/>
      <c r="E6" s="367"/>
    </row>
    <row r="7" spans="1:5" ht="45" customHeight="1">
      <c r="B7" s="12"/>
      <c r="C7" s="12"/>
      <c r="D7" s="12"/>
      <c r="E7" s="135"/>
    </row>
    <row r="8" spans="1:5" ht="15" customHeight="1">
      <c r="B8" s="366" t="s">
        <v>28</v>
      </c>
      <c r="C8" s="366"/>
      <c r="D8" s="366"/>
      <c r="E8" s="366"/>
    </row>
    <row r="9" spans="1:5" hidden="1">
      <c r="E9" s="136" t="s">
        <v>28</v>
      </c>
    </row>
    <row r="10" spans="1:5">
      <c r="B10" s="3" t="s">
        <v>102</v>
      </c>
      <c r="C10" s="368" t="s">
        <v>0</v>
      </c>
      <c r="D10" s="376" t="s">
        <v>882</v>
      </c>
      <c r="E10" s="377"/>
    </row>
    <row r="11" spans="1:5">
      <c r="B11" s="20" t="s">
        <v>103</v>
      </c>
      <c r="C11" s="369"/>
      <c r="D11" s="372" t="s">
        <v>105</v>
      </c>
      <c r="E11" s="373"/>
    </row>
    <row r="12" spans="1:5" ht="15.75" customHeight="1">
      <c r="B12" s="166">
        <v>1</v>
      </c>
      <c r="C12" s="167" t="s">
        <v>157</v>
      </c>
      <c r="D12" s="168"/>
      <c r="E12" s="163">
        <v>0</v>
      </c>
    </row>
    <row r="13" spans="1:5" ht="15.75" customHeight="1">
      <c r="B13" s="166">
        <v>2</v>
      </c>
      <c r="C13" s="167" t="s">
        <v>158</v>
      </c>
      <c r="D13" s="168"/>
      <c r="E13" s="163">
        <v>81263</v>
      </c>
    </row>
    <row r="14" spans="1:5" ht="15.75" customHeight="1">
      <c r="B14" s="169" t="s">
        <v>149</v>
      </c>
      <c r="C14" s="170" t="s">
        <v>159</v>
      </c>
      <c r="D14" s="171"/>
      <c r="E14" s="159">
        <f>E12-E13</f>
        <v>-81263</v>
      </c>
    </row>
    <row r="15" spans="1:5" ht="15.75" customHeight="1">
      <c r="B15" s="166">
        <v>3</v>
      </c>
      <c r="C15" s="167" t="s">
        <v>160</v>
      </c>
      <c r="D15" s="168"/>
      <c r="E15" s="163">
        <v>81562</v>
      </c>
    </row>
    <row r="16" spans="1:5" ht="15.75" customHeight="1">
      <c r="B16" s="166">
        <v>4</v>
      </c>
      <c r="C16" s="167" t="s">
        <v>161</v>
      </c>
      <c r="D16" s="168"/>
      <c r="E16" s="163">
        <v>0</v>
      </c>
    </row>
    <row r="17" spans="2:5" ht="15.75" customHeight="1">
      <c r="B17" s="169" t="s">
        <v>162</v>
      </c>
      <c r="C17" s="170" t="s">
        <v>163</v>
      </c>
      <c r="D17" s="171"/>
      <c r="E17" s="159">
        <f>E15-E16</f>
        <v>81562</v>
      </c>
    </row>
    <row r="18" spans="2:5" ht="15.75" customHeight="1">
      <c r="B18" s="169" t="s">
        <v>115</v>
      </c>
      <c r="C18" s="170" t="s">
        <v>164</v>
      </c>
      <c r="D18" s="171"/>
      <c r="E18" s="159">
        <f>E14+E17</f>
        <v>299</v>
      </c>
    </row>
    <row r="19" spans="2:5" ht="15.75" customHeight="1">
      <c r="B19" s="166">
        <v>5</v>
      </c>
      <c r="C19" s="167" t="s">
        <v>165</v>
      </c>
      <c r="D19" s="168"/>
      <c r="E19" s="163">
        <v>0</v>
      </c>
    </row>
    <row r="20" spans="2:5" ht="15.75" customHeight="1">
      <c r="B20" s="166">
        <v>6</v>
      </c>
      <c r="C20" s="167" t="s">
        <v>166</v>
      </c>
      <c r="D20" s="168"/>
      <c r="E20" s="163">
        <v>0</v>
      </c>
    </row>
    <row r="21" spans="2:5" ht="15.75" customHeight="1">
      <c r="B21" s="169" t="s">
        <v>167</v>
      </c>
      <c r="C21" s="170" t="s">
        <v>168</v>
      </c>
      <c r="D21" s="171"/>
      <c r="E21" s="159">
        <f>E19-E20</f>
        <v>0</v>
      </c>
    </row>
    <row r="22" spans="2:5" ht="15.75" customHeight="1">
      <c r="B22" s="166">
        <v>7</v>
      </c>
      <c r="C22" s="167" t="s">
        <v>169</v>
      </c>
      <c r="D22" s="168"/>
      <c r="E22" s="163">
        <v>0</v>
      </c>
    </row>
    <row r="23" spans="2:5" ht="15.75" customHeight="1">
      <c r="B23" s="166">
        <v>8</v>
      </c>
      <c r="C23" s="167" t="s">
        <v>170</v>
      </c>
      <c r="D23" s="168"/>
      <c r="E23" s="163">
        <v>0</v>
      </c>
    </row>
    <row r="24" spans="2:5" ht="15.75" customHeight="1">
      <c r="B24" s="169" t="s">
        <v>171</v>
      </c>
      <c r="C24" s="170" t="s">
        <v>172</v>
      </c>
      <c r="D24" s="171"/>
      <c r="E24" s="159">
        <f>E22-E23</f>
        <v>0</v>
      </c>
    </row>
    <row r="25" spans="2:5" ht="15.75" customHeight="1">
      <c r="B25" s="169" t="s">
        <v>121</v>
      </c>
      <c r="C25" s="170" t="s">
        <v>173</v>
      </c>
      <c r="D25" s="171"/>
      <c r="E25" s="159">
        <f>E21+E24</f>
        <v>0</v>
      </c>
    </row>
    <row r="26" spans="2:5" ht="15.75" customHeight="1">
      <c r="B26" s="169" t="s">
        <v>123</v>
      </c>
      <c r="C26" s="170" t="s">
        <v>174</v>
      </c>
      <c r="D26" s="171"/>
      <c r="E26" s="159">
        <f>E18+E25</f>
        <v>299</v>
      </c>
    </row>
    <row r="27" spans="2:5" ht="15.75" customHeight="1">
      <c r="B27" s="169" t="s">
        <v>131</v>
      </c>
      <c r="C27" s="170" t="s">
        <v>175</v>
      </c>
      <c r="D27" s="171"/>
      <c r="E27" s="159">
        <v>0</v>
      </c>
    </row>
    <row r="28" spans="2:5" ht="15.75" customHeight="1">
      <c r="B28" s="169" t="s">
        <v>133</v>
      </c>
      <c r="C28" s="170" t="s">
        <v>176</v>
      </c>
      <c r="D28" s="171"/>
      <c r="E28" s="159">
        <f>E18-E27</f>
        <v>299</v>
      </c>
    </row>
    <row r="29" spans="2:5" ht="15.75" customHeight="1">
      <c r="B29" s="169" t="s">
        <v>135</v>
      </c>
      <c r="C29" s="170" t="s">
        <v>177</v>
      </c>
      <c r="D29" s="171"/>
      <c r="E29" s="159">
        <v>0</v>
      </c>
    </row>
    <row r="30" spans="2:5" ht="15.75" customHeight="1">
      <c r="B30" s="169" t="s">
        <v>139</v>
      </c>
      <c r="C30" s="170" t="s">
        <v>178</v>
      </c>
      <c r="D30" s="171"/>
      <c r="E30" s="159">
        <f>E25-E29</f>
        <v>0</v>
      </c>
    </row>
  </sheetData>
  <mergeCells count="9">
    <mergeCell ref="C10:C11"/>
    <mergeCell ref="D10:E10"/>
    <mergeCell ref="D11:E11"/>
    <mergeCell ref="C1:E1"/>
    <mergeCell ref="A3:E3"/>
    <mergeCell ref="A4:E4"/>
    <mergeCell ref="A5:E5"/>
    <mergeCell ref="A6:E6"/>
    <mergeCell ref="B8:E8"/>
  </mergeCells>
  <printOptions horizontalCentered="1"/>
  <pageMargins left="0.55118110236220474" right="0.5118110236220472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G1" sqref="G1:K1"/>
    </sheetView>
  </sheetViews>
  <sheetFormatPr defaultRowHeight="15.75"/>
  <cols>
    <col min="1" max="1" width="10.7109375" style="1" customWidth="1"/>
    <col min="2" max="2" width="42.7109375" style="1" customWidth="1"/>
    <col min="3" max="3" width="22.5703125" style="53" customWidth="1"/>
    <col min="4" max="4" width="10.7109375" style="1" customWidth="1"/>
    <col min="5" max="16384" width="9.140625" style="1"/>
  </cols>
  <sheetData>
    <row r="1" spans="1:4">
      <c r="B1" s="366" t="s">
        <v>972</v>
      </c>
      <c r="C1" s="366"/>
      <c r="D1" s="366"/>
    </row>
    <row r="6" spans="1:4">
      <c r="A6" s="367" t="s">
        <v>61</v>
      </c>
      <c r="B6" s="367"/>
      <c r="C6" s="367"/>
      <c r="D6" s="367"/>
    </row>
    <row r="7" spans="1:4">
      <c r="A7" s="367" t="s">
        <v>864</v>
      </c>
      <c r="B7" s="367"/>
      <c r="C7" s="367"/>
      <c r="D7" s="367"/>
    </row>
    <row r="8" spans="1:4">
      <c r="A8" s="367" t="s">
        <v>956</v>
      </c>
      <c r="B8" s="367"/>
      <c r="C8" s="367"/>
      <c r="D8" s="367"/>
    </row>
    <row r="9" spans="1:4">
      <c r="A9" s="367" t="s">
        <v>7</v>
      </c>
      <c r="B9" s="367"/>
      <c r="C9" s="367"/>
      <c r="D9" s="367"/>
    </row>
    <row r="14" spans="1:4">
      <c r="B14" s="74" t="s">
        <v>20</v>
      </c>
      <c r="C14" s="75" t="s">
        <v>21</v>
      </c>
    </row>
    <row r="15" spans="1:4">
      <c r="B15" s="76" t="s">
        <v>883</v>
      </c>
      <c r="C15" s="31">
        <v>152</v>
      </c>
    </row>
    <row r="16" spans="1:4">
      <c r="B16" s="73" t="s">
        <v>973</v>
      </c>
      <c r="C16" s="23">
        <v>81410</v>
      </c>
    </row>
    <row r="17" spans="2:3" ht="16.5" thickBot="1">
      <c r="B17" s="73" t="s">
        <v>23</v>
      </c>
      <c r="C17" s="23">
        <v>81263</v>
      </c>
    </row>
    <row r="18" spans="2:3" ht="17.25" thickTop="1" thickBot="1">
      <c r="B18" s="77" t="s">
        <v>24</v>
      </c>
      <c r="C18" s="78">
        <f>C15+C16-C17</f>
        <v>299</v>
      </c>
    </row>
    <row r="19" spans="2:3" ht="16.5" thickTop="1">
      <c r="B19" s="32"/>
      <c r="C19" s="33"/>
    </row>
    <row r="20" spans="2:3" ht="16.5" thickBot="1">
      <c r="B20" s="32"/>
      <c r="C20" s="33"/>
    </row>
    <row r="21" spans="2:3" ht="17.25" thickTop="1" thickBot="1">
      <c r="B21" s="353" t="s">
        <v>25</v>
      </c>
      <c r="C21" s="78">
        <f>SUM(C22:C24)</f>
        <v>299</v>
      </c>
    </row>
    <row r="22" spans="2:3" ht="16.5" thickTop="1">
      <c r="B22" s="72" t="s">
        <v>26</v>
      </c>
      <c r="C22" s="23">
        <v>299</v>
      </c>
    </row>
    <row r="23" spans="2:3">
      <c r="B23" s="72" t="s">
        <v>97</v>
      </c>
      <c r="C23" s="23">
        <v>0</v>
      </c>
    </row>
    <row r="24" spans="2:3">
      <c r="B24" s="72" t="s">
        <v>27</v>
      </c>
      <c r="C24" s="276">
        <v>0</v>
      </c>
    </row>
    <row r="25" spans="2:3">
      <c r="B25" s="54"/>
      <c r="C25" s="81"/>
    </row>
    <row r="38" spans="3:3">
      <c r="C38" s="1"/>
    </row>
  </sheetData>
  <mergeCells count="5">
    <mergeCell ref="B1:D1"/>
    <mergeCell ref="A6:D6"/>
    <mergeCell ref="A7:D7"/>
    <mergeCell ref="A8:D8"/>
    <mergeCell ref="A9:D9"/>
  </mergeCells>
  <pageMargins left="0.75" right="0.75" top="1" bottom="1" header="0.5" footer="0.5"/>
  <pageSetup paperSize="9" orientation="portrait" horizontalDpi="120" verticalDpi="144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J32" sqref="J32"/>
    </sheetView>
  </sheetViews>
  <sheetFormatPr defaultRowHeight="15"/>
  <cols>
    <col min="1" max="1" width="4.42578125" style="365" customWidth="1"/>
    <col min="2" max="2" width="35.42578125" style="357" customWidth="1"/>
    <col min="3" max="5" width="15.7109375" style="357" customWidth="1"/>
    <col min="6" max="16384" width="9.140625" style="357"/>
  </cols>
  <sheetData>
    <row r="1" spans="1:6" ht="15.75">
      <c r="A1" s="354"/>
      <c r="B1" s="403" t="s">
        <v>974</v>
      </c>
      <c r="C1" s="403"/>
      <c r="D1" s="403"/>
      <c r="E1" s="403"/>
      <c r="F1" s="356"/>
    </row>
    <row r="2" spans="1:6" ht="15.75">
      <c r="A2" s="354"/>
      <c r="B2" s="355"/>
      <c r="C2" s="355"/>
      <c r="D2" s="355"/>
      <c r="E2" s="355"/>
      <c r="F2" s="356"/>
    </row>
    <row r="3" spans="1:6" ht="15.75">
      <c r="A3" s="404" t="s">
        <v>61</v>
      </c>
      <c r="B3" s="404"/>
      <c r="C3" s="404"/>
      <c r="D3" s="404"/>
      <c r="E3" s="404"/>
    </row>
    <row r="4" spans="1:6" ht="15.75">
      <c r="A4" s="404" t="s">
        <v>864</v>
      </c>
      <c r="B4" s="404"/>
      <c r="C4" s="404"/>
      <c r="D4" s="404"/>
      <c r="E4" s="404"/>
    </row>
    <row r="5" spans="1:6" ht="15.75">
      <c r="A5" s="404" t="s">
        <v>956</v>
      </c>
      <c r="B5" s="404"/>
      <c r="C5" s="404"/>
      <c r="D5" s="404"/>
      <c r="E5" s="404"/>
    </row>
    <row r="6" spans="1:6" ht="15.75">
      <c r="A6" s="404" t="s">
        <v>810</v>
      </c>
      <c r="B6" s="404"/>
      <c r="C6" s="404"/>
      <c r="D6" s="404"/>
      <c r="E6" s="404"/>
    </row>
    <row r="7" spans="1:6" ht="19.5" customHeight="1">
      <c r="A7" s="354"/>
      <c r="B7" s="356"/>
      <c r="C7" s="356"/>
      <c r="D7" s="356"/>
      <c r="E7" s="356"/>
    </row>
    <row r="8" spans="1:6" ht="15.75">
      <c r="A8" s="358"/>
      <c r="B8" s="358" t="s">
        <v>0</v>
      </c>
      <c r="C8" s="358" t="s">
        <v>811</v>
      </c>
      <c r="D8" s="358" t="s">
        <v>812</v>
      </c>
      <c r="E8" s="358" t="s">
        <v>813</v>
      </c>
    </row>
    <row r="9" spans="1:6" ht="15.75">
      <c r="A9" s="359"/>
      <c r="B9" s="359"/>
      <c r="C9" s="359" t="s">
        <v>814</v>
      </c>
      <c r="D9" s="359" t="s">
        <v>815</v>
      </c>
      <c r="E9" s="359" t="s">
        <v>814</v>
      </c>
    </row>
    <row r="10" spans="1:6" ht="15.75" customHeight="1">
      <c r="A10" s="236">
        <v>1</v>
      </c>
      <c r="B10" s="237" t="s">
        <v>108</v>
      </c>
      <c r="C10" s="360">
        <f>C11</f>
        <v>82080</v>
      </c>
      <c r="D10" s="360">
        <f>D11</f>
        <v>82080</v>
      </c>
      <c r="E10" s="360">
        <f>E11</f>
        <v>0</v>
      </c>
    </row>
    <row r="11" spans="1:6" ht="15.75" customHeight="1">
      <c r="A11" s="239"/>
      <c r="B11" s="240" t="s">
        <v>834</v>
      </c>
      <c r="C11" s="361">
        <v>82080</v>
      </c>
      <c r="D11" s="361">
        <v>82080</v>
      </c>
      <c r="E11" s="361">
        <f>C11-D11</f>
        <v>0</v>
      </c>
    </row>
    <row r="12" spans="1:6" ht="15.75" customHeight="1">
      <c r="A12" s="242" t="s">
        <v>816</v>
      </c>
      <c r="B12" s="243" t="s">
        <v>817</v>
      </c>
      <c r="C12" s="362">
        <f>C13</f>
        <v>0</v>
      </c>
      <c r="D12" s="362">
        <f>D13</f>
        <v>0</v>
      </c>
      <c r="E12" s="362">
        <f>E13</f>
        <v>0</v>
      </c>
    </row>
    <row r="13" spans="1:6" ht="15.75" hidden="1" customHeight="1">
      <c r="A13" s="242"/>
      <c r="B13" s="245" t="s">
        <v>818</v>
      </c>
      <c r="C13" s="363"/>
      <c r="D13" s="363"/>
      <c r="E13" s="363"/>
    </row>
    <row r="14" spans="1:6" ht="15.75" customHeight="1">
      <c r="A14" s="236" t="s">
        <v>819</v>
      </c>
      <c r="B14" s="247" t="s">
        <v>820</v>
      </c>
      <c r="C14" s="360">
        <f>SUM(C15:C17)</f>
        <v>751209</v>
      </c>
      <c r="D14" s="360">
        <f>SUM(D15:D17)</f>
        <v>751209</v>
      </c>
      <c r="E14" s="360">
        <f>SUM(E15:E17)</f>
        <v>0</v>
      </c>
    </row>
    <row r="15" spans="1:6" ht="15.75" customHeight="1">
      <c r="A15" s="242"/>
      <c r="B15" s="248" t="s">
        <v>975</v>
      </c>
      <c r="C15" s="363">
        <v>751209</v>
      </c>
      <c r="D15" s="363">
        <v>751209</v>
      </c>
      <c r="E15" s="363">
        <f>C15-D15</f>
        <v>0</v>
      </c>
    </row>
    <row r="16" spans="1:6" ht="15.75" hidden="1" customHeight="1">
      <c r="A16" s="242"/>
      <c r="B16" s="248"/>
      <c r="C16" s="363"/>
      <c r="D16" s="363"/>
      <c r="E16" s="363"/>
    </row>
    <row r="17" spans="1:5" ht="15.75" hidden="1" customHeight="1">
      <c r="A17" s="242"/>
      <c r="B17" s="248"/>
      <c r="C17" s="363"/>
      <c r="D17" s="363"/>
      <c r="E17" s="363"/>
    </row>
    <row r="18" spans="1:5" ht="15.75" customHeight="1">
      <c r="A18" s="251">
        <v>2</v>
      </c>
      <c r="B18" s="252" t="s">
        <v>822</v>
      </c>
      <c r="C18" s="364">
        <f>C12+C14</f>
        <v>751209</v>
      </c>
      <c r="D18" s="364">
        <f>D12+D14</f>
        <v>751209</v>
      </c>
      <c r="E18" s="364">
        <f>E12+E14</f>
        <v>0</v>
      </c>
    </row>
    <row r="23" spans="1:5" ht="15.75">
      <c r="A23" s="354"/>
    </row>
  </sheetData>
  <mergeCells count="5">
    <mergeCell ref="B1:E1"/>
    <mergeCell ref="A3:E3"/>
    <mergeCell ref="A4:E4"/>
    <mergeCell ref="A5:E5"/>
    <mergeCell ref="A6:E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F39"/>
  <sheetViews>
    <sheetView workbookViewId="0">
      <selection activeCell="B1" sqref="B1:F1"/>
    </sheetView>
  </sheetViews>
  <sheetFormatPr defaultRowHeight="15.75"/>
  <cols>
    <col min="1" max="1" width="3" style="1" customWidth="1"/>
    <col min="2" max="2" width="39" style="1" customWidth="1"/>
    <col min="3" max="5" width="11.7109375" style="1" customWidth="1"/>
    <col min="6" max="6" width="11.7109375" style="67" customWidth="1"/>
    <col min="7" max="16384" width="9.140625" style="1"/>
  </cols>
  <sheetData>
    <row r="1" spans="1:6">
      <c r="B1" s="366" t="s">
        <v>932</v>
      </c>
      <c r="C1" s="366"/>
      <c r="D1" s="366"/>
      <c r="E1" s="366"/>
      <c r="F1" s="366"/>
    </row>
    <row r="2" spans="1:6">
      <c r="B2" s="2"/>
      <c r="C2" s="2"/>
      <c r="D2" s="2"/>
      <c r="E2" s="2"/>
      <c r="F2" s="2"/>
    </row>
    <row r="4" spans="1:6" ht="9.75" customHeight="1"/>
    <row r="5" spans="1:6">
      <c r="A5" s="367" t="s">
        <v>61</v>
      </c>
      <c r="B5" s="367"/>
      <c r="C5" s="367"/>
      <c r="D5" s="367"/>
      <c r="E5" s="367"/>
      <c r="F5" s="367"/>
    </row>
    <row r="6" spans="1:6">
      <c r="A6" s="367" t="s">
        <v>864</v>
      </c>
      <c r="B6" s="367"/>
      <c r="C6" s="367"/>
      <c r="D6" s="367"/>
      <c r="E6" s="367"/>
      <c r="F6" s="367"/>
    </row>
    <row r="7" spans="1:6">
      <c r="A7" s="367" t="s">
        <v>62</v>
      </c>
      <c r="B7" s="367"/>
      <c r="C7" s="367"/>
      <c r="D7" s="367"/>
      <c r="E7" s="367"/>
      <c r="F7" s="367"/>
    </row>
    <row r="8" spans="1:6">
      <c r="A8" s="367" t="s">
        <v>38</v>
      </c>
      <c r="B8" s="367"/>
      <c r="C8" s="367"/>
      <c r="D8" s="367"/>
      <c r="E8" s="367"/>
      <c r="F8" s="367"/>
    </row>
    <row r="9" spans="1:6">
      <c r="A9" s="12"/>
      <c r="B9" s="12"/>
      <c r="C9" s="12"/>
      <c r="D9" s="12"/>
      <c r="E9" s="12"/>
      <c r="F9" s="68"/>
    </row>
    <row r="10" spans="1:6">
      <c r="A10" s="12"/>
      <c r="B10" s="12"/>
      <c r="C10" s="12"/>
      <c r="D10" s="12"/>
      <c r="E10" s="12"/>
      <c r="F10" s="68"/>
    </row>
    <row r="11" spans="1:6">
      <c r="F11" s="14" t="s">
        <v>28</v>
      </c>
    </row>
    <row r="12" spans="1:6" ht="19.5" customHeight="1">
      <c r="A12" s="3"/>
      <c r="B12" s="3" t="s">
        <v>0</v>
      </c>
      <c r="C12" s="3" t="s">
        <v>16</v>
      </c>
      <c r="D12" s="3" t="s">
        <v>17</v>
      </c>
      <c r="E12" s="3" t="s">
        <v>15</v>
      </c>
      <c r="F12" s="69" t="s">
        <v>15</v>
      </c>
    </row>
    <row r="13" spans="1:6" ht="19.5" customHeight="1">
      <c r="A13" s="4"/>
      <c r="B13" s="4"/>
      <c r="C13" s="5" t="s">
        <v>18</v>
      </c>
      <c r="D13" s="5" t="s">
        <v>18</v>
      </c>
      <c r="E13" s="5"/>
      <c r="F13" s="70" t="s">
        <v>19</v>
      </c>
    </row>
    <row r="14" spans="1:6" ht="15.75" customHeight="1">
      <c r="A14" s="131">
        <v>1</v>
      </c>
      <c r="B14" s="130" t="s">
        <v>843</v>
      </c>
      <c r="C14" s="261">
        <f>SUM(C15:C19)</f>
        <v>7394</v>
      </c>
      <c r="D14" s="261">
        <f>SUM(D15:D19)</f>
        <v>8614</v>
      </c>
      <c r="E14" s="261">
        <f>SUM(E15:E19)</f>
        <v>8614</v>
      </c>
      <c r="F14" s="13">
        <f t="shared" ref="F14:F20" si="0">(E14/D14)*100</f>
        <v>100</v>
      </c>
    </row>
    <row r="15" spans="1:6" hidden="1">
      <c r="A15" s="98"/>
      <c r="B15" s="97" t="s">
        <v>842</v>
      </c>
      <c r="C15" s="101"/>
      <c r="D15" s="101"/>
      <c r="E15" s="101"/>
      <c r="F15" s="6"/>
    </row>
    <row r="16" spans="1:6">
      <c r="A16" s="98"/>
      <c r="B16" s="97" t="s">
        <v>9</v>
      </c>
      <c r="C16" s="101">
        <v>500</v>
      </c>
      <c r="D16" s="101">
        <v>0</v>
      </c>
      <c r="E16" s="101">
        <v>0</v>
      </c>
      <c r="F16" s="6"/>
    </row>
    <row r="17" spans="1:6">
      <c r="A17" s="98"/>
      <c r="B17" s="97" t="s">
        <v>840</v>
      </c>
      <c r="C17" s="101">
        <v>4894</v>
      </c>
      <c r="D17" s="101">
        <v>7820</v>
      </c>
      <c r="E17" s="101">
        <v>7820</v>
      </c>
      <c r="F17" s="6">
        <f t="shared" si="0"/>
        <v>100</v>
      </c>
    </row>
    <row r="18" spans="1:6">
      <c r="A18" s="98"/>
      <c r="B18" s="97" t="s">
        <v>841</v>
      </c>
      <c r="C18" s="101">
        <v>2000</v>
      </c>
      <c r="D18" s="101">
        <v>794</v>
      </c>
      <c r="E18" s="101">
        <v>794</v>
      </c>
      <c r="F18" s="6">
        <f t="shared" si="0"/>
        <v>100</v>
      </c>
    </row>
    <row r="19" spans="1:6" hidden="1">
      <c r="A19" s="99"/>
      <c r="B19" s="97" t="s">
        <v>860</v>
      </c>
      <c r="C19" s="101">
        <v>0</v>
      </c>
      <c r="D19" s="101"/>
      <c r="E19" s="101"/>
      <c r="F19" s="8"/>
    </row>
    <row r="20" spans="1:6" ht="17.25">
      <c r="A20" s="100"/>
      <c r="B20" s="86" t="s">
        <v>39</v>
      </c>
      <c r="C20" s="89">
        <f>C14</f>
        <v>7394</v>
      </c>
      <c r="D20" s="89">
        <f>D14</f>
        <v>8614</v>
      </c>
      <c r="E20" s="89">
        <f>E14</f>
        <v>8614</v>
      </c>
      <c r="F20" s="30">
        <f t="shared" si="0"/>
        <v>100</v>
      </c>
    </row>
    <row r="39" spans="6:6">
      <c r="F39" s="1"/>
    </row>
  </sheetData>
  <mergeCells count="5">
    <mergeCell ref="B1:F1"/>
    <mergeCell ref="A5:F5"/>
    <mergeCell ref="A6:F6"/>
    <mergeCell ref="A8:F8"/>
    <mergeCell ref="A7:F7"/>
  </mergeCells>
  <phoneticPr fontId="0" type="noConversion"/>
  <pageMargins left="0.67" right="0.61" top="1" bottom="1" header="0.5" footer="0.5"/>
  <pageSetup paperSize="9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H32"/>
  <sheetViews>
    <sheetView zoomScaleNormal="100" workbookViewId="0">
      <selection activeCell="B1" sqref="B1:F1"/>
    </sheetView>
  </sheetViews>
  <sheetFormatPr defaultRowHeight="15.75"/>
  <cols>
    <col min="1" max="1" width="3.7109375" style="1" customWidth="1"/>
    <col min="2" max="2" width="37.28515625" style="1" customWidth="1"/>
    <col min="3" max="6" width="12.28515625" style="1" customWidth="1"/>
    <col min="7" max="16384" width="9.140625" style="1"/>
  </cols>
  <sheetData>
    <row r="1" spans="1:6">
      <c r="B1" s="366" t="s">
        <v>933</v>
      </c>
      <c r="C1" s="366"/>
      <c r="D1" s="366"/>
      <c r="E1" s="366"/>
      <c r="F1" s="366"/>
    </row>
    <row r="3" spans="1:6" ht="9.75" customHeight="1"/>
    <row r="4" spans="1:6">
      <c r="A4" s="367" t="s">
        <v>61</v>
      </c>
      <c r="B4" s="367"/>
      <c r="C4" s="367"/>
      <c r="D4" s="367"/>
      <c r="E4" s="367"/>
      <c r="F4" s="367"/>
    </row>
    <row r="5" spans="1:6">
      <c r="A5" s="367" t="s">
        <v>864</v>
      </c>
      <c r="B5" s="367"/>
      <c r="C5" s="367"/>
      <c r="D5" s="367"/>
      <c r="E5" s="367"/>
      <c r="F5" s="367"/>
    </row>
    <row r="6" spans="1:6">
      <c r="A6" s="367" t="s">
        <v>62</v>
      </c>
      <c r="B6" s="367"/>
      <c r="C6" s="367"/>
      <c r="D6" s="367"/>
      <c r="E6" s="367"/>
      <c r="F6" s="367"/>
    </row>
    <row r="7" spans="1:6">
      <c r="A7" s="367" t="s">
        <v>11</v>
      </c>
      <c r="B7" s="367"/>
      <c r="C7" s="367"/>
      <c r="D7" s="367"/>
      <c r="E7" s="367"/>
      <c r="F7" s="367"/>
    </row>
    <row r="8" spans="1:6">
      <c r="A8" s="12"/>
      <c r="B8" s="12"/>
      <c r="C8" s="12"/>
      <c r="D8" s="12"/>
      <c r="E8" s="12"/>
    </row>
    <row r="9" spans="1:6">
      <c r="A9" s="12"/>
      <c r="B9" s="12"/>
      <c r="C9" s="12"/>
      <c r="D9" s="12"/>
      <c r="E9" s="12"/>
    </row>
    <row r="10" spans="1:6">
      <c r="A10" s="12"/>
      <c r="B10" s="12"/>
      <c r="C10" s="12"/>
      <c r="D10" s="12"/>
      <c r="E10" s="12"/>
    </row>
    <row r="11" spans="1:6">
      <c r="F11" s="2" t="s">
        <v>28</v>
      </c>
    </row>
    <row r="12" spans="1:6" ht="19.5" customHeight="1">
      <c r="A12" s="3"/>
      <c r="B12" s="3" t="s">
        <v>0</v>
      </c>
      <c r="C12" s="3" t="s">
        <v>16</v>
      </c>
      <c r="D12" s="3" t="s">
        <v>17</v>
      </c>
      <c r="E12" s="3" t="s">
        <v>15</v>
      </c>
      <c r="F12" s="3" t="s">
        <v>15</v>
      </c>
    </row>
    <row r="13" spans="1:6" ht="19.5" customHeight="1">
      <c r="A13" s="4"/>
      <c r="B13" s="4"/>
      <c r="C13" s="5" t="s">
        <v>18</v>
      </c>
      <c r="D13" s="5" t="s">
        <v>18</v>
      </c>
      <c r="E13" s="5"/>
      <c r="F13" s="5" t="s">
        <v>19</v>
      </c>
    </row>
    <row r="14" spans="1:6" ht="15.75" customHeight="1">
      <c r="A14" s="103">
        <v>1</v>
      </c>
      <c r="B14" s="97" t="s">
        <v>66</v>
      </c>
      <c r="C14" s="106">
        <v>81559</v>
      </c>
      <c r="D14" s="106">
        <v>81410</v>
      </c>
      <c r="E14" s="106">
        <v>81410</v>
      </c>
      <c r="F14" s="6">
        <f>(E14/D14)*100</f>
        <v>100</v>
      </c>
    </row>
    <row r="15" spans="1:6">
      <c r="A15" s="103">
        <v>2</v>
      </c>
      <c r="B15" s="97" t="s">
        <v>873</v>
      </c>
      <c r="C15" s="101">
        <v>0</v>
      </c>
      <c r="D15" s="101">
        <v>9608</v>
      </c>
      <c r="E15" s="101">
        <v>9608</v>
      </c>
      <c r="F15" s="6">
        <f>(E15/D15)*100</f>
        <v>100</v>
      </c>
    </row>
    <row r="16" spans="1:6">
      <c r="A16" s="103">
        <v>3</v>
      </c>
      <c r="B16" s="97" t="s">
        <v>900</v>
      </c>
      <c r="C16" s="101">
        <v>50</v>
      </c>
      <c r="D16" s="101">
        <v>50</v>
      </c>
      <c r="E16" s="101">
        <v>50</v>
      </c>
      <c r="F16" s="6">
        <f t="shared" ref="F16:F30" si="0">(E16/D16)*100</f>
        <v>100</v>
      </c>
    </row>
    <row r="17" spans="1:8">
      <c r="A17" s="103">
        <v>4</v>
      </c>
      <c r="B17" s="97" t="s">
        <v>901</v>
      </c>
      <c r="C17" s="101">
        <v>20</v>
      </c>
      <c r="D17" s="101">
        <v>20</v>
      </c>
      <c r="E17" s="101">
        <v>20</v>
      </c>
      <c r="F17" s="6">
        <f t="shared" si="0"/>
        <v>100</v>
      </c>
    </row>
    <row r="18" spans="1:8">
      <c r="A18" s="103">
        <v>5</v>
      </c>
      <c r="B18" s="97" t="s">
        <v>902</v>
      </c>
      <c r="C18" s="101">
        <v>10</v>
      </c>
      <c r="D18" s="101">
        <v>10</v>
      </c>
      <c r="E18" s="101">
        <v>10</v>
      </c>
      <c r="F18" s="6">
        <f t="shared" si="0"/>
        <v>100</v>
      </c>
    </row>
    <row r="19" spans="1:8">
      <c r="A19" s="103">
        <v>6</v>
      </c>
      <c r="B19" s="97" t="s">
        <v>844</v>
      </c>
      <c r="C19" s="101">
        <v>0</v>
      </c>
      <c r="D19" s="101">
        <v>22</v>
      </c>
      <c r="E19" s="101">
        <v>22</v>
      </c>
      <c r="F19" s="6">
        <f t="shared" si="0"/>
        <v>100</v>
      </c>
    </row>
    <row r="20" spans="1:8">
      <c r="A20" s="103">
        <v>7</v>
      </c>
      <c r="B20" s="97" t="s">
        <v>903</v>
      </c>
      <c r="C20" s="101">
        <v>1700</v>
      </c>
      <c r="D20" s="101">
        <v>1954</v>
      </c>
      <c r="E20" s="101">
        <v>1954</v>
      </c>
      <c r="F20" s="6">
        <f t="shared" si="0"/>
        <v>100</v>
      </c>
    </row>
    <row r="21" spans="1:8">
      <c r="A21" s="103">
        <v>8</v>
      </c>
      <c r="B21" s="97" t="s">
        <v>904</v>
      </c>
      <c r="C21" s="101">
        <v>85</v>
      </c>
      <c r="D21" s="101">
        <v>76</v>
      </c>
      <c r="E21" s="101">
        <v>76</v>
      </c>
      <c r="F21" s="6">
        <f>(E21/D21)*100</f>
        <v>100</v>
      </c>
    </row>
    <row r="22" spans="1:8">
      <c r="A22" s="103">
        <v>9</v>
      </c>
      <c r="B22" s="97" t="s">
        <v>905</v>
      </c>
      <c r="C22" s="101">
        <v>239</v>
      </c>
      <c r="D22" s="101">
        <v>1311</v>
      </c>
      <c r="E22" s="101">
        <v>1311</v>
      </c>
      <c r="F22" s="6">
        <f t="shared" si="0"/>
        <v>100</v>
      </c>
    </row>
    <row r="23" spans="1:8">
      <c r="A23" s="103">
        <v>10</v>
      </c>
      <c r="B23" s="97" t="s">
        <v>906</v>
      </c>
      <c r="C23" s="101">
        <v>50</v>
      </c>
      <c r="D23" s="101">
        <v>50</v>
      </c>
      <c r="E23" s="101">
        <v>50</v>
      </c>
      <c r="F23" s="6">
        <f t="shared" si="0"/>
        <v>100</v>
      </c>
    </row>
    <row r="24" spans="1:8">
      <c r="A24" s="103">
        <v>11</v>
      </c>
      <c r="B24" s="97" t="s">
        <v>907</v>
      </c>
      <c r="C24" s="101">
        <v>60</v>
      </c>
      <c r="D24" s="101">
        <v>60</v>
      </c>
      <c r="E24" s="101">
        <v>60</v>
      </c>
      <c r="F24" s="6">
        <f t="shared" si="0"/>
        <v>100</v>
      </c>
    </row>
    <row r="25" spans="1:8">
      <c r="A25" s="103">
        <v>12</v>
      </c>
      <c r="B25" s="97" t="s">
        <v>908</v>
      </c>
      <c r="C25" s="101">
        <v>105</v>
      </c>
      <c r="D25" s="101">
        <v>105</v>
      </c>
      <c r="E25" s="101">
        <v>105</v>
      </c>
      <c r="F25" s="6">
        <f t="shared" si="0"/>
        <v>100</v>
      </c>
    </row>
    <row r="26" spans="1:8">
      <c r="A26" s="103">
        <v>13</v>
      </c>
      <c r="B26" s="97" t="s">
        <v>912</v>
      </c>
      <c r="C26" s="101">
        <v>8</v>
      </c>
      <c r="D26" s="101">
        <v>0</v>
      </c>
      <c r="E26" s="101">
        <v>0</v>
      </c>
      <c r="F26" s="6"/>
    </row>
    <row r="27" spans="1:8">
      <c r="A27" s="103">
        <v>14</v>
      </c>
      <c r="B27" s="97" t="s">
        <v>909</v>
      </c>
      <c r="C27" s="101">
        <v>20</v>
      </c>
      <c r="D27" s="101">
        <v>0</v>
      </c>
      <c r="E27" s="101">
        <v>0</v>
      </c>
      <c r="F27" s="6"/>
    </row>
    <row r="28" spans="1:8">
      <c r="A28" s="103">
        <v>15</v>
      </c>
      <c r="B28" s="97" t="s">
        <v>910</v>
      </c>
      <c r="C28" s="101">
        <v>0</v>
      </c>
      <c r="D28" s="101">
        <v>1280</v>
      </c>
      <c r="E28" s="101">
        <v>1280</v>
      </c>
      <c r="F28" s="6">
        <f t="shared" si="0"/>
        <v>100</v>
      </c>
    </row>
    <row r="29" spans="1:8">
      <c r="A29" s="103">
        <v>16</v>
      </c>
      <c r="B29" s="97" t="s">
        <v>911</v>
      </c>
      <c r="C29" s="101">
        <v>0</v>
      </c>
      <c r="D29" s="101">
        <v>60</v>
      </c>
      <c r="E29" s="101">
        <v>60</v>
      </c>
      <c r="F29" s="6">
        <f t="shared" si="0"/>
        <v>100</v>
      </c>
      <c r="H29" s="53"/>
    </row>
    <row r="30" spans="1:8" ht="16.5">
      <c r="A30" s="104"/>
      <c r="B30" s="105" t="s">
        <v>13</v>
      </c>
      <c r="C30" s="89">
        <f>SUM(C14:C29)</f>
        <v>83906</v>
      </c>
      <c r="D30" s="89">
        <f>SUM(D14:D29)</f>
        <v>96016</v>
      </c>
      <c r="E30" s="89">
        <f>SUM(E14:E29)</f>
        <v>96016</v>
      </c>
      <c r="F30" s="30">
        <f t="shared" si="0"/>
        <v>100</v>
      </c>
    </row>
    <row r="31" spans="1:8">
      <c r="C31" s="53"/>
    </row>
    <row r="32" spans="1:8">
      <c r="D32" s="53"/>
      <c r="E32" s="53"/>
    </row>
  </sheetData>
  <mergeCells count="5">
    <mergeCell ref="B1:F1"/>
    <mergeCell ref="A4:F4"/>
    <mergeCell ref="A5:F5"/>
    <mergeCell ref="A7:F7"/>
    <mergeCell ref="A6:F6"/>
  </mergeCells>
  <phoneticPr fontId="0" type="noConversion"/>
  <pageMargins left="0.63" right="0.62" top="1" bottom="1" header="0.5" footer="0.5"/>
  <pageSetup paperSize="9" orientation="portrait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30"/>
  <sheetViews>
    <sheetView workbookViewId="0">
      <selection activeCell="B1" sqref="B1:F1"/>
    </sheetView>
  </sheetViews>
  <sheetFormatPr defaultRowHeight="15.75"/>
  <cols>
    <col min="1" max="1" width="3.7109375" style="1" customWidth="1"/>
    <col min="2" max="2" width="36.5703125" style="1" customWidth="1"/>
    <col min="3" max="6" width="12.28515625" style="1" customWidth="1"/>
    <col min="7" max="16384" width="9.140625" style="1"/>
  </cols>
  <sheetData>
    <row r="1" spans="1:6">
      <c r="B1" s="366" t="s">
        <v>934</v>
      </c>
      <c r="C1" s="366"/>
      <c r="D1" s="366"/>
      <c r="E1" s="366"/>
      <c r="F1" s="366"/>
    </row>
    <row r="6" spans="1:6">
      <c r="A6" s="367" t="s">
        <v>61</v>
      </c>
      <c r="B6" s="367"/>
      <c r="C6" s="367"/>
      <c r="D6" s="367"/>
      <c r="E6" s="367"/>
      <c r="F6" s="367"/>
    </row>
    <row r="7" spans="1:6">
      <c r="A7" s="367" t="s">
        <v>864</v>
      </c>
      <c r="B7" s="367"/>
      <c r="C7" s="367"/>
      <c r="D7" s="367"/>
      <c r="E7" s="367"/>
      <c r="F7" s="367"/>
    </row>
    <row r="8" spans="1:6">
      <c r="A8" s="367" t="s">
        <v>62</v>
      </c>
      <c r="B8" s="367"/>
      <c r="C8" s="367"/>
      <c r="D8" s="367"/>
      <c r="E8" s="367"/>
      <c r="F8" s="367"/>
    </row>
    <row r="9" spans="1:6">
      <c r="A9" s="367" t="s">
        <v>2</v>
      </c>
      <c r="B9" s="367"/>
      <c r="C9" s="367"/>
      <c r="D9" s="367"/>
      <c r="E9" s="367"/>
      <c r="F9" s="367"/>
    </row>
    <row r="12" spans="1:6">
      <c r="F12" s="2" t="s">
        <v>28</v>
      </c>
    </row>
    <row r="13" spans="1:6" ht="19.5" customHeight="1">
      <c r="A13" s="3"/>
      <c r="B13" s="3" t="s">
        <v>0</v>
      </c>
      <c r="C13" s="3" t="s">
        <v>16</v>
      </c>
      <c r="D13" s="17" t="s">
        <v>17</v>
      </c>
      <c r="E13" s="3" t="s">
        <v>15</v>
      </c>
      <c r="F13" s="3" t="s">
        <v>15</v>
      </c>
    </row>
    <row r="14" spans="1:6" ht="19.5" customHeight="1">
      <c r="A14" s="4"/>
      <c r="B14" s="4"/>
      <c r="C14" s="5" t="s">
        <v>18</v>
      </c>
      <c r="D14" s="18" t="s">
        <v>18</v>
      </c>
      <c r="E14" s="5"/>
      <c r="F14" s="5" t="s">
        <v>19</v>
      </c>
    </row>
    <row r="15" spans="1:6">
      <c r="A15" s="107"/>
      <c r="B15" s="108" t="s">
        <v>874</v>
      </c>
      <c r="C15" s="110">
        <v>1813</v>
      </c>
      <c r="D15" s="110">
        <v>1602</v>
      </c>
      <c r="E15" s="110">
        <v>1602</v>
      </c>
      <c r="F15" s="6">
        <f>(E15/D15)*100</f>
        <v>100</v>
      </c>
    </row>
    <row r="16" spans="1:6">
      <c r="A16" s="107"/>
      <c r="B16" s="108" t="s">
        <v>875</v>
      </c>
      <c r="C16" s="111">
        <v>740</v>
      </c>
      <c r="D16" s="111">
        <v>738</v>
      </c>
      <c r="E16" s="111">
        <v>738</v>
      </c>
      <c r="F16" s="6">
        <f>(E16/D16)*100</f>
        <v>100</v>
      </c>
    </row>
    <row r="17" spans="1:6">
      <c r="A17" s="107"/>
      <c r="B17" s="108" t="s">
        <v>876</v>
      </c>
      <c r="C17" s="111">
        <v>7000</v>
      </c>
      <c r="D17" s="111">
        <v>10106</v>
      </c>
      <c r="E17" s="111">
        <v>10106</v>
      </c>
      <c r="F17" s="6">
        <f>(E17/D17)*100</f>
        <v>100</v>
      </c>
    </row>
    <row r="18" spans="1:6">
      <c r="A18" s="107"/>
      <c r="B18" s="108" t="s">
        <v>877</v>
      </c>
      <c r="C18" s="111">
        <v>1000</v>
      </c>
      <c r="D18" s="111">
        <v>0</v>
      </c>
      <c r="E18" s="111">
        <v>0</v>
      </c>
      <c r="F18" s="6"/>
    </row>
    <row r="19" spans="1:6">
      <c r="A19" s="107"/>
      <c r="B19" s="108" t="s">
        <v>878</v>
      </c>
      <c r="C19" s="111">
        <v>1000</v>
      </c>
      <c r="D19" s="111">
        <v>0</v>
      </c>
      <c r="E19" s="111">
        <v>0</v>
      </c>
      <c r="F19" s="6"/>
    </row>
    <row r="20" spans="1:6">
      <c r="A20" s="107"/>
      <c r="B20" s="108" t="s">
        <v>879</v>
      </c>
      <c r="C20" s="111">
        <v>990</v>
      </c>
      <c r="D20" s="111">
        <v>0</v>
      </c>
      <c r="E20" s="111">
        <v>0</v>
      </c>
      <c r="F20" s="6"/>
    </row>
    <row r="21" spans="1:6">
      <c r="A21" s="107"/>
      <c r="B21" s="108" t="s">
        <v>925</v>
      </c>
      <c r="C21" s="111">
        <v>0</v>
      </c>
      <c r="D21" s="111">
        <v>1047</v>
      </c>
      <c r="E21" s="111">
        <v>1047</v>
      </c>
      <c r="F21" s="6">
        <f t="shared" ref="F21:F29" si="0">(E21/D21)*100</f>
        <v>100</v>
      </c>
    </row>
    <row r="22" spans="1:6">
      <c r="A22" s="107"/>
      <c r="B22" s="108" t="s">
        <v>880</v>
      </c>
      <c r="C22" s="111">
        <v>0</v>
      </c>
      <c r="D22" s="111">
        <v>278</v>
      </c>
      <c r="E22" s="111">
        <v>278</v>
      </c>
      <c r="F22" s="6">
        <f t="shared" si="0"/>
        <v>100</v>
      </c>
    </row>
    <row r="23" spans="1:6">
      <c r="A23" s="107"/>
      <c r="B23" s="108" t="s">
        <v>926</v>
      </c>
      <c r="C23" s="111">
        <v>0</v>
      </c>
      <c r="D23" s="111">
        <v>1415</v>
      </c>
      <c r="E23" s="111">
        <v>1415</v>
      </c>
      <c r="F23" s="6">
        <f t="shared" si="0"/>
        <v>100</v>
      </c>
    </row>
    <row r="24" spans="1:6">
      <c r="A24" s="107"/>
      <c r="B24" s="108" t="s">
        <v>881</v>
      </c>
      <c r="C24" s="111">
        <v>0</v>
      </c>
      <c r="D24" s="111">
        <v>559</v>
      </c>
      <c r="E24" s="111">
        <v>559</v>
      </c>
      <c r="F24" s="6">
        <f t="shared" si="0"/>
        <v>100</v>
      </c>
    </row>
    <row r="25" spans="1:6">
      <c r="A25" s="107"/>
      <c r="B25" s="108" t="s">
        <v>927</v>
      </c>
      <c r="C25" s="111">
        <v>0</v>
      </c>
      <c r="D25" s="111">
        <v>1473</v>
      </c>
      <c r="E25" s="111">
        <v>1473</v>
      </c>
      <c r="F25" s="6">
        <f t="shared" si="0"/>
        <v>100</v>
      </c>
    </row>
    <row r="26" spans="1:6">
      <c r="A26" s="107"/>
      <c r="B26" s="108" t="s">
        <v>914</v>
      </c>
      <c r="C26" s="111">
        <v>0</v>
      </c>
      <c r="D26" s="111">
        <v>7992</v>
      </c>
      <c r="E26" s="111">
        <v>6018</v>
      </c>
      <c r="F26" s="6">
        <f t="shared" si="0"/>
        <v>75.300300300300307</v>
      </c>
    </row>
    <row r="27" spans="1:6">
      <c r="A27" s="107"/>
      <c r="B27" s="108" t="s">
        <v>913</v>
      </c>
      <c r="C27" s="111">
        <v>0</v>
      </c>
      <c r="D27" s="111">
        <v>10014</v>
      </c>
      <c r="E27" s="111">
        <v>0</v>
      </c>
      <c r="F27" s="6">
        <f t="shared" si="0"/>
        <v>0</v>
      </c>
    </row>
    <row r="28" spans="1:6">
      <c r="A28" s="107"/>
      <c r="B28" s="108" t="s">
        <v>915</v>
      </c>
      <c r="C28" s="111">
        <v>0</v>
      </c>
      <c r="D28" s="111">
        <v>9999</v>
      </c>
      <c r="E28" s="111">
        <v>0</v>
      </c>
      <c r="F28" s="6">
        <f t="shared" si="0"/>
        <v>0</v>
      </c>
    </row>
    <row r="29" spans="1:6">
      <c r="A29" s="107"/>
      <c r="B29" s="108" t="s">
        <v>928</v>
      </c>
      <c r="C29" s="111">
        <v>278</v>
      </c>
      <c r="D29" s="111">
        <v>990</v>
      </c>
      <c r="E29" s="111">
        <v>990</v>
      </c>
      <c r="F29" s="6">
        <f t="shared" si="0"/>
        <v>100</v>
      </c>
    </row>
    <row r="30" spans="1:6" ht="16.5">
      <c r="A30" s="109"/>
      <c r="B30" s="105" t="s">
        <v>86</v>
      </c>
      <c r="C30" s="112">
        <f>SUM(C15:C29)</f>
        <v>12821</v>
      </c>
      <c r="D30" s="112">
        <f>SUM(D15:D29)</f>
        <v>46213</v>
      </c>
      <c r="E30" s="112">
        <f>SUM(E15:E29)</f>
        <v>24226</v>
      </c>
      <c r="F30" s="30">
        <f>(E30/D30)*100</f>
        <v>52.422478523359231</v>
      </c>
    </row>
  </sheetData>
  <mergeCells count="5">
    <mergeCell ref="B1:F1"/>
    <mergeCell ref="A6:F6"/>
    <mergeCell ref="A7:F7"/>
    <mergeCell ref="A9:F9"/>
    <mergeCell ref="A8:F8"/>
  </mergeCells>
  <phoneticPr fontId="0" type="noConversion"/>
  <pageMargins left="0.66" right="0.7" top="1" bottom="1" header="0.5" footer="0.5"/>
  <pageSetup paperSize="9" orientation="portrait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B1" sqref="B1:F1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935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851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10292</v>
      </c>
      <c r="D10" s="118">
        <f>SUM(D11:D20)</f>
        <v>11183</v>
      </c>
      <c r="E10" s="118">
        <f>SUM(E11:E20)</f>
        <v>11183</v>
      </c>
      <c r="F10" s="22">
        <f t="shared" ref="F10:F51" si="0">(E10/D10)*100</f>
        <v>100</v>
      </c>
    </row>
    <row r="11" spans="1:7" ht="15.75" customHeight="1">
      <c r="A11" s="119"/>
      <c r="B11" s="262" t="s">
        <v>255</v>
      </c>
      <c r="C11" s="263">
        <v>2512</v>
      </c>
      <c r="D11" s="263">
        <v>2569</v>
      </c>
      <c r="E11" s="263">
        <v>2569</v>
      </c>
      <c r="F11" s="264">
        <f t="shared" si="0"/>
        <v>100</v>
      </c>
    </row>
    <row r="12" spans="1:7" ht="15.75" customHeight="1">
      <c r="A12" s="119"/>
      <c r="B12" s="262" t="s">
        <v>257</v>
      </c>
      <c r="C12" s="263">
        <v>0</v>
      </c>
      <c r="D12" s="263">
        <v>421</v>
      </c>
      <c r="E12" s="263">
        <v>421</v>
      </c>
      <c r="F12" s="264">
        <f t="shared" si="0"/>
        <v>100</v>
      </c>
    </row>
    <row r="13" spans="1:7" ht="15.75" customHeight="1">
      <c r="A13" s="119"/>
      <c r="B13" s="262" t="s">
        <v>88</v>
      </c>
      <c r="C13" s="263">
        <v>60</v>
      </c>
      <c r="D13" s="263">
        <v>60</v>
      </c>
      <c r="E13" s="263">
        <v>60</v>
      </c>
      <c r="F13" s="264">
        <f t="shared" si="0"/>
        <v>100</v>
      </c>
    </row>
    <row r="14" spans="1:7" ht="15.75" hidden="1" customHeight="1">
      <c r="A14" s="119"/>
      <c r="B14" s="262" t="s">
        <v>69</v>
      </c>
      <c r="C14" s="263">
        <v>0</v>
      </c>
      <c r="D14" s="263"/>
      <c r="E14" s="263">
        <v>0</v>
      </c>
      <c r="F14" s="264" t="e">
        <f t="shared" si="0"/>
        <v>#DIV/0!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8" ht="15.75" hidden="1" customHeight="1">
      <c r="A17" s="119"/>
      <c r="B17" s="262" t="s">
        <v>73</v>
      </c>
      <c r="C17" s="263"/>
      <c r="D17" s="263"/>
      <c r="E17" s="263"/>
      <c r="F17" s="264" t="e">
        <f t="shared" si="0"/>
        <v>#DIV/0!</v>
      </c>
    </row>
    <row r="18" spans="1:8" ht="15.75" customHeight="1">
      <c r="A18" s="120"/>
      <c r="B18" s="262" t="s">
        <v>71</v>
      </c>
      <c r="C18" s="263">
        <v>7720</v>
      </c>
      <c r="D18" s="263">
        <v>7741</v>
      </c>
      <c r="E18" s="263">
        <v>7741</v>
      </c>
      <c r="F18" s="264">
        <f t="shared" si="0"/>
        <v>100</v>
      </c>
    </row>
    <row r="19" spans="1:8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8" ht="15.75" customHeight="1">
      <c r="A20" s="119"/>
      <c r="B20" s="262" t="s">
        <v>72</v>
      </c>
      <c r="C20" s="263">
        <v>0</v>
      </c>
      <c r="D20" s="263">
        <v>392</v>
      </c>
      <c r="E20" s="263">
        <v>392</v>
      </c>
      <c r="F20" s="264">
        <f t="shared" si="0"/>
        <v>100</v>
      </c>
    </row>
    <row r="21" spans="1:8" ht="15.75" customHeight="1">
      <c r="A21" s="122">
        <v>2</v>
      </c>
      <c r="B21" s="114" t="s">
        <v>90</v>
      </c>
      <c r="C21" s="118">
        <f>SUM(C22:C25)</f>
        <v>1830</v>
      </c>
      <c r="D21" s="118">
        <f>SUM(D22:D25)</f>
        <v>1543</v>
      </c>
      <c r="E21" s="118">
        <f>SUM(E22:E25)</f>
        <v>1543</v>
      </c>
      <c r="F21" s="22">
        <f t="shared" si="0"/>
        <v>100</v>
      </c>
    </row>
    <row r="22" spans="1:8" ht="15.75" customHeight="1">
      <c r="A22" s="119"/>
      <c r="B22" s="262" t="s">
        <v>37</v>
      </c>
      <c r="C22" s="263">
        <v>1830</v>
      </c>
      <c r="D22" s="263">
        <v>1512</v>
      </c>
      <c r="E22" s="263">
        <v>1512</v>
      </c>
      <c r="F22" s="264">
        <f t="shared" si="0"/>
        <v>100</v>
      </c>
    </row>
    <row r="23" spans="1:8" ht="15.75" hidden="1" customHeight="1">
      <c r="A23" s="119"/>
      <c r="B23" s="262" t="s">
        <v>91</v>
      </c>
      <c r="C23" s="263">
        <v>0</v>
      </c>
      <c r="D23" s="263"/>
      <c r="E23" s="263"/>
      <c r="F23" s="264" t="e">
        <f t="shared" si="0"/>
        <v>#DIV/0!</v>
      </c>
    </row>
    <row r="24" spans="1:8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8" ht="15.75" customHeight="1">
      <c r="A25" s="121"/>
      <c r="B25" s="223" t="s">
        <v>917</v>
      </c>
      <c r="C25" s="265">
        <v>0</v>
      </c>
      <c r="D25" s="265">
        <v>31</v>
      </c>
      <c r="E25" s="265">
        <v>31</v>
      </c>
      <c r="F25" s="266">
        <f t="shared" si="0"/>
        <v>100</v>
      </c>
    </row>
    <row r="26" spans="1:8" ht="15.75" customHeight="1">
      <c r="A26" s="122">
        <v>3</v>
      </c>
      <c r="B26" s="115" t="s">
        <v>3</v>
      </c>
      <c r="C26" s="118">
        <f>SUM(C27:C44)</f>
        <v>31521</v>
      </c>
      <c r="D26" s="118">
        <f>SUM(D27:D44)</f>
        <v>22318</v>
      </c>
      <c r="E26" s="118">
        <f>SUM(E27:E44)</f>
        <v>22317</v>
      </c>
      <c r="F26" s="22">
        <f t="shared" si="0"/>
        <v>99.995519311766287</v>
      </c>
    </row>
    <row r="27" spans="1:8" ht="15.75" customHeight="1">
      <c r="A27" s="120"/>
      <c r="B27" s="262" t="s">
        <v>44</v>
      </c>
      <c r="C27" s="263">
        <v>15</v>
      </c>
      <c r="D27" s="263">
        <v>0</v>
      </c>
      <c r="E27" s="263">
        <v>0</v>
      </c>
      <c r="F27" s="264"/>
    </row>
    <row r="28" spans="1:8" ht="15.75" customHeight="1">
      <c r="A28" s="119"/>
      <c r="B28" s="262" t="s">
        <v>95</v>
      </c>
      <c r="C28" s="263">
        <v>9800</v>
      </c>
      <c r="D28" s="263">
        <v>5138</v>
      </c>
      <c r="E28" s="263">
        <v>5138</v>
      </c>
      <c r="F28" s="264">
        <f t="shared" si="0"/>
        <v>100</v>
      </c>
      <c r="H28" s="269"/>
    </row>
    <row r="29" spans="1:8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8" ht="15.75" customHeight="1">
      <c r="A30" s="119"/>
      <c r="B30" s="262" t="s">
        <v>846</v>
      </c>
      <c r="C30" s="263">
        <v>435</v>
      </c>
      <c r="D30" s="263">
        <v>492</v>
      </c>
      <c r="E30" s="263">
        <v>492</v>
      </c>
      <c r="F30" s="264">
        <f t="shared" si="0"/>
        <v>100</v>
      </c>
    </row>
    <row r="31" spans="1:8" ht="15.75" customHeight="1">
      <c r="A31" s="119"/>
      <c r="B31" s="262" t="s">
        <v>847</v>
      </c>
      <c r="C31" s="263">
        <v>180</v>
      </c>
      <c r="D31" s="263">
        <v>225</v>
      </c>
      <c r="E31" s="263">
        <v>225</v>
      </c>
      <c r="F31" s="264">
        <f t="shared" si="0"/>
        <v>100</v>
      </c>
    </row>
    <row r="32" spans="1:8" ht="15.75" customHeight="1">
      <c r="A32" s="119"/>
      <c r="B32" s="262" t="s">
        <v>316</v>
      </c>
      <c r="C32" s="263">
        <v>2200</v>
      </c>
      <c r="D32" s="263">
        <v>1863</v>
      </c>
      <c r="E32" s="263">
        <v>1863</v>
      </c>
      <c r="F32" s="264">
        <f t="shared" si="0"/>
        <v>100</v>
      </c>
    </row>
    <row r="33" spans="1:6" ht="15.75" hidden="1" customHeight="1">
      <c r="A33" s="119"/>
      <c r="B33" s="262" t="s">
        <v>74</v>
      </c>
      <c r="C33" s="263"/>
      <c r="D33" s="263"/>
      <c r="E33" s="263"/>
      <c r="F33" s="264"/>
    </row>
    <row r="34" spans="1:6" ht="15.75" customHeight="1">
      <c r="A34" s="119"/>
      <c r="B34" s="262" t="s">
        <v>94</v>
      </c>
      <c r="C34" s="263">
        <v>770</v>
      </c>
      <c r="D34" s="263">
        <v>219</v>
      </c>
      <c r="E34" s="263">
        <v>218</v>
      </c>
      <c r="F34" s="264">
        <f t="shared" si="0"/>
        <v>99.543378995433784</v>
      </c>
    </row>
    <row r="35" spans="1:6" ht="15.75" customHeight="1">
      <c r="A35" s="119"/>
      <c r="B35" s="262" t="s">
        <v>45</v>
      </c>
      <c r="C35" s="263">
        <v>2500</v>
      </c>
      <c r="D35" s="263">
        <v>4784</v>
      </c>
      <c r="E35" s="263">
        <v>4784</v>
      </c>
      <c r="F35" s="264">
        <f t="shared" si="0"/>
        <v>100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customHeight="1">
      <c r="A37" s="119"/>
      <c r="B37" s="262" t="s">
        <v>64</v>
      </c>
      <c r="C37" s="263">
        <v>150</v>
      </c>
      <c r="D37" s="263">
        <v>108</v>
      </c>
      <c r="E37" s="263">
        <v>108</v>
      </c>
      <c r="F37" s="264">
        <f t="shared" si="0"/>
        <v>100</v>
      </c>
    </row>
    <row r="38" spans="1:6" ht="15.75" customHeight="1">
      <c r="A38" s="119"/>
      <c r="B38" s="262" t="s">
        <v>849</v>
      </c>
      <c r="C38" s="263">
        <v>9000</v>
      </c>
      <c r="D38" s="263">
        <v>4475</v>
      </c>
      <c r="E38" s="263">
        <v>4475</v>
      </c>
      <c r="F38" s="264">
        <f t="shared" si="0"/>
        <v>100</v>
      </c>
    </row>
    <row r="39" spans="1:6" ht="15.75" customHeight="1">
      <c r="A39" s="119"/>
      <c r="B39" s="262" t="s">
        <v>46</v>
      </c>
      <c r="C39" s="263">
        <v>20</v>
      </c>
      <c r="D39" s="263">
        <v>10</v>
      </c>
      <c r="E39" s="263">
        <v>10</v>
      </c>
      <c r="F39" s="264">
        <f t="shared" si="0"/>
        <v>100</v>
      </c>
    </row>
    <row r="40" spans="1:6" ht="15.75" customHeight="1">
      <c r="A40" s="119"/>
      <c r="B40" s="262" t="s">
        <v>47</v>
      </c>
      <c r="C40" s="263">
        <v>750</v>
      </c>
      <c r="D40" s="263">
        <v>154</v>
      </c>
      <c r="E40" s="263">
        <v>154</v>
      </c>
      <c r="F40" s="264">
        <f t="shared" si="0"/>
        <v>100</v>
      </c>
    </row>
    <row r="41" spans="1:6" ht="15.75" customHeight="1">
      <c r="A41" s="119"/>
      <c r="B41" s="262" t="s">
        <v>96</v>
      </c>
      <c r="C41" s="263">
        <v>5650</v>
      </c>
      <c r="D41" s="263">
        <v>4128</v>
      </c>
      <c r="E41" s="263">
        <v>4128</v>
      </c>
      <c r="F41" s="264">
        <f t="shared" si="0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customHeight="1">
      <c r="A43" s="119"/>
      <c r="B43" s="262" t="s">
        <v>32</v>
      </c>
      <c r="C43" s="263">
        <v>1</v>
      </c>
      <c r="D43" s="263">
        <v>96</v>
      </c>
      <c r="E43" s="263">
        <v>96</v>
      </c>
      <c r="F43" s="264">
        <f t="shared" si="0"/>
        <v>100</v>
      </c>
    </row>
    <row r="44" spans="1:6" ht="15.75" customHeight="1">
      <c r="A44" s="119"/>
      <c r="B44" s="262" t="s">
        <v>31</v>
      </c>
      <c r="C44" s="263">
        <v>50</v>
      </c>
      <c r="D44" s="263">
        <v>626</v>
      </c>
      <c r="E44" s="263">
        <v>626</v>
      </c>
      <c r="F44" s="264">
        <f t="shared" si="0"/>
        <v>100</v>
      </c>
    </row>
    <row r="45" spans="1:6" ht="15.75" customHeight="1">
      <c r="A45" s="122">
        <v>4</v>
      </c>
      <c r="B45" s="115" t="s">
        <v>75</v>
      </c>
      <c r="C45" s="118">
        <f>C46+C47+C48</f>
        <v>5000</v>
      </c>
      <c r="D45" s="118">
        <f>D46+D47+D48</f>
        <v>19603</v>
      </c>
      <c r="E45" s="118">
        <f>E46+E47+E48</f>
        <v>19603</v>
      </c>
      <c r="F45" s="22">
        <f t="shared" si="0"/>
        <v>100</v>
      </c>
    </row>
    <row r="46" spans="1:6" ht="15.75" customHeight="1">
      <c r="A46" s="249"/>
      <c r="B46" s="262" t="s">
        <v>919</v>
      </c>
      <c r="C46" s="263">
        <v>0</v>
      </c>
      <c r="D46" s="263">
        <v>12</v>
      </c>
      <c r="E46" s="263">
        <v>12</v>
      </c>
      <c r="F46" s="264">
        <f t="shared" si="0"/>
        <v>100</v>
      </c>
    </row>
    <row r="47" spans="1:6" ht="15.75" customHeight="1">
      <c r="A47" s="249"/>
      <c r="B47" s="262" t="s">
        <v>510</v>
      </c>
      <c r="C47" s="263">
        <v>0</v>
      </c>
      <c r="D47" s="263">
        <v>582</v>
      </c>
      <c r="E47" s="263">
        <v>582</v>
      </c>
      <c r="F47" s="264">
        <f t="shared" si="0"/>
        <v>100</v>
      </c>
    </row>
    <row r="48" spans="1:6" ht="15.75" customHeight="1">
      <c r="A48" s="121"/>
      <c r="B48" s="223" t="s">
        <v>918</v>
      </c>
      <c r="C48" s="265">
        <v>5000</v>
      </c>
      <c r="D48" s="265">
        <v>19009</v>
      </c>
      <c r="E48" s="265">
        <v>19009</v>
      </c>
      <c r="F48" s="266">
        <f t="shared" si="0"/>
        <v>100</v>
      </c>
    </row>
    <row r="49" spans="1:6" ht="15.75" customHeight="1">
      <c r="A49" s="122">
        <v>5</v>
      </c>
      <c r="B49" s="116" t="s">
        <v>77</v>
      </c>
      <c r="C49" s="118">
        <f>C50</f>
        <v>2716</v>
      </c>
      <c r="D49" s="118">
        <f>D50</f>
        <v>2716</v>
      </c>
      <c r="E49" s="118">
        <f>E50</f>
        <v>2716</v>
      </c>
      <c r="F49" s="22">
        <f t="shared" si="0"/>
        <v>100</v>
      </c>
    </row>
    <row r="50" spans="1:6" ht="15.75" customHeight="1">
      <c r="A50" s="121"/>
      <c r="B50" s="267" t="s">
        <v>861</v>
      </c>
      <c r="C50" s="265">
        <v>2716</v>
      </c>
      <c r="D50" s="265">
        <v>2716</v>
      </c>
      <c r="E50" s="265">
        <v>2716</v>
      </c>
      <c r="F50" s="266">
        <f t="shared" si="0"/>
        <v>100</v>
      </c>
    </row>
    <row r="51" spans="1:6" ht="15.75" customHeight="1">
      <c r="A51" s="124"/>
      <c r="B51" s="117" t="s">
        <v>1</v>
      </c>
      <c r="C51" s="125">
        <f>C49+C26+C21+C45+C10</f>
        <v>51359</v>
      </c>
      <c r="D51" s="125">
        <f>D49+D26+D21+D45+D10</f>
        <v>57363</v>
      </c>
      <c r="E51" s="125">
        <f>E49+E26+E21+E45+E10</f>
        <v>57362</v>
      </c>
      <c r="F51" s="126">
        <f t="shared" si="0"/>
        <v>99.998256716001606</v>
      </c>
    </row>
  </sheetData>
  <mergeCells count="5">
    <mergeCell ref="A6:F6"/>
    <mergeCell ref="B1:F1"/>
    <mergeCell ref="A3:F3"/>
    <mergeCell ref="A4:F4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K55" sqref="K55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936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236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5000</v>
      </c>
      <c r="D10" s="118">
        <f>SUM(D11:D20)</f>
        <v>8704</v>
      </c>
      <c r="E10" s="118">
        <f>SUM(E11:E20)</f>
        <v>8704</v>
      </c>
      <c r="F10" s="22">
        <f t="shared" ref="F10:F47" si="0">(E10/D10)*100</f>
        <v>100</v>
      </c>
    </row>
    <row r="11" spans="1:7" ht="15.75" customHeight="1">
      <c r="A11" s="119"/>
      <c r="B11" s="262" t="s">
        <v>255</v>
      </c>
      <c r="C11" s="263">
        <v>5000</v>
      </c>
      <c r="D11" s="263">
        <v>8544</v>
      </c>
      <c r="E11" s="263">
        <v>8544</v>
      </c>
      <c r="F11" s="264">
        <f t="shared" si="0"/>
        <v>100</v>
      </c>
    </row>
    <row r="12" spans="1:7" ht="15.75" hidden="1" customHeight="1">
      <c r="A12" s="119"/>
      <c r="B12" s="262" t="s">
        <v>87</v>
      </c>
      <c r="C12" s="263"/>
      <c r="D12" s="263"/>
      <c r="E12" s="263"/>
      <c r="F12" s="264" t="e">
        <f t="shared" si="0"/>
        <v>#DIV/0!</v>
      </c>
    </row>
    <row r="13" spans="1:7" ht="15.75" hidden="1" customHeight="1">
      <c r="A13" s="119"/>
      <c r="B13" s="262" t="s">
        <v>88</v>
      </c>
      <c r="C13" s="263"/>
      <c r="D13" s="263"/>
      <c r="E13" s="263"/>
      <c r="F13" s="264" t="e">
        <f t="shared" si="0"/>
        <v>#DIV/0!</v>
      </c>
    </row>
    <row r="14" spans="1:7" ht="15.75" hidden="1" customHeight="1">
      <c r="A14" s="119"/>
      <c r="B14" s="262" t="s">
        <v>69</v>
      </c>
      <c r="C14" s="263"/>
      <c r="D14" s="263"/>
      <c r="E14" s="263"/>
      <c r="F14" s="264" t="e">
        <f t="shared" si="0"/>
        <v>#DIV/0!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customHeight="1">
      <c r="A17" s="119"/>
      <c r="B17" s="262" t="s">
        <v>73</v>
      </c>
      <c r="C17" s="263">
        <v>0</v>
      </c>
      <c r="D17" s="263">
        <v>160</v>
      </c>
      <c r="E17" s="263">
        <v>160</v>
      </c>
      <c r="F17" s="264">
        <f t="shared" si="0"/>
        <v>100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hidden="1" customHeight="1">
      <c r="A20" s="119"/>
      <c r="B20" s="262" t="s">
        <v>72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90</v>
      </c>
      <c r="C21" s="118">
        <f>SUM(C22:C25)</f>
        <v>438</v>
      </c>
      <c r="D21" s="118">
        <f>SUM(D22:D25)</f>
        <v>764</v>
      </c>
      <c r="E21" s="118">
        <f>SUM(E22:E25)</f>
        <v>764</v>
      </c>
      <c r="F21" s="22">
        <f t="shared" si="0"/>
        <v>100</v>
      </c>
    </row>
    <row r="22" spans="1:6" ht="15.75" customHeight="1">
      <c r="A22" s="119"/>
      <c r="B22" s="262" t="s">
        <v>37</v>
      </c>
      <c r="C22" s="263">
        <v>438</v>
      </c>
      <c r="D22" s="263">
        <v>744</v>
      </c>
      <c r="E22" s="263">
        <v>744</v>
      </c>
      <c r="F22" s="264">
        <f t="shared" si="0"/>
        <v>100</v>
      </c>
    </row>
    <row r="23" spans="1:6" ht="15.75" hidden="1" customHeight="1">
      <c r="A23" s="119"/>
      <c r="B23" s="262" t="s">
        <v>91</v>
      </c>
      <c r="C23" s="263">
        <v>0</v>
      </c>
      <c r="D23" s="263"/>
      <c r="E23" s="263"/>
      <c r="F23" s="264" t="e">
        <f t="shared" si="0"/>
        <v>#DIV/0!</v>
      </c>
    </row>
    <row r="24" spans="1:6" ht="15.75" customHeight="1">
      <c r="A24" s="119"/>
      <c r="B24" s="262" t="s">
        <v>92</v>
      </c>
      <c r="C24" s="263">
        <v>0</v>
      </c>
      <c r="D24" s="263">
        <v>15</v>
      </c>
      <c r="E24" s="263">
        <v>15</v>
      </c>
      <c r="F24" s="264">
        <f t="shared" si="0"/>
        <v>100</v>
      </c>
    </row>
    <row r="25" spans="1:6" ht="15.75" customHeight="1">
      <c r="A25" s="121"/>
      <c r="B25" s="223" t="s">
        <v>916</v>
      </c>
      <c r="C25" s="265">
        <v>0</v>
      </c>
      <c r="D25" s="265">
        <v>5</v>
      </c>
      <c r="E25" s="265">
        <v>5</v>
      </c>
      <c r="F25" s="266">
        <f t="shared" si="0"/>
        <v>100</v>
      </c>
    </row>
    <row r="26" spans="1:6" ht="15.75" customHeight="1">
      <c r="A26" s="122">
        <v>3</v>
      </c>
      <c r="B26" s="115" t="s">
        <v>3</v>
      </c>
      <c r="C26" s="118">
        <f>SUM(C27:C44)</f>
        <v>0</v>
      </c>
      <c r="D26" s="118">
        <f>SUM(D27:D44)</f>
        <v>0</v>
      </c>
      <c r="E26" s="118">
        <f>SUM(E27:E44)</f>
        <v>0</v>
      </c>
      <c r="F26" s="22"/>
    </row>
    <row r="27" spans="1:6" ht="15.75" hidden="1" customHeight="1">
      <c r="A27" s="120"/>
      <c r="B27" s="262" t="s">
        <v>44</v>
      </c>
      <c r="C27" s="263"/>
      <c r="D27" s="263"/>
      <c r="E27" s="263"/>
      <c r="F27" s="264" t="e">
        <f t="shared" si="0"/>
        <v>#DIV/0!</v>
      </c>
    </row>
    <row r="28" spans="1:6" ht="15.75" hidden="1" customHeight="1">
      <c r="A28" s="119"/>
      <c r="B28" s="262" t="s">
        <v>95</v>
      </c>
      <c r="C28" s="263"/>
      <c r="D28" s="263"/>
      <c r="E28" s="263"/>
      <c r="F28" s="264" t="e">
        <f t="shared" si="0"/>
        <v>#DIV/0!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hidden="1" customHeight="1">
      <c r="A30" s="119"/>
      <c r="B30" s="262" t="s">
        <v>846</v>
      </c>
      <c r="C30" s="263"/>
      <c r="D30" s="263"/>
      <c r="E30" s="263"/>
      <c r="F30" s="264" t="e">
        <f t="shared" si="0"/>
        <v>#DIV/0!</v>
      </c>
    </row>
    <row r="31" spans="1:6" ht="15.75" hidden="1" customHeight="1">
      <c r="A31" s="119"/>
      <c r="B31" s="262" t="s">
        <v>847</v>
      </c>
      <c r="C31" s="263"/>
      <c r="D31" s="263"/>
      <c r="E31" s="263"/>
      <c r="F31" s="264" t="e">
        <f t="shared" si="0"/>
        <v>#DIV/0!</v>
      </c>
    </row>
    <row r="32" spans="1:6" ht="15.75" hidden="1" customHeight="1">
      <c r="A32" s="119"/>
      <c r="B32" s="262" t="s">
        <v>316</v>
      </c>
      <c r="C32" s="263"/>
      <c r="D32" s="263"/>
      <c r="E32" s="263"/>
      <c r="F32" s="264" t="e">
        <f t="shared" si="0"/>
        <v>#DIV/0!</v>
      </c>
    </row>
    <row r="33" spans="1:6" ht="15.75" hidden="1" customHeight="1">
      <c r="A33" s="119"/>
      <c r="B33" s="262" t="s">
        <v>74</v>
      </c>
      <c r="C33" s="263"/>
      <c r="D33" s="263"/>
      <c r="E33" s="263"/>
      <c r="F33" s="264" t="e">
        <f t="shared" si="0"/>
        <v>#DIV/0!</v>
      </c>
    </row>
    <row r="34" spans="1:6" ht="15.75" hidden="1" customHeight="1">
      <c r="A34" s="119"/>
      <c r="B34" s="262" t="s">
        <v>94</v>
      </c>
      <c r="C34" s="263"/>
      <c r="D34" s="263"/>
      <c r="E34" s="263"/>
      <c r="F34" s="264" t="e">
        <f t="shared" si="0"/>
        <v>#DIV/0!</v>
      </c>
    </row>
    <row r="35" spans="1:6" ht="15.75" hidden="1" customHeight="1">
      <c r="A35" s="119"/>
      <c r="B35" s="262" t="s">
        <v>45</v>
      </c>
      <c r="C35" s="263"/>
      <c r="D35" s="263"/>
      <c r="E35" s="263"/>
      <c r="F35" s="264" t="e">
        <f t="shared" si="0"/>
        <v>#DIV/0!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hidden="1" customHeight="1">
      <c r="A37" s="119"/>
      <c r="B37" s="262" t="s">
        <v>64</v>
      </c>
      <c r="C37" s="263"/>
      <c r="D37" s="263"/>
      <c r="E37" s="263"/>
      <c r="F37" s="264" t="e">
        <f t="shared" si="0"/>
        <v>#DIV/0!</v>
      </c>
    </row>
    <row r="38" spans="1:6" ht="15.75" hidden="1" customHeight="1">
      <c r="A38" s="119"/>
      <c r="B38" s="262" t="s">
        <v>849</v>
      </c>
      <c r="C38" s="263"/>
      <c r="D38" s="263"/>
      <c r="E38" s="263"/>
      <c r="F38" s="264" t="e">
        <f t="shared" si="0"/>
        <v>#DIV/0!</v>
      </c>
    </row>
    <row r="39" spans="1:6" ht="15.75" hidden="1" customHeight="1">
      <c r="A39" s="119"/>
      <c r="B39" s="262" t="s">
        <v>46</v>
      </c>
      <c r="C39" s="263"/>
      <c r="D39" s="263"/>
      <c r="E39" s="263"/>
      <c r="F39" s="264" t="e">
        <f t="shared" si="0"/>
        <v>#DIV/0!</v>
      </c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si="0"/>
        <v>#DIV/0!</v>
      </c>
    </row>
    <row r="41" spans="1:6" ht="15.75" hidden="1" customHeight="1">
      <c r="A41" s="119"/>
      <c r="B41" s="262" t="s">
        <v>96</v>
      </c>
      <c r="C41" s="263"/>
      <c r="D41" s="263"/>
      <c r="E41" s="263"/>
      <c r="F41" s="264" t="e">
        <f t="shared" si="0"/>
        <v>#DIV/0!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hidden="1" customHeight="1">
      <c r="A43" s="119"/>
      <c r="B43" s="262" t="s">
        <v>32</v>
      </c>
      <c r="C43" s="263"/>
      <c r="D43" s="263"/>
      <c r="E43" s="263"/>
      <c r="F43" s="264" t="e">
        <f t="shared" si="0"/>
        <v>#DIV/0!</v>
      </c>
    </row>
    <row r="44" spans="1:6" ht="15.75" hidden="1" customHeight="1">
      <c r="A44" s="119"/>
      <c r="B44" s="262" t="s">
        <v>31</v>
      </c>
      <c r="C44" s="263"/>
      <c r="D44" s="263"/>
      <c r="E44" s="263"/>
      <c r="F44" s="264" t="e">
        <f t="shared" si="0"/>
        <v>#DIV/0!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5438</v>
      </c>
      <c r="D47" s="125">
        <f>D45+D26+D21+D10</f>
        <v>9468</v>
      </c>
      <c r="E47" s="125">
        <f>E45+E26+E21+E10</f>
        <v>9468</v>
      </c>
      <c r="F47" s="126">
        <f t="shared" si="0"/>
        <v>100</v>
      </c>
    </row>
  </sheetData>
  <mergeCells count="5">
    <mergeCell ref="A6:F6"/>
    <mergeCell ref="B1:F1"/>
    <mergeCell ref="A3:F3"/>
    <mergeCell ref="A4:F4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C53" sqref="C53"/>
    </sheetView>
  </sheetViews>
  <sheetFormatPr defaultRowHeight="15"/>
  <cols>
    <col min="1" max="1" width="3" style="34" customWidth="1"/>
    <col min="2" max="2" width="43.42578125" style="34" customWidth="1"/>
    <col min="3" max="6" width="11.7109375" style="34" customWidth="1"/>
    <col min="7" max="16384" width="9.140625" style="34"/>
  </cols>
  <sheetData>
    <row r="1" spans="1:7" ht="15.75">
      <c r="A1" s="1"/>
      <c r="B1" s="366" t="s">
        <v>937</v>
      </c>
      <c r="C1" s="366"/>
      <c r="D1" s="366"/>
      <c r="E1" s="366"/>
      <c r="F1" s="366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7" ht="15.75">
      <c r="A3" s="367" t="s">
        <v>61</v>
      </c>
      <c r="B3" s="367"/>
      <c r="C3" s="367"/>
      <c r="D3" s="367"/>
      <c r="E3" s="367"/>
      <c r="F3" s="367"/>
    </row>
    <row r="4" spans="1:7" ht="15.75">
      <c r="A4" s="367" t="s">
        <v>864</v>
      </c>
      <c r="B4" s="367"/>
      <c r="C4" s="367"/>
      <c r="D4" s="367"/>
      <c r="E4" s="367"/>
      <c r="F4" s="367"/>
    </row>
    <row r="5" spans="1:7" ht="15.75">
      <c r="A5" s="367" t="s">
        <v>62</v>
      </c>
      <c r="B5" s="367"/>
      <c r="C5" s="367"/>
      <c r="D5" s="367"/>
      <c r="E5" s="367"/>
      <c r="F5" s="367"/>
    </row>
    <row r="6" spans="1:7" ht="15.75">
      <c r="A6" s="367" t="s">
        <v>235</v>
      </c>
      <c r="B6" s="367"/>
      <c r="C6" s="367"/>
      <c r="D6" s="367"/>
      <c r="E6" s="367"/>
      <c r="F6" s="367"/>
    </row>
    <row r="7" spans="1:7" ht="19.5" customHeight="1">
      <c r="A7" s="1"/>
      <c r="B7" s="1"/>
      <c r="C7" s="1"/>
      <c r="D7" s="1"/>
      <c r="E7" s="1"/>
      <c r="F7" s="2" t="s">
        <v>28</v>
      </c>
    </row>
    <row r="8" spans="1:7" ht="15.75">
      <c r="A8" s="3"/>
      <c r="B8" s="3" t="s">
        <v>0</v>
      </c>
      <c r="C8" s="3" t="s">
        <v>16</v>
      </c>
      <c r="D8" s="3" t="s">
        <v>29</v>
      </c>
      <c r="E8" s="3" t="s">
        <v>15</v>
      </c>
      <c r="F8" s="19" t="s">
        <v>15</v>
      </c>
    </row>
    <row r="9" spans="1:7" ht="15.75">
      <c r="A9" s="20"/>
      <c r="B9" s="20"/>
      <c r="C9" s="20" t="s">
        <v>36</v>
      </c>
      <c r="D9" s="20" t="s">
        <v>36</v>
      </c>
      <c r="E9" s="20"/>
      <c r="F9" s="21" t="s">
        <v>30</v>
      </c>
    </row>
    <row r="10" spans="1:7" ht="15.75" customHeight="1">
      <c r="A10" s="122">
        <v>1</v>
      </c>
      <c r="B10" s="113" t="s">
        <v>12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7" ht="15.75" hidden="1" customHeight="1">
      <c r="A11" s="119"/>
      <c r="B11" s="262" t="s">
        <v>255</v>
      </c>
      <c r="C11" s="263"/>
      <c r="D11" s="263"/>
      <c r="E11" s="263"/>
      <c r="F11" s="264" t="e">
        <f t="shared" ref="F11:F47" si="0">(E11/D11)*100</f>
        <v>#DIV/0!</v>
      </c>
    </row>
    <row r="12" spans="1:7" ht="15.75" hidden="1" customHeight="1">
      <c r="A12" s="119"/>
      <c r="B12" s="262" t="s">
        <v>87</v>
      </c>
      <c r="C12" s="263"/>
      <c r="D12" s="263"/>
      <c r="E12" s="263"/>
      <c r="F12" s="264" t="e">
        <f t="shared" si="0"/>
        <v>#DIV/0!</v>
      </c>
    </row>
    <row r="13" spans="1:7" ht="15.75" hidden="1" customHeight="1">
      <c r="A13" s="119"/>
      <c r="B13" s="262" t="s">
        <v>88</v>
      </c>
      <c r="C13" s="263"/>
      <c r="D13" s="263"/>
      <c r="E13" s="263"/>
      <c r="F13" s="264" t="e">
        <f t="shared" si="0"/>
        <v>#DIV/0!</v>
      </c>
    </row>
    <row r="14" spans="1:7" ht="15.75" hidden="1" customHeight="1">
      <c r="A14" s="119"/>
      <c r="B14" s="262" t="s">
        <v>69</v>
      </c>
      <c r="C14" s="263"/>
      <c r="D14" s="263"/>
      <c r="E14" s="263"/>
      <c r="F14" s="264" t="e">
        <f t="shared" si="0"/>
        <v>#DIV/0!</v>
      </c>
    </row>
    <row r="15" spans="1:7" ht="15.75" hidden="1" customHeight="1">
      <c r="A15" s="119"/>
      <c r="B15" s="262" t="s">
        <v>70</v>
      </c>
      <c r="C15" s="263"/>
      <c r="D15" s="263"/>
      <c r="E15" s="263"/>
      <c r="F15" s="264" t="e">
        <f t="shared" si="0"/>
        <v>#DIV/0!</v>
      </c>
    </row>
    <row r="16" spans="1:7" ht="15.75" hidden="1" customHeight="1">
      <c r="A16" s="119"/>
      <c r="B16" s="262" t="s">
        <v>269</v>
      </c>
      <c r="C16" s="263"/>
      <c r="D16" s="263"/>
      <c r="E16" s="263"/>
      <c r="F16" s="264" t="e">
        <f t="shared" si="0"/>
        <v>#DIV/0!</v>
      </c>
    </row>
    <row r="17" spans="1:6" ht="15.75" hidden="1" customHeight="1">
      <c r="A17" s="119"/>
      <c r="B17" s="262" t="s">
        <v>73</v>
      </c>
      <c r="C17" s="263"/>
      <c r="D17" s="263"/>
      <c r="E17" s="263"/>
      <c r="F17" s="264" t="e">
        <f t="shared" si="0"/>
        <v>#DIV/0!</v>
      </c>
    </row>
    <row r="18" spans="1:6" ht="15.75" hidden="1" customHeight="1">
      <c r="A18" s="120"/>
      <c r="B18" s="262" t="s">
        <v>71</v>
      </c>
      <c r="C18" s="263"/>
      <c r="D18" s="263"/>
      <c r="E18" s="263"/>
      <c r="F18" s="264" t="e">
        <f t="shared" si="0"/>
        <v>#DIV/0!</v>
      </c>
    </row>
    <row r="19" spans="1:6" ht="15.75" hidden="1" customHeight="1">
      <c r="A19" s="119"/>
      <c r="B19" s="262" t="s">
        <v>845</v>
      </c>
      <c r="C19" s="263"/>
      <c r="D19" s="263"/>
      <c r="E19" s="263"/>
      <c r="F19" s="264" t="e">
        <f t="shared" si="0"/>
        <v>#DIV/0!</v>
      </c>
    </row>
    <row r="20" spans="1:6" ht="15.75" hidden="1" customHeight="1">
      <c r="A20" s="119"/>
      <c r="B20" s="262" t="s">
        <v>72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90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hidden="1" customHeight="1">
      <c r="A22" s="119"/>
      <c r="B22" s="262" t="s">
        <v>37</v>
      </c>
      <c r="C22" s="263"/>
      <c r="D22" s="263"/>
      <c r="E22" s="263"/>
      <c r="F22" s="264" t="e">
        <f t="shared" si="0"/>
        <v>#DIV/0!</v>
      </c>
    </row>
    <row r="23" spans="1:6" ht="15.75" hidden="1" customHeight="1">
      <c r="A23" s="119"/>
      <c r="B23" s="262" t="s">
        <v>91</v>
      </c>
      <c r="C23" s="263"/>
      <c r="D23" s="263"/>
      <c r="E23" s="263"/>
      <c r="F23" s="264" t="e">
        <f t="shared" si="0"/>
        <v>#DIV/0!</v>
      </c>
    </row>
    <row r="24" spans="1:6" ht="15.75" hidden="1" customHeight="1">
      <c r="A24" s="119"/>
      <c r="B24" s="262" t="s">
        <v>92</v>
      </c>
      <c r="C24" s="263"/>
      <c r="D24" s="263"/>
      <c r="E24" s="263"/>
      <c r="F24" s="264" t="e">
        <f t="shared" si="0"/>
        <v>#DIV/0!</v>
      </c>
    </row>
    <row r="25" spans="1:6" ht="15.75" hidden="1" customHeight="1">
      <c r="A25" s="121"/>
      <c r="B25" s="223" t="s">
        <v>93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735</v>
      </c>
      <c r="D26" s="118">
        <f>SUM(D27:D44)</f>
        <v>778</v>
      </c>
      <c r="E26" s="118">
        <f>SUM(E27:E44)</f>
        <v>778</v>
      </c>
      <c r="F26" s="22">
        <f t="shared" si="0"/>
        <v>100</v>
      </c>
    </row>
    <row r="27" spans="1:6" ht="15.75" hidden="1" customHeight="1">
      <c r="A27" s="120"/>
      <c r="B27" s="262" t="s">
        <v>44</v>
      </c>
      <c r="C27" s="263"/>
      <c r="D27" s="263"/>
      <c r="E27" s="263"/>
      <c r="F27" s="264" t="e">
        <f t="shared" si="0"/>
        <v>#DIV/0!</v>
      </c>
    </row>
    <row r="28" spans="1:6" ht="15.75" hidden="1" customHeight="1">
      <c r="A28" s="119"/>
      <c r="B28" s="262" t="s">
        <v>95</v>
      </c>
      <c r="C28" s="263"/>
      <c r="D28" s="263"/>
      <c r="E28" s="263"/>
      <c r="F28" s="264" t="e">
        <f t="shared" si="0"/>
        <v>#DIV/0!</v>
      </c>
    </row>
    <row r="29" spans="1:6" ht="15.75" hidden="1" customHeight="1">
      <c r="A29" s="119"/>
      <c r="B29" s="262" t="s">
        <v>306</v>
      </c>
      <c r="C29" s="263"/>
      <c r="D29" s="263"/>
      <c r="E29" s="263"/>
      <c r="F29" s="264" t="e">
        <f t="shared" si="0"/>
        <v>#DIV/0!</v>
      </c>
    </row>
    <row r="30" spans="1:6" ht="15.75" hidden="1" customHeight="1">
      <c r="A30" s="119"/>
      <c r="B30" s="262" t="s">
        <v>846</v>
      </c>
      <c r="C30" s="263"/>
      <c r="D30" s="263"/>
      <c r="E30" s="263"/>
      <c r="F30" s="264" t="e">
        <f t="shared" si="0"/>
        <v>#DIV/0!</v>
      </c>
    </row>
    <row r="31" spans="1:6" ht="15.75" hidden="1" customHeight="1">
      <c r="A31" s="119"/>
      <c r="B31" s="262" t="s">
        <v>847</v>
      </c>
      <c r="C31" s="263"/>
      <c r="D31" s="263"/>
      <c r="E31" s="263"/>
      <c r="F31" s="264" t="e">
        <f t="shared" si="0"/>
        <v>#DIV/0!</v>
      </c>
    </row>
    <row r="32" spans="1:6" ht="15.75" hidden="1" customHeight="1">
      <c r="A32" s="119"/>
      <c r="B32" s="262" t="s">
        <v>316</v>
      </c>
      <c r="C32" s="263"/>
      <c r="D32" s="263"/>
      <c r="E32" s="263"/>
      <c r="F32" s="264" t="e">
        <f t="shared" si="0"/>
        <v>#DIV/0!</v>
      </c>
    </row>
    <row r="33" spans="1:6" ht="15.75" hidden="1" customHeight="1">
      <c r="A33" s="119"/>
      <c r="B33" s="262" t="s">
        <v>74</v>
      </c>
      <c r="C33" s="263"/>
      <c r="D33" s="263"/>
      <c r="E33" s="263"/>
      <c r="F33" s="264" t="e">
        <f t="shared" si="0"/>
        <v>#DIV/0!</v>
      </c>
    </row>
    <row r="34" spans="1:6" ht="15.75" hidden="1" customHeight="1">
      <c r="A34" s="119"/>
      <c r="B34" s="262" t="s">
        <v>94</v>
      </c>
      <c r="C34" s="263"/>
      <c r="D34" s="263"/>
      <c r="E34" s="263"/>
      <c r="F34" s="264" t="e">
        <f t="shared" si="0"/>
        <v>#DIV/0!</v>
      </c>
    </row>
    <row r="35" spans="1:6" ht="15.75" customHeight="1">
      <c r="A35" s="119"/>
      <c r="B35" s="262" t="s">
        <v>45</v>
      </c>
      <c r="C35" s="263">
        <v>500</v>
      </c>
      <c r="D35" s="263">
        <v>592</v>
      </c>
      <c r="E35" s="263">
        <v>592</v>
      </c>
      <c r="F35" s="264">
        <f t="shared" si="0"/>
        <v>100</v>
      </c>
    </row>
    <row r="36" spans="1:6" ht="15.75" hidden="1" customHeight="1">
      <c r="A36" s="119"/>
      <c r="B36" s="262" t="s">
        <v>848</v>
      </c>
      <c r="C36" s="263"/>
      <c r="D36" s="263"/>
      <c r="E36" s="263"/>
      <c r="F36" s="264" t="e">
        <f t="shared" si="0"/>
        <v>#DIV/0!</v>
      </c>
    </row>
    <row r="37" spans="1:6" ht="15.75" hidden="1" customHeight="1">
      <c r="A37" s="119"/>
      <c r="B37" s="262" t="s">
        <v>64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849</v>
      </c>
      <c r="C38" s="263">
        <v>100</v>
      </c>
      <c r="D38" s="263">
        <v>80</v>
      </c>
      <c r="E38" s="263">
        <v>80</v>
      </c>
      <c r="F38" s="264">
        <f t="shared" si="0"/>
        <v>100</v>
      </c>
    </row>
    <row r="39" spans="1:6" ht="15.75" hidden="1" customHeight="1">
      <c r="A39" s="119"/>
      <c r="B39" s="262" t="s">
        <v>46</v>
      </c>
      <c r="C39" s="263"/>
      <c r="D39" s="263"/>
      <c r="E39" s="263"/>
      <c r="F39" s="264" t="e">
        <f t="shared" si="0"/>
        <v>#DIV/0!</v>
      </c>
    </row>
    <row r="40" spans="1:6" ht="15.75" hidden="1" customHeight="1">
      <c r="A40" s="119"/>
      <c r="B40" s="262" t="s">
        <v>47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96</v>
      </c>
      <c r="C41" s="263">
        <v>135</v>
      </c>
      <c r="D41" s="263">
        <v>106</v>
      </c>
      <c r="E41" s="263">
        <v>106</v>
      </c>
      <c r="F41" s="264">
        <f t="shared" si="0"/>
        <v>100</v>
      </c>
    </row>
    <row r="42" spans="1:6" ht="15.75" hidden="1" customHeight="1">
      <c r="A42" s="119"/>
      <c r="B42" s="262" t="s">
        <v>65</v>
      </c>
      <c r="C42" s="263"/>
      <c r="D42" s="263"/>
      <c r="E42" s="263"/>
      <c r="F42" s="264" t="e">
        <f t="shared" si="0"/>
        <v>#DIV/0!</v>
      </c>
    </row>
    <row r="43" spans="1:6" ht="15.75" hidden="1" customHeight="1">
      <c r="A43" s="119"/>
      <c r="B43" s="262" t="s">
        <v>32</v>
      </c>
      <c r="C43" s="263"/>
      <c r="D43" s="263"/>
      <c r="E43" s="263"/>
      <c r="F43" s="264" t="e">
        <f t="shared" si="0"/>
        <v>#DIV/0!</v>
      </c>
    </row>
    <row r="44" spans="1:6" ht="15.75" hidden="1" customHeight="1">
      <c r="A44" s="119"/>
      <c r="B44" s="262" t="s">
        <v>31</v>
      </c>
      <c r="C44" s="263"/>
      <c r="D44" s="263"/>
      <c r="E44" s="263"/>
      <c r="F44" s="264" t="e">
        <f t="shared" si="0"/>
        <v>#DIV/0!</v>
      </c>
    </row>
    <row r="45" spans="1:6" ht="15.75" hidden="1" customHeight="1">
      <c r="A45" s="123">
        <v>4</v>
      </c>
      <c r="B45" s="116" t="s">
        <v>75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hidden="1" customHeight="1">
      <c r="A46" s="121"/>
      <c r="B46" s="267" t="s">
        <v>76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735</v>
      </c>
      <c r="D47" s="125">
        <f>D45+D26+D21+D10</f>
        <v>778</v>
      </c>
      <c r="E47" s="125">
        <f>E45+E26+E21+E10</f>
        <v>778</v>
      </c>
      <c r="F47" s="126">
        <f t="shared" si="0"/>
        <v>100</v>
      </c>
    </row>
  </sheetData>
  <mergeCells count="5">
    <mergeCell ref="A6:F6"/>
    <mergeCell ref="B1:F1"/>
    <mergeCell ref="A3:F3"/>
    <mergeCell ref="A4:F4"/>
    <mergeCell ref="A5:F5"/>
  </mergeCells>
  <phoneticPr fontId="6" type="noConversion"/>
  <printOptions horizontalCentered="1"/>
  <pageMargins left="0.51181102362204722" right="0.55118110236220474" top="0.70866141732283472" bottom="0.6692913385826772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36</vt:i4>
      </vt:variant>
      <vt:variant>
        <vt:lpstr>Névvel ellátott tartományok</vt:lpstr>
      </vt:variant>
      <vt:variant>
        <vt:i4>2</vt:i4>
      </vt:variant>
    </vt:vector>
  </HeadingPairs>
  <TitlesOfParts>
    <vt:vector size="38" baseType="lpstr">
      <vt:lpstr>Mérleg</vt:lpstr>
      <vt:lpstr>Bevételek</vt:lpstr>
      <vt:lpstr>Működési</vt:lpstr>
      <vt:lpstr>Pénzellátások</vt:lpstr>
      <vt:lpstr>Átadott pénzeszközök</vt:lpstr>
      <vt:lpstr>Fejlesztési kiadások</vt:lpstr>
      <vt:lpstr>Önkormányzat</vt:lpstr>
      <vt:lpstr>Közfoglalkoztatás</vt:lpstr>
      <vt:lpstr>Út- híd</vt:lpstr>
      <vt:lpstr>Településfejl.</vt:lpstr>
      <vt:lpstr>Közvilágítás</vt:lpstr>
      <vt:lpstr>Községgazdálkodás</vt:lpstr>
      <vt:lpstr>Háziorvosi alape</vt:lpstr>
      <vt:lpstr>Védőnői szolgálat</vt:lpstr>
      <vt:lpstr>Fertőző bet.</vt:lpstr>
      <vt:lpstr>Közösségi ház</vt:lpstr>
      <vt:lpstr>Ovi műk.</vt:lpstr>
      <vt:lpstr>Iskola műk.</vt:lpstr>
      <vt:lpstr>Intézmények kívüli étk.</vt:lpstr>
      <vt:lpstr>Cofogos</vt:lpstr>
      <vt:lpstr>Eszköz-forrás</vt:lpstr>
      <vt:lpstr>Eredménykimutatás</vt:lpstr>
      <vt:lpstr>Maradványkimutatás</vt:lpstr>
      <vt:lpstr>Pénzkészlet</vt:lpstr>
      <vt:lpstr>Létszámkeret</vt:lpstr>
      <vt:lpstr>Közvetett tám.</vt:lpstr>
      <vt:lpstr>Vagyon</vt:lpstr>
      <vt:lpstr>Mérleg KH</vt:lpstr>
      <vt:lpstr>Bevételek KH</vt:lpstr>
      <vt:lpstr>Működési KH</vt:lpstr>
      <vt:lpstr>Cofogos KH</vt:lpstr>
      <vt:lpstr>Eszköz-forrás KH</vt:lpstr>
      <vt:lpstr>Eredménykimutatás KH</vt:lpstr>
      <vt:lpstr>Maradványkimutatás KH</vt:lpstr>
      <vt:lpstr>Pénzkészlet KH</vt:lpstr>
      <vt:lpstr>Vagyon KH</vt:lpstr>
      <vt:lpstr>Cofogos!Nyomtatási_cím</vt:lpstr>
      <vt:lpstr>'Cofogos KH'!Nyomtatási_cím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2021-05-28T09:06:45Z</cp:lastPrinted>
  <dcterms:created xsi:type="dcterms:W3CDTF">2015-09-03T11:19:32Z</dcterms:created>
  <dcterms:modified xsi:type="dcterms:W3CDTF">2021-05-28T09:06:56Z</dcterms:modified>
</cp:coreProperties>
</file>