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oda-Vécsei Réka\Desktop\Rendeletek\Bódvarákó\Költségvetés\Módosító melléklet\"/>
    </mc:Choice>
  </mc:AlternateContent>
  <xr:revisionPtr revIDLastSave="0" documentId="8_{34EDA75E-EA3F-490D-BED8-508C72AE12C1}" xr6:coauthVersionLast="47" xr6:coauthVersionMax="47" xr10:uidLastSave="{00000000-0000-0000-0000-000000000000}"/>
  <bookViews>
    <workbookView xWindow="-120" yWindow="-120" windowWidth="29040" windowHeight="15840" tabRatio="727"/>
  </bookViews>
  <sheets>
    <sheet name="1.MÓDOSÍTOTT" sheetId="2" r:id="rId1"/>
  </sheets>
  <definedNames>
    <definedName name="_xlnm.Print_Area" localSheetId="0">'1.MÓDOSÍTOTT'!$A$1:$E$148</definedName>
  </definedNames>
  <calcPr calcId="181029"/>
</workbook>
</file>

<file path=xl/calcChain.xml><?xml version="1.0" encoding="utf-8"?>
<calcChain xmlns="http://schemas.openxmlformats.org/spreadsheetml/2006/main">
  <c r="E99" i="2" l="1"/>
  <c r="E73" i="2"/>
  <c r="E72" i="2" s="1"/>
  <c r="E85" i="2" s="1"/>
  <c r="E26" i="2"/>
  <c r="D29" i="2"/>
  <c r="E29" i="2" s="1"/>
  <c r="E44" i="2"/>
  <c r="E45" i="2"/>
  <c r="E47" i="2"/>
  <c r="E48" i="2"/>
  <c r="E36" i="2"/>
  <c r="E37" i="2"/>
  <c r="E38" i="2"/>
  <c r="E39" i="2"/>
  <c r="E40" i="2"/>
  <c r="E41" i="2"/>
  <c r="E42" i="2"/>
  <c r="E43" i="2"/>
  <c r="E126" i="2"/>
  <c r="E8" i="2"/>
  <c r="E9" i="2"/>
  <c r="E10" i="2"/>
  <c r="E11" i="2"/>
  <c r="E12" i="2"/>
  <c r="E13" i="2"/>
  <c r="E19" i="2"/>
  <c r="E22" i="2"/>
  <c r="E30" i="2"/>
  <c r="E31" i="2"/>
  <c r="E32" i="2"/>
  <c r="E33" i="2"/>
  <c r="E34" i="2"/>
  <c r="E55" i="2"/>
  <c r="E52" i="2" s="1"/>
  <c r="E57" i="2"/>
  <c r="E65" i="2"/>
  <c r="E63" i="2"/>
  <c r="E67" i="2"/>
  <c r="E76" i="2"/>
  <c r="E75" i="2"/>
  <c r="E79" i="2"/>
  <c r="E112" i="2"/>
  <c r="E113" i="2"/>
  <c r="E105" i="2"/>
  <c r="E106" i="2"/>
  <c r="E107" i="2"/>
  <c r="E108" i="2"/>
  <c r="E109" i="2"/>
  <c r="E139" i="2"/>
  <c r="E137" i="2" s="1"/>
  <c r="E147" i="2" s="1"/>
  <c r="E125" i="2"/>
  <c r="D94" i="2"/>
  <c r="D127" i="2" s="1"/>
  <c r="E101" i="2"/>
  <c r="E102" i="2"/>
  <c r="E103" i="2"/>
  <c r="E104" i="2"/>
  <c r="E111" i="2"/>
  <c r="E100" i="2"/>
  <c r="E96" i="2"/>
  <c r="E97" i="2"/>
  <c r="E98" i="2"/>
  <c r="E95" i="2"/>
  <c r="D79" i="2"/>
  <c r="C79" i="2"/>
  <c r="D75" i="2"/>
  <c r="C75" i="2"/>
  <c r="D72" i="2"/>
  <c r="C72" i="2"/>
  <c r="D67" i="2"/>
  <c r="D85" i="2" s="1"/>
  <c r="C67" i="2"/>
  <c r="C63" i="2"/>
  <c r="C85" i="2" s="1"/>
  <c r="D57" i="2"/>
  <c r="D52" i="2"/>
  <c r="D46" i="2"/>
  <c r="D35" i="2"/>
  <c r="E35" i="2" s="1"/>
  <c r="D21" i="2"/>
  <c r="D14" i="2"/>
  <c r="D7" i="2"/>
  <c r="C57" i="2"/>
  <c r="C52" i="2"/>
  <c r="C46" i="2"/>
  <c r="E46" i="2" s="1"/>
  <c r="C35" i="2"/>
  <c r="C21" i="2"/>
  <c r="E21" i="2"/>
  <c r="C14" i="2"/>
  <c r="C62" i="2" s="1"/>
  <c r="C86" i="2" s="1"/>
  <c r="C7" i="2"/>
  <c r="D142" i="2"/>
  <c r="E142" i="2"/>
  <c r="D137" i="2"/>
  <c r="D132" i="2"/>
  <c r="D147" i="2" s="1"/>
  <c r="E132" i="2"/>
  <c r="D128" i="2"/>
  <c r="E128" i="2"/>
  <c r="D124" i="2"/>
  <c r="D110" i="2"/>
  <c r="E110" i="2" s="1"/>
  <c r="C142" i="2"/>
  <c r="C137" i="2"/>
  <c r="C147" i="2" s="1"/>
  <c r="C132" i="2"/>
  <c r="C128" i="2"/>
  <c r="C124" i="2"/>
  <c r="E124" i="2" s="1"/>
  <c r="C110" i="2"/>
  <c r="C91" i="2"/>
  <c r="C94" i="2"/>
  <c r="C127" i="2" s="1"/>
  <c r="C28" i="2"/>
  <c r="D28" i="2"/>
  <c r="E28" i="2" s="1"/>
  <c r="D62" i="2"/>
  <c r="D86" i="2" s="1"/>
  <c r="E7" i="2"/>
  <c r="E94" i="2"/>
  <c r="D148" i="2" l="1"/>
  <c r="D149" i="2" s="1"/>
  <c r="E127" i="2"/>
  <c r="E148" i="2" s="1"/>
  <c r="C148" i="2"/>
  <c r="E62" i="2"/>
  <c r="E86" i="2" s="1"/>
  <c r="E14" i="2"/>
</calcChain>
</file>

<file path=xl/sharedStrings.xml><?xml version="1.0" encoding="utf-8"?>
<sst xmlns="http://schemas.openxmlformats.org/spreadsheetml/2006/main" count="434" uniqueCount="332">
  <si>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</si>
  <si>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</si>
  <si>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</si>
  <si>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</si>
  <si>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</si>
  <si>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</si>
  <si>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</si>
  <si>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</si>
  <si>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</si>
  <si>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</si>
  <si>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</si>
  <si>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</si>
  <si>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 I A D Á S O K</t>
  </si>
  <si>
    <t>Személyi  juttatások</t>
  </si>
  <si>
    <t>Általános tartalék</t>
  </si>
  <si>
    <t>Céltartalék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</si>
  <si>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</si>
  <si>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</si>
  <si>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</si>
  <si>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</si>
  <si>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</si>
  <si>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</si>
  <si>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</si>
  <si>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</si>
  <si>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</si>
  <si>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</si>
  <si>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</si>
  <si>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</si>
  <si>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</si>
  <si>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</si>
  <si>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</si>
  <si>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</si>
  <si>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</si>
  <si>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</si>
  <si>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</si>
  <si>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</si>
  <si>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</si>
  <si>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</si>
  <si>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</si>
  <si>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</si>
  <si>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</si>
  <si>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</si>
  <si>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</si>
  <si>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</si>
  <si>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</si>
  <si>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</si>
  <si>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</si>
  <si>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</si>
  <si>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</si>
  <si>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</si>
  <si>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</si>
  <si>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</si>
  <si>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</si>
  <si>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</si>
  <si>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</si>
  <si>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</si>
  <si>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</si>
  <si>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</si>
  <si>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</si>
  <si>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</si>
  <si>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</si>
  <si>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</si>
  <si>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</si>
  <si>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</si>
  <si>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</si>
  <si>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</si>
  <si>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</si>
  <si>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</si>
  <si>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</si>
  <si>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</si>
  <si>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</si>
  <si>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</si>
  <si>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</si>
  <si>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8.3.</t>
  </si>
  <si>
    <t>Egyéb felhalmozási kiadások</t>
  </si>
  <si>
    <t>Kiadási jogcím</t>
  </si>
  <si>
    <t>Eredeti előirányzat</t>
  </si>
  <si>
    <t>Módosított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</si>
  <si>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</si>
  <si>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</si>
  <si>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</si>
  <si>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</si>
  <si>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</si>
  <si>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</si>
  <si>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</si>
  <si>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</si>
  <si>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</si>
  <si>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</si>
  <si>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</si>
  <si>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</si>
  <si>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</si>
  <si>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</si>
  <si>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</si>
  <si>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</si>
  <si>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</si>
  <si>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</si>
  <si>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</si>
  <si>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</si>
  <si>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</si>
  <si>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</si>
  <si>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</si>
  <si>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</si>
  <si>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</si>
  <si>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</si>
  <si>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</si>
  <si>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</si>
  <si>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</si>
  <si>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</si>
  <si>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</si>
  <si>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</si>
  <si>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</si>
  <si>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</si>
  <si>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</si>
  <si>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</si>
  <si>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</si>
  <si>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</si>
  <si>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</si>
  <si>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</si>
  <si>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</si>
  <si>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</si>
  <si>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</si>
  <si>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</si>
  <si>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</si>
  <si>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</si>
  <si>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</si>
  <si>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</si>
  <si>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</si>
  <si>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</si>
  <si>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</si>
  <si>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</si>
  <si>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</si>
  <si>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</si>
  <si>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</si>
  <si>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</si>
  <si>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</si>
  <si>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</si>
  <si>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</si>
  <si>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</si>
  <si>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</si>
  <si>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</si>
  <si>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</si>
  <si>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</si>
  <si>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</si>
  <si>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</si>
  <si>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</si>
  <si>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</si>
  <si>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</si>
  <si>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</si>
  <si>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</si>
  <si>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</si>
  <si>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</si>
  <si>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</si>
  <si>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</si>
  <si>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</si>
  <si>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</si>
  <si>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</si>
  <si>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</si>
  <si>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</si>
  <si>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</si>
  <si>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</si>
  <si>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</si>
  <si>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</si>
  <si>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</si>
  <si>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</si>
  <si>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</si>
  <si>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</si>
  <si>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</si>
  <si>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</si>
  <si>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</si>
  <si>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</si>
  <si>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</si>
  <si>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</si>
  <si>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</si>
  <si>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</si>
  <si>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</si>
  <si>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</si>
  <si>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</si>
  <si>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</si>
  <si>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</si>
  <si>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</si>
  <si>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</si>
  <si>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</si>
  <si>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</si>
  <si>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</si>
  <si>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</si>
  <si>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</si>
  <si>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</si>
  <si>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</si>
  <si>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</si>
  <si>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</si>
  <si>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</si>
  <si>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</si>
  <si>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</si>
  <si>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</si>
  <si>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</si>
  <si>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</si>
  <si>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</si>
  <si>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</si>
  <si>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</si>
  <si>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</si>
  <si>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</si>
  <si>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</si>
  <si>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</si>
  <si>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</si>
  <si>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</si>
  <si>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</si>
  <si>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</si>
  <si>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</si>
  <si>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</si>
  <si>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</si>
  <si>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</si>
  <si>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</si>
  <si>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</si>
  <si>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</si>
  <si>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</si>
  <si>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</si>
  <si>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</si>
  <si>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</si>
  <si>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</si>
  <si>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</si>
  <si>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</si>
  <si>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</si>
  <si>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</si>
  <si>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</si>
  <si>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</si>
  <si>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</si>
  <si>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</si>
  <si>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</si>
  <si>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</si>
  <si>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</si>
  <si>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</si>
  <si>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</si>
  <si>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</si>
  <si>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</si>
  <si>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</si>
  <si>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</si>
  <si>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</si>
  <si>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</si>
  <si>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</si>
  <si>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</si>
  <si>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</si>
  <si>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</si>
  <si>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</si>
  <si>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</si>
  <si>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Összes bevétel, kiadás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</si>
  <si>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</si>
  <si>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</si>
  <si>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</si>
  <si>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</si>
  <si>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</si>
  <si>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</si>
  <si>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</si>
  <si>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</si>
  <si>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</si>
  <si>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</si>
  <si>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</si>
  <si>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</si>
  <si>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</si>
  <si>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</si>
  <si>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</si>
  <si>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</si>
  <si>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</si>
  <si>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</si>
  <si>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</si>
  <si>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</si>
  <si>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</si>
  <si>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</si>
  <si>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</si>
  <si>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</si>
  <si>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</si>
  <si>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</si>
  <si>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</si>
  <si>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</si>
  <si>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</si>
  <si>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</si>
  <si>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</si>
  <si>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</si>
  <si>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</si>
  <si>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</si>
  <si>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</si>
  <si>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</si>
  <si>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</si>
  <si>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</si>
  <si>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</si>
  <si>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</si>
  <si>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</si>
  <si>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</si>
  <si>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</si>
  <si>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</si>
  <si>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</si>
  <si>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</si>
  <si>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</si>
  <si>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</si>
  <si>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</si>
  <si>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</si>
  <si>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</si>
  <si>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</si>
  <si>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</si>
  <si>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</si>
  <si>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</si>
  <si>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</si>
  <si>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</si>
  <si>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</si>
  <si>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</si>
  <si>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</si>
  <si>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</si>
  <si>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</si>
  <si>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</si>
  <si>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</si>
  <si>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</si>
  <si>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</si>
  <si>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</si>
  <si>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</si>
  <si>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</si>
  <si>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</si>
  <si>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</si>
  <si>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</si>
  <si>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</si>
  <si>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</si>
  <si>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</si>
  <si>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</si>
  <si>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</si>
  <si>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</si>
  <si>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</si>
  <si>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</si>
  <si>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Módosított összesen:</t>
  </si>
  <si>
    <t>Működési célú költségvetési támogatások és kiegészítő támogatások</t>
  </si>
  <si>
    <t>Forintban</t>
  </si>
  <si>
    <t>Helyi adók  (4.1.1.+4.1.2.)</t>
  </si>
  <si>
    <t>Helyi önkormányzatok kiegészítő támogatásai</t>
  </si>
  <si>
    <t>0</t>
  </si>
  <si>
    <t>2020.évi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</si>
</sst>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74" formatCode="#,###"/>
  </numFmts>
  <fonts count="39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1" fillId="11" borderId="1" applyNumberFormat="0" applyAlignment="0" applyProtection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14" borderId="5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8" fillId="0" borderId="6" applyNumberFormat="0" applyFill="0" applyAlignment="0" applyProtection="0"/>
    <xf numFmtId="0" fontId="8" fillId="6" borderId="7" applyNumberFormat="0" applyFont="0" applyAlignment="0" applyProtection="0"/>
    <xf numFmtId="0" fontId="29" fillId="15" borderId="0" applyNumberFormat="0" applyBorder="0" applyAlignment="0" applyProtection="0"/>
    <xf numFmtId="0" fontId="30" fillId="16" borderId="8" applyNumberFormat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2" fillId="0" borderId="9" applyNumberFormat="0" applyFill="0" applyAlignment="0" applyProtection="0"/>
    <xf numFmtId="0" fontId="33" fillId="17" borderId="0" applyNumberFormat="0" applyBorder="0" applyAlignment="0" applyProtection="0"/>
    <xf numFmtId="0" fontId="34" fillId="11" borderId="0" applyNumberFormat="0" applyBorder="0" applyAlignment="0" applyProtection="0"/>
    <xf numFmtId="0" fontId="35" fillId="16" borderId="1" applyNumberFormat="0" applyAlignment="0" applyProtection="0"/>
  </cellStyleXfs>
  <cellXfs count="120">
    <xf numFmtId="0" fontId="0" fillId="0" borderId="0" xfId="0"/>
    <xf numFmtId="174" fontId="18" fillId="0" borderId="10" xfId="42" applyNumberFormat="1" applyFont="1" applyFill="1" applyBorder="1" applyAlignment="1" applyProtection="1">
      <alignment vertical="center"/>
    </xf>
    <xf numFmtId="174" fontId="18" fillId="0" borderId="10" xfId="42" applyNumberFormat="1" applyFont="1" applyFill="1" applyBorder="1" applyAlignment="1" applyProtection="1"/>
    <xf numFmtId="0" fontId="3" fillId="0" borderId="11" xfId="42" applyFont="1" applyFill="1" applyBorder="1" applyAlignment="1" applyProtection="1">
      <alignment horizontal="center" vertical="center" wrapText="1"/>
    </xf>
    <xf numFmtId="0" fontId="3" fillId="0" borderId="12" xfId="42" applyFont="1" applyFill="1" applyBorder="1" applyAlignment="1" applyProtection="1">
      <alignment horizontal="center" vertical="center" wrapText="1"/>
    </xf>
    <xf numFmtId="174" fontId="10" fillId="0" borderId="13" xfId="42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74" fontId="14" fillId="0" borderId="14" xfId="0" applyNumberFormat="1" applyFont="1" applyBorder="1" applyAlignment="1" applyProtection="1">
      <alignment horizontal="right" vertical="center" wrapText="1" indent="1"/>
    </xf>
    <xf numFmtId="0" fontId="12" fillId="0" borderId="0" xfId="0" applyFont="1" applyBorder="1" applyAlignment="1" applyProtection="1">
      <alignment horizontal="left" vertical="center" wrapText="1" indent="1"/>
    </xf>
    <xf numFmtId="174" fontId="17" fillId="0" borderId="0" xfId="42" applyNumberFormat="1" applyFont="1" applyFill="1" applyBorder="1" applyAlignment="1" applyProtection="1">
      <alignment horizontal="right" vertical="center" wrapText="1" indent="1"/>
    </xf>
    <xf numFmtId="0" fontId="14" fillId="0" borderId="14" xfId="0" applyFont="1" applyBorder="1" applyAlignment="1" applyProtection="1">
      <alignment vertical="center" wrapText="1"/>
    </xf>
    <xf numFmtId="0" fontId="13" fillId="0" borderId="15" xfId="0" applyFont="1" applyBorder="1" applyAlignment="1" applyProtection="1">
      <alignment vertical="center" wrapText="1"/>
    </xf>
    <xf numFmtId="0" fontId="14" fillId="0" borderId="16" xfId="0" applyFont="1" applyBorder="1" applyAlignment="1" applyProtection="1">
      <alignment vertical="center" wrapText="1"/>
    </xf>
    <xf numFmtId="174" fontId="12" fillId="0" borderId="14" xfId="0" quotePrefix="1" applyNumberFormat="1" applyFont="1" applyBorder="1" applyAlignment="1" applyProtection="1">
      <alignment horizontal="right" vertical="center" wrapText="1" indent="1"/>
    </xf>
    <xf numFmtId="174" fontId="10" fillId="0" borderId="17" xfId="4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42" applyFont="1" applyFill="1" applyBorder="1" applyAlignment="1" applyProtection="1">
      <alignment horizontal="left" vertical="center" wrapText="1" indent="1"/>
    </xf>
    <xf numFmtId="0" fontId="10" fillId="0" borderId="19" xfId="42" applyFont="1" applyFill="1" applyBorder="1" applyAlignment="1" applyProtection="1">
      <alignment horizontal="left" vertical="center" wrapText="1" indent="1"/>
    </xf>
    <xf numFmtId="0" fontId="10" fillId="0" borderId="20" xfId="42" applyFont="1" applyFill="1" applyBorder="1" applyAlignment="1" applyProtection="1">
      <alignment horizontal="left" vertical="center" wrapText="1" indent="1"/>
    </xf>
    <xf numFmtId="0" fontId="10" fillId="0" borderId="13" xfId="42" applyFont="1" applyFill="1" applyBorder="1" applyAlignment="1" applyProtection="1">
      <alignment horizontal="left" vertical="center" wrapText="1" indent="1"/>
    </xf>
    <xf numFmtId="0" fontId="10" fillId="0" borderId="21" xfId="42" applyFont="1" applyFill="1" applyBorder="1" applyAlignment="1" applyProtection="1">
      <alignment horizontal="left" vertical="center" wrapText="1" indent="1"/>
    </xf>
    <xf numFmtId="0" fontId="10" fillId="0" borderId="15" xfId="42" applyFont="1" applyFill="1" applyBorder="1" applyAlignment="1" applyProtection="1">
      <alignment horizontal="left" vertical="center" wrapText="1" indent="1"/>
    </xf>
    <xf numFmtId="49" fontId="10" fillId="0" borderId="22" xfId="42" applyNumberFormat="1" applyFont="1" applyFill="1" applyBorder="1" applyAlignment="1" applyProtection="1">
      <alignment horizontal="left" vertical="center" wrapText="1" indent="1"/>
    </xf>
    <xf numFmtId="49" fontId="10" fillId="0" borderId="23" xfId="42" applyNumberFormat="1" applyFont="1" applyFill="1" applyBorder="1" applyAlignment="1" applyProtection="1">
      <alignment horizontal="left" vertical="center" wrapText="1" indent="1"/>
    </xf>
    <xf numFmtId="49" fontId="10" fillId="0" borderId="24" xfId="42" applyNumberFormat="1" applyFont="1" applyFill="1" applyBorder="1" applyAlignment="1" applyProtection="1">
      <alignment horizontal="left" vertical="center" wrapText="1" indent="1"/>
    </xf>
    <xf numFmtId="49" fontId="10" fillId="0" borderId="25" xfId="42" applyNumberFormat="1" applyFont="1" applyFill="1" applyBorder="1" applyAlignment="1" applyProtection="1">
      <alignment horizontal="left" vertical="center" wrapText="1" indent="1"/>
    </xf>
    <xf numFmtId="49" fontId="10" fillId="0" borderId="26" xfId="42" applyNumberFormat="1" applyFont="1" applyFill="1" applyBorder="1" applyAlignment="1" applyProtection="1">
      <alignment horizontal="left" vertical="center" wrapText="1" indent="1"/>
    </xf>
    <xf numFmtId="49" fontId="10" fillId="0" borderId="27" xfId="42" applyNumberFormat="1" applyFont="1" applyFill="1" applyBorder="1" applyAlignment="1" applyProtection="1">
      <alignment horizontal="left" vertical="center" wrapText="1" indent="1"/>
    </xf>
    <xf numFmtId="0" fontId="10" fillId="0" borderId="0" xfId="42" applyFont="1" applyFill="1" applyBorder="1" applyAlignment="1" applyProtection="1">
      <alignment horizontal="left" vertical="center" wrapText="1" indent="1"/>
    </xf>
    <xf numFmtId="0" fontId="9" fillId="0" borderId="28" xfId="42" applyFont="1" applyFill="1" applyBorder="1" applyAlignment="1" applyProtection="1">
      <alignment horizontal="left" vertical="center" wrapText="1" indent="1"/>
    </xf>
    <xf numFmtId="0" fontId="9" fillId="0" borderId="14" xfId="42" applyFont="1" applyFill="1" applyBorder="1" applyAlignment="1" applyProtection="1">
      <alignment horizontal="left" vertical="center" wrapText="1" indent="1"/>
    </xf>
    <xf numFmtId="0" fontId="9" fillId="0" borderId="29" xfId="42" applyFont="1" applyFill="1" applyBorder="1" applyAlignment="1" applyProtection="1">
      <alignment horizontal="left" vertical="center" wrapText="1" indent="1"/>
    </xf>
    <xf numFmtId="0" fontId="9" fillId="0" borderId="14" xfId="42" applyFont="1" applyFill="1" applyBorder="1" applyAlignment="1" applyProtection="1">
      <alignment vertical="center" wrapText="1"/>
    </xf>
    <xf numFmtId="0" fontId="9" fillId="0" borderId="30" xfId="42" applyFont="1" applyFill="1" applyBorder="1" applyAlignment="1" applyProtection="1">
      <alignment vertical="center" wrapText="1"/>
    </xf>
    <xf numFmtId="0" fontId="9" fillId="0" borderId="28" xfId="42" applyFont="1" applyFill="1" applyBorder="1" applyAlignment="1" applyProtection="1">
      <alignment horizontal="center" vertical="center" wrapText="1"/>
    </xf>
    <xf numFmtId="0" fontId="9" fillId="0" borderId="14" xfId="42" applyFont="1" applyFill="1" applyBorder="1" applyAlignment="1" applyProtection="1">
      <alignment horizontal="center" vertical="center" wrapText="1"/>
    </xf>
    <xf numFmtId="0" fontId="9" fillId="0" borderId="31" xfId="42" applyFont="1" applyFill="1" applyBorder="1" applyAlignment="1" applyProtection="1">
      <alignment horizontal="center" vertical="center" wrapText="1"/>
    </xf>
    <xf numFmtId="0" fontId="15" fillId="0" borderId="14" xfId="42" applyFont="1" applyFill="1" applyBorder="1" applyAlignment="1" applyProtection="1">
      <alignment horizontal="left" vertical="center" wrapText="1" indent="1"/>
    </xf>
    <xf numFmtId="0" fontId="1" fillId="0" borderId="10" xfId="0" applyFont="1" applyFill="1" applyBorder="1" applyAlignment="1" applyProtection="1">
      <alignment horizontal="right"/>
    </xf>
    <xf numFmtId="0" fontId="10" fillId="0" borderId="19" xfId="42" applyFont="1" applyFill="1" applyBorder="1" applyAlignment="1" applyProtection="1">
      <alignment horizontal="left" indent="6"/>
    </xf>
    <xf numFmtId="0" fontId="10" fillId="0" borderId="19" xfId="42" applyFont="1" applyFill="1" applyBorder="1" applyAlignment="1" applyProtection="1">
      <alignment horizontal="left" vertical="center" wrapText="1" indent="6"/>
    </xf>
    <xf numFmtId="0" fontId="10" fillId="0" borderId="15" xfId="42" applyFont="1" applyFill="1" applyBorder="1" applyAlignment="1" applyProtection="1">
      <alignment horizontal="left" vertical="center" wrapText="1" indent="6"/>
    </xf>
    <xf numFmtId="0" fontId="10" fillId="0" borderId="11" xfId="42" applyFont="1" applyFill="1" applyBorder="1" applyAlignment="1" applyProtection="1">
      <alignment horizontal="left" vertical="center" wrapText="1" indent="6"/>
    </xf>
    <xf numFmtId="174" fontId="10" fillId="0" borderId="32" xfId="42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33" xfId="42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34" xfId="42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32" xfId="42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34" xfId="4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0" applyFont="1" applyBorder="1" applyAlignment="1" applyProtection="1">
      <alignment horizontal="left" vertical="center" wrapText="1" indent="1"/>
    </xf>
    <xf numFmtId="0" fontId="13" fillId="0" borderId="19" xfId="0" applyFont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14" fillId="0" borderId="35" xfId="0" applyFont="1" applyBorder="1" applyAlignment="1" applyProtection="1">
      <alignment horizontal="left" vertical="center" wrapText="1" indent="1"/>
    </xf>
    <xf numFmtId="0" fontId="1" fillId="0" borderId="10" xfId="0" applyFont="1" applyFill="1" applyBorder="1" applyAlignment="1" applyProtection="1">
      <alignment horizontal="right" vertical="center"/>
    </xf>
    <xf numFmtId="0" fontId="12" fillId="0" borderId="16" xfId="0" applyFont="1" applyBorder="1" applyAlignment="1" applyProtection="1">
      <alignment horizontal="left" vertical="center" wrapText="1" indent="1"/>
    </xf>
    <xf numFmtId="0" fontId="4" fillId="0" borderId="0" xfId="42" applyFont="1" applyFill="1" applyProtection="1"/>
    <xf numFmtId="0" fontId="4" fillId="0" borderId="0" xfId="42" applyFont="1" applyFill="1" applyAlignment="1" applyProtection="1">
      <alignment horizontal="right" vertical="center" indent="1"/>
    </xf>
    <xf numFmtId="174" fontId="9" fillId="0" borderId="30" xfId="42" applyNumberFormat="1" applyFont="1" applyFill="1" applyBorder="1" applyAlignment="1" applyProtection="1">
      <alignment horizontal="right" vertical="center" wrapText="1" indent="1"/>
    </xf>
    <xf numFmtId="174" fontId="9" fillId="0" borderId="14" xfId="42" applyNumberFormat="1" applyFont="1" applyFill="1" applyBorder="1" applyAlignment="1" applyProtection="1">
      <alignment horizontal="right" vertical="center" wrapText="1" indent="1"/>
    </xf>
    <xf numFmtId="174" fontId="10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20" xfId="42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14" xfId="42" applyNumberFormat="1" applyFont="1" applyFill="1" applyBorder="1" applyAlignment="1" applyProtection="1">
      <alignment horizontal="right" vertical="center" wrapText="1" indent="1"/>
    </xf>
    <xf numFmtId="0" fontId="10" fillId="0" borderId="20" xfId="42" applyFont="1" applyFill="1" applyBorder="1" applyAlignment="1" applyProtection="1">
      <alignment horizontal="left" vertical="center" wrapText="1" indent="6"/>
    </xf>
    <xf numFmtId="0" fontId="4" fillId="0" borderId="0" xfId="42" applyFill="1" applyProtection="1"/>
    <xf numFmtId="0" fontId="10" fillId="0" borderId="0" xfId="42" applyFont="1" applyFill="1" applyProtection="1"/>
    <xf numFmtId="0" fontId="7" fillId="0" borderId="0" xfId="42" applyFont="1" applyFill="1" applyProtection="1"/>
    <xf numFmtId="0" fontId="13" fillId="0" borderId="20" xfId="0" applyFont="1" applyBorder="1" applyAlignment="1" applyProtection="1">
      <alignment horizontal="left" wrapText="1" indent="1"/>
    </xf>
    <xf numFmtId="0" fontId="13" fillId="0" borderId="19" xfId="0" applyFont="1" applyBorder="1" applyAlignment="1" applyProtection="1">
      <alignment horizontal="left" wrapText="1" indent="1"/>
    </xf>
    <xf numFmtId="0" fontId="13" fillId="0" borderId="15" xfId="0" applyFont="1" applyBorder="1" applyAlignment="1" applyProtection="1">
      <alignment horizontal="left" wrapText="1" indent="1"/>
    </xf>
    <xf numFmtId="0" fontId="13" fillId="0" borderId="24" xfId="0" applyFont="1" applyBorder="1" applyAlignment="1" applyProtection="1">
      <alignment wrapText="1"/>
    </xf>
    <xf numFmtId="0" fontId="13" fillId="0" borderId="23" xfId="0" applyFont="1" applyBorder="1" applyAlignment="1" applyProtection="1">
      <alignment wrapText="1"/>
    </xf>
    <xf numFmtId="0" fontId="4" fillId="0" borderId="0" xfId="42" applyFill="1" applyAlignment="1" applyProtection="1"/>
    <xf numFmtId="0" fontId="11" fillId="0" borderId="0" xfId="42" applyFont="1" applyFill="1" applyProtection="1"/>
    <xf numFmtId="0" fontId="9" fillId="0" borderId="36" xfId="42" applyFont="1" applyFill="1" applyBorder="1" applyAlignment="1" applyProtection="1">
      <alignment horizontal="center" vertical="center" wrapText="1"/>
    </xf>
    <xf numFmtId="174" fontId="16" fillId="0" borderId="20" xfId="4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Border="1" applyAlignment="1" applyProtection="1">
      <alignment vertical="center" wrapText="1"/>
    </xf>
    <xf numFmtId="0" fontId="13" fillId="0" borderId="25" xfId="0" applyFont="1" applyBorder="1" applyAlignment="1" applyProtection="1">
      <alignment vertical="center" wrapText="1"/>
    </xf>
    <xf numFmtId="0" fontId="14" fillId="0" borderId="35" xfId="0" applyFont="1" applyBorder="1" applyAlignment="1" applyProtection="1">
      <alignment vertical="center" wrapText="1"/>
    </xf>
    <xf numFmtId="174" fontId="9" fillId="0" borderId="14" xfId="42" applyNumberFormat="1" applyFont="1" applyFill="1" applyBorder="1" applyAlignment="1" applyProtection="1">
      <alignment horizontal="right" vertical="center" wrapText="1" indent="1"/>
      <protection locked="0"/>
    </xf>
    <xf numFmtId="174" fontId="9" fillId="0" borderId="36" xfId="42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42" applyFill="1" applyAlignment="1" applyProtection="1">
      <alignment horizontal="left" vertical="center" indent="1"/>
    </xf>
    <xf numFmtId="49" fontId="4" fillId="0" borderId="0" xfId="42" applyNumberFormat="1" applyFill="1" applyProtection="1"/>
    <xf numFmtId="49" fontId="10" fillId="0" borderId="0" xfId="42" applyNumberFormat="1" applyFont="1" applyFill="1" applyProtection="1"/>
    <xf numFmtId="49" fontId="7" fillId="0" borderId="0" xfId="42" applyNumberFormat="1" applyFont="1" applyFill="1" applyProtection="1"/>
    <xf numFmtId="49" fontId="4" fillId="0" borderId="0" xfId="42" applyNumberFormat="1" applyFill="1" applyAlignment="1" applyProtection="1"/>
    <xf numFmtId="174" fontId="7" fillId="0" borderId="37" xfId="42" applyNumberFormat="1" applyFont="1" applyFill="1" applyBorder="1" applyAlignment="1" applyProtection="1">
      <alignment horizontal="right" vertical="center" wrapText="1" indent="1"/>
      <protection locked="0"/>
    </xf>
    <xf numFmtId="174" fontId="7" fillId="0" borderId="38" xfId="42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38" xfId="42" applyNumberFormat="1" applyFont="1" applyFill="1" applyBorder="1" applyAlignment="1" applyProtection="1">
      <alignment horizontal="right" vertical="center" wrapText="1" indent="1"/>
      <protection locked="0"/>
    </xf>
    <xf numFmtId="174" fontId="7" fillId="0" borderId="39" xfId="42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19" xfId="0" applyFont="1" applyBorder="1" applyAlignment="1" applyProtection="1">
      <alignment horizontal="left" wrapText="1" indent="1"/>
    </xf>
    <xf numFmtId="0" fontId="36" fillId="0" borderId="15" xfId="0" applyFont="1" applyBorder="1" applyAlignment="1" applyProtection="1">
      <alignment horizontal="left" wrapText="1" indent="1"/>
    </xf>
    <xf numFmtId="49" fontId="7" fillId="0" borderId="24" xfId="42" applyNumberFormat="1" applyFont="1" applyFill="1" applyBorder="1" applyAlignment="1" applyProtection="1">
      <alignment horizontal="center" vertical="center" wrapText="1"/>
    </xf>
    <xf numFmtId="49" fontId="7" fillId="0" borderId="23" xfId="42" applyNumberFormat="1" applyFont="1" applyFill="1" applyBorder="1" applyAlignment="1" applyProtection="1">
      <alignment horizontal="center" vertical="center" wrapText="1"/>
    </xf>
    <xf numFmtId="49" fontId="7" fillId="0" borderId="25" xfId="42" applyNumberFormat="1" applyFont="1" applyFill="1" applyBorder="1" applyAlignment="1" applyProtection="1">
      <alignment horizontal="center" vertical="center" wrapText="1"/>
    </xf>
    <xf numFmtId="174" fontId="8" fillId="0" borderId="38" xfId="42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42" applyFont="1" applyFill="1" applyAlignment="1" applyProtection="1">
      <alignment horizontal="right" vertical="center" indent="1"/>
    </xf>
    <xf numFmtId="0" fontId="38" fillId="0" borderId="10" xfId="0" applyFont="1" applyFill="1" applyBorder="1" applyAlignment="1" applyProtection="1">
      <alignment horizontal="right" vertical="center"/>
    </xf>
    <xf numFmtId="174" fontId="10" fillId="18" borderId="38" xfId="42" applyNumberFormat="1" applyFont="1" applyFill="1" applyBorder="1" applyAlignment="1" applyProtection="1">
      <alignment horizontal="right" vertical="center" wrapText="1" indent="1"/>
    </xf>
    <xf numFmtId="174" fontId="10" fillId="18" borderId="39" xfId="42" applyNumberFormat="1" applyFont="1" applyFill="1" applyBorder="1" applyAlignment="1" applyProtection="1">
      <alignment horizontal="right" vertical="center" wrapText="1" indent="1"/>
    </xf>
    <xf numFmtId="174" fontId="10" fillId="0" borderId="37" xfId="42" applyNumberFormat="1" applyFont="1" applyFill="1" applyBorder="1" applyAlignment="1" applyProtection="1">
      <alignment horizontal="right" vertical="center" wrapText="1" indent="1"/>
    </xf>
    <xf numFmtId="174" fontId="7" fillId="0" borderId="40" xfId="42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39" xfId="42" applyNumberFormat="1" applyFont="1" applyFill="1" applyBorder="1" applyAlignment="1" applyProtection="1">
      <alignment horizontal="right" vertical="center" wrapText="1" indent="1"/>
      <protection locked="0"/>
    </xf>
    <xf numFmtId="174" fontId="10" fillId="0" borderId="12" xfId="42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33" xfId="42" applyNumberFormat="1" applyFont="1" applyFill="1" applyBorder="1" applyAlignment="1" applyProtection="1">
      <alignment horizontal="right" vertical="center" wrapText="1" indent="1"/>
      <protection locked="0"/>
    </xf>
    <xf numFmtId="174" fontId="9" fillId="0" borderId="41" xfId="42" applyNumberFormat="1" applyFont="1" applyFill="1" applyBorder="1" applyAlignment="1" applyProtection="1">
      <alignment horizontal="right" vertical="center" wrapText="1" indent="1"/>
    </xf>
    <xf numFmtId="174" fontId="10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74" fontId="9" fillId="0" borderId="28" xfId="42" applyNumberFormat="1" applyFont="1" applyFill="1" applyBorder="1" applyAlignment="1" applyProtection="1">
      <alignment horizontal="right" vertical="center" wrapText="1" indent="1"/>
    </xf>
    <xf numFmtId="174" fontId="15" fillId="0" borderId="36" xfId="42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174" fontId="7" fillId="0" borderId="32" xfId="42" applyNumberFormat="1" applyFont="1" applyFill="1" applyBorder="1" applyAlignment="1" applyProtection="1">
      <alignment horizontal="right" vertical="center" wrapText="1" indent="1"/>
      <protection locked="0"/>
    </xf>
    <xf numFmtId="174" fontId="4" fillId="0" borderId="0" xfId="42" applyNumberFormat="1" applyFont="1" applyFill="1" applyAlignment="1" applyProtection="1">
      <alignment horizontal="right" vertical="center" indent="1"/>
    </xf>
    <xf numFmtId="174" fontId="2" fillId="0" borderId="0" xfId="42" applyNumberFormat="1" applyFont="1" applyFill="1" applyBorder="1" applyAlignment="1" applyProtection="1">
      <alignment horizontal="center" vertical="center"/>
    </xf>
    <xf numFmtId="174" fontId="17" fillId="0" borderId="13" xfId="42" applyNumberFormat="1" applyFont="1" applyFill="1" applyBorder="1" applyAlignment="1" applyProtection="1">
      <alignment horizontal="center" vertical="center"/>
    </xf>
    <xf numFmtId="174" fontId="17" fillId="0" borderId="40" xfId="42" applyNumberFormat="1" applyFont="1" applyFill="1" applyBorder="1" applyAlignment="1" applyProtection="1">
      <alignment horizontal="center" vertical="center"/>
    </xf>
    <xf numFmtId="0" fontId="3" fillId="0" borderId="13" xfId="42" applyFont="1" applyFill="1" applyBorder="1" applyAlignment="1" applyProtection="1">
      <alignment horizontal="center" vertical="center" wrapText="1"/>
    </xf>
    <xf numFmtId="0" fontId="3" fillId="0" borderId="11" xfId="42" applyFont="1" applyFill="1" applyBorder="1" applyAlignment="1" applyProtection="1">
      <alignment horizontal="center" vertical="center" wrapText="1"/>
    </xf>
    <xf numFmtId="0" fontId="3" fillId="0" borderId="26" xfId="42" applyFont="1" applyFill="1" applyBorder="1" applyAlignment="1" applyProtection="1">
      <alignment horizontal="center" vertical="center" wrapText="1"/>
    </xf>
    <xf numFmtId="0" fontId="3" fillId="0" borderId="27" xfId="4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</cellXfs>
  <cellStyles count="47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59"/>
  <sheetViews>
    <sheetView tabSelected="1" view="pageLayout" zoomScaleNormal="130" zoomScaleSheetLayoutView="100" workbookViewId="0">
      <selection sqref="A1:E1"/>
    </sheetView>
  </sheetViews>
  <sheetFormatPr defaultRowHeight="15.75" x14ac:dyDescent="0.25"/>
  <cols>
    <col min="1" max="1" width="9.5" style="53" customWidth="1"/>
    <col min="2" max="2" width="60.83203125" style="53" customWidth="1"/>
    <col min="3" max="5" width="15.83203125" style="54" customWidth="1"/>
    <col min="6" max="6" width="9.33203125" style="64" hidden="1" customWidth="1"/>
    <col min="7" max="16384" width="9.33203125" style="64"/>
  </cols>
  <sheetData>
    <row r="1" spans="1:6" ht="15.95" customHeight="1" x14ac:dyDescent="0.25">
      <c r="A1" s="112" t="s">
        <v>0</v>
      </c>
      <c r="B1" s="112"/>
      <c r="C1" s="112"/>
      <c r="D1" s="112"/>
      <c r="E1" s="112"/>
    </row>
    <row r="2" spans="1:6" ht="15.95" customHeight="1" x14ac:dyDescent="0.25">
      <c r="A2" s="112" t="s">
        <v>244</v>
      </c>
      <c r="B2" s="119"/>
      <c r="C2" s="119"/>
      <c r="D2" s="119"/>
      <c r="E2" s="119"/>
    </row>
    <row r="3" spans="1:6" ht="15.95" customHeight="1" thickBot="1" x14ac:dyDescent="0.3">
      <c r="A3" s="1" t="s">
        <v>51</v>
      </c>
      <c r="B3" s="1"/>
      <c r="C3" s="97"/>
      <c r="D3" s="51"/>
      <c r="E3" s="51" t="s">
        <v>327</v>
      </c>
    </row>
    <row r="4" spans="1:6" ht="15.95" customHeight="1" x14ac:dyDescent="0.25">
      <c r="A4" s="117" t="s">
        <v>16</v>
      </c>
      <c r="B4" s="115" t="s">
        <v>1</v>
      </c>
      <c r="C4" s="113" t="s">
        <v>331</v>
      </c>
      <c r="D4" s="113"/>
      <c r="E4" s="114"/>
      <c r="F4" s="82"/>
    </row>
    <row r="5" spans="1:6" ht="38.1" customHeight="1" thickBot="1" x14ac:dyDescent="0.3">
      <c r="A5" s="118"/>
      <c r="B5" s="116"/>
      <c r="C5" s="3" t="s">
        <v>76</v>
      </c>
      <c r="D5" s="3" t="s">
        <v>77</v>
      </c>
      <c r="E5" s="4" t="s">
        <v>325</v>
      </c>
      <c r="F5" s="82"/>
    </row>
    <row r="6" spans="1:6" s="65" customFormat="1" ht="12" customHeight="1" thickBot="1" x14ac:dyDescent="0.25">
      <c r="A6" s="33" t="s">
        <v>190</v>
      </c>
      <c r="B6" s="34" t="s">
        <v>191</v>
      </c>
      <c r="C6" s="34" t="s">
        <v>192</v>
      </c>
      <c r="D6" s="34" t="s">
        <v>193</v>
      </c>
      <c r="E6" s="74" t="s">
        <v>194</v>
      </c>
      <c r="F6" s="83"/>
    </row>
    <row r="7" spans="1:6" s="66" customFormat="1" ht="12" customHeight="1" thickBot="1" x14ac:dyDescent="0.25">
      <c r="A7" s="28" t="s">
        <v>2</v>
      </c>
      <c r="B7" s="29" t="s">
        <v>78</v>
      </c>
      <c r="C7" s="56">
        <f>SUM(C8:C13)</f>
        <v>21410044</v>
      </c>
      <c r="D7" s="56">
        <f>SUM(D8:D13)</f>
        <v>23724167</v>
      </c>
      <c r="E7" s="104">
        <f t="shared" ref="E7:E14" si="0">D7-C7</f>
        <v>2314123</v>
      </c>
      <c r="F7" s="84" t="s">
        <v>245</v>
      </c>
    </row>
    <row r="8" spans="1:6" s="66" customFormat="1" ht="12" customHeight="1" x14ac:dyDescent="0.2">
      <c r="A8" s="23" t="s">
        <v>28</v>
      </c>
      <c r="B8" s="67" t="s">
        <v>79</v>
      </c>
      <c r="C8" s="86">
        <v>12528724</v>
      </c>
      <c r="D8" s="58">
        <v>12528724</v>
      </c>
      <c r="E8" s="43">
        <f t="shared" si="0"/>
        <v>0</v>
      </c>
      <c r="F8" s="84" t="s">
        <v>246</v>
      </c>
    </row>
    <row r="9" spans="1:6" s="66" customFormat="1" ht="12" customHeight="1" x14ac:dyDescent="0.2">
      <c r="A9" s="22" t="s">
        <v>29</v>
      </c>
      <c r="B9" s="68" t="s">
        <v>80</v>
      </c>
      <c r="C9" s="87"/>
      <c r="D9" s="57">
        <v>0</v>
      </c>
      <c r="E9" s="43">
        <f t="shared" si="0"/>
        <v>0</v>
      </c>
      <c r="F9" s="84" t="s">
        <v>247</v>
      </c>
    </row>
    <row r="10" spans="1:6" s="66" customFormat="1" ht="12" customHeight="1" x14ac:dyDescent="0.2">
      <c r="A10" s="22" t="s">
        <v>30</v>
      </c>
      <c r="B10" s="68" t="s">
        <v>81</v>
      </c>
      <c r="C10" s="87">
        <v>7081320</v>
      </c>
      <c r="D10" s="57">
        <v>7843013</v>
      </c>
      <c r="E10" s="43">
        <f t="shared" si="0"/>
        <v>761693</v>
      </c>
      <c r="F10" s="84" t="s">
        <v>248</v>
      </c>
    </row>
    <row r="11" spans="1:6" s="66" customFormat="1" ht="12" customHeight="1" x14ac:dyDescent="0.2">
      <c r="A11" s="22" t="s">
        <v>31</v>
      </c>
      <c r="B11" s="68" t="s">
        <v>82</v>
      </c>
      <c r="C11" s="87">
        <v>1800000</v>
      </c>
      <c r="D11" s="57">
        <v>2000000</v>
      </c>
      <c r="E11" s="43">
        <f t="shared" si="0"/>
        <v>200000</v>
      </c>
      <c r="F11" s="84" t="s">
        <v>249</v>
      </c>
    </row>
    <row r="12" spans="1:6" s="66" customFormat="1" ht="12" customHeight="1" x14ac:dyDescent="0.2">
      <c r="A12" s="22" t="s">
        <v>48</v>
      </c>
      <c r="B12" s="68" t="s">
        <v>326</v>
      </c>
      <c r="C12" s="98"/>
      <c r="D12" s="57">
        <v>1307900</v>
      </c>
      <c r="E12" s="43">
        <f t="shared" si="0"/>
        <v>1307900</v>
      </c>
      <c r="F12" s="84" t="s">
        <v>250</v>
      </c>
    </row>
    <row r="13" spans="1:6" s="66" customFormat="1" ht="15" customHeight="1" thickBot="1" x14ac:dyDescent="0.25">
      <c r="A13" s="94" t="s">
        <v>330</v>
      </c>
      <c r="B13" s="91" t="s">
        <v>329</v>
      </c>
      <c r="C13" s="99"/>
      <c r="D13" s="59">
        <v>44530</v>
      </c>
      <c r="E13" s="43">
        <f t="shared" si="0"/>
        <v>44530</v>
      </c>
      <c r="F13" s="84" t="s">
        <v>251</v>
      </c>
    </row>
    <row r="14" spans="1:6" s="66" customFormat="1" ht="21.75" customHeight="1" thickBot="1" x14ac:dyDescent="0.25">
      <c r="A14" s="28" t="s">
        <v>3</v>
      </c>
      <c r="B14" s="47" t="s">
        <v>83</v>
      </c>
      <c r="C14" s="56">
        <f>SUM(C15:C20)</f>
        <v>46416409</v>
      </c>
      <c r="D14" s="56">
        <f>SUM(D15:D20)</f>
        <v>41635495</v>
      </c>
      <c r="E14" s="56">
        <f t="shared" si="0"/>
        <v>-4780914</v>
      </c>
      <c r="F14" s="84" t="s">
        <v>252</v>
      </c>
    </row>
    <row r="15" spans="1:6" s="66" customFormat="1" ht="12" customHeight="1" x14ac:dyDescent="0.2">
      <c r="A15" s="23" t="s">
        <v>34</v>
      </c>
      <c r="B15" s="67" t="s">
        <v>84</v>
      </c>
      <c r="C15" s="58">
        <v>0</v>
      </c>
      <c r="D15" s="58">
        <v>0</v>
      </c>
      <c r="E15" s="43">
        <v>0</v>
      </c>
      <c r="F15" s="84" t="s">
        <v>253</v>
      </c>
    </row>
    <row r="16" spans="1:6" s="66" customFormat="1" ht="12" customHeight="1" x14ac:dyDescent="0.2">
      <c r="A16" s="22" t="s">
        <v>35</v>
      </c>
      <c r="B16" s="68" t="s">
        <v>85</v>
      </c>
      <c r="C16" s="57">
        <v>0</v>
      </c>
      <c r="D16" s="57">
        <v>0</v>
      </c>
      <c r="E16" s="42">
        <v>0</v>
      </c>
      <c r="F16" s="84" t="s">
        <v>254</v>
      </c>
    </row>
    <row r="17" spans="1:6" s="66" customFormat="1" ht="12" customHeight="1" x14ac:dyDescent="0.2">
      <c r="A17" s="22" t="s">
        <v>36</v>
      </c>
      <c r="B17" s="68" t="s">
        <v>86</v>
      </c>
      <c r="C17" s="57">
        <v>0</v>
      </c>
      <c r="D17" s="57">
        <v>0</v>
      </c>
      <c r="E17" s="42">
        <v>0</v>
      </c>
      <c r="F17" s="84" t="s">
        <v>255</v>
      </c>
    </row>
    <row r="18" spans="1:6" s="66" customFormat="1" ht="12" customHeight="1" x14ac:dyDescent="0.2">
      <c r="A18" s="22" t="s">
        <v>37</v>
      </c>
      <c r="B18" s="68" t="s">
        <v>87</v>
      </c>
      <c r="C18" s="57">
        <v>0</v>
      </c>
      <c r="D18" s="57">
        <v>0</v>
      </c>
      <c r="E18" s="42">
        <v>0</v>
      </c>
      <c r="F18" s="84" t="s">
        <v>256</v>
      </c>
    </row>
    <row r="19" spans="1:6" s="66" customFormat="1" ht="12" customHeight="1" x14ac:dyDescent="0.2">
      <c r="A19" s="22" t="s">
        <v>38</v>
      </c>
      <c r="B19" s="68" t="s">
        <v>88</v>
      </c>
      <c r="C19" s="88">
        <v>46416409</v>
      </c>
      <c r="D19" s="57">
        <v>41635495</v>
      </c>
      <c r="E19" s="43">
        <f>D19-C19</f>
        <v>-4780914</v>
      </c>
      <c r="F19" s="84" t="s">
        <v>257</v>
      </c>
    </row>
    <row r="20" spans="1:6" s="66" customFormat="1" ht="12" customHeight="1" thickBot="1" x14ac:dyDescent="0.25">
      <c r="A20" s="24" t="s">
        <v>44</v>
      </c>
      <c r="B20" s="69" t="s">
        <v>89</v>
      </c>
      <c r="C20" s="59">
        <v>0</v>
      </c>
      <c r="D20" s="59">
        <v>0</v>
      </c>
      <c r="E20" s="44">
        <v>0</v>
      </c>
      <c r="F20" s="84" t="s">
        <v>258</v>
      </c>
    </row>
    <row r="21" spans="1:6" s="66" customFormat="1" ht="21" customHeight="1" thickBot="1" x14ac:dyDescent="0.25">
      <c r="A21" s="28" t="s">
        <v>4</v>
      </c>
      <c r="B21" s="29" t="s">
        <v>90</v>
      </c>
      <c r="C21" s="56">
        <f>SUM(C22:C27)</f>
        <v>0</v>
      </c>
      <c r="D21" s="56">
        <f>SUM(D22:D27)</f>
        <v>24492796</v>
      </c>
      <c r="E21" s="56">
        <f>D21-C21</f>
        <v>24492796</v>
      </c>
      <c r="F21" s="84" t="s">
        <v>259</v>
      </c>
    </row>
    <row r="22" spans="1:6" s="66" customFormat="1" ht="12" customHeight="1" x14ac:dyDescent="0.2">
      <c r="A22" s="23" t="s">
        <v>17</v>
      </c>
      <c r="B22" s="67" t="s">
        <v>91</v>
      </c>
      <c r="C22" s="58">
        <v>0</v>
      </c>
      <c r="D22" s="58"/>
      <c r="E22" s="43">
        <f>D22-C22</f>
        <v>0</v>
      </c>
      <c r="F22" s="84" t="s">
        <v>260</v>
      </c>
    </row>
    <row r="23" spans="1:6" s="66" customFormat="1" ht="12" customHeight="1" x14ac:dyDescent="0.2">
      <c r="A23" s="22" t="s">
        <v>18</v>
      </c>
      <c r="B23" s="68" t="s">
        <v>92</v>
      </c>
      <c r="C23" s="57">
        <v>0</v>
      </c>
      <c r="D23" s="57">
        <v>0</v>
      </c>
      <c r="E23" s="42">
        <v>0</v>
      </c>
      <c r="F23" s="84" t="s">
        <v>261</v>
      </c>
    </row>
    <row r="24" spans="1:6" s="66" customFormat="1" ht="12" customHeight="1" x14ac:dyDescent="0.2">
      <c r="A24" s="22" t="s">
        <v>19</v>
      </c>
      <c r="B24" s="68" t="s">
        <v>93</v>
      </c>
      <c r="C24" s="57">
        <v>0</v>
      </c>
      <c r="D24" s="57">
        <v>0</v>
      </c>
      <c r="E24" s="42">
        <v>0</v>
      </c>
      <c r="F24" s="84" t="s">
        <v>262</v>
      </c>
    </row>
    <row r="25" spans="1:6" s="66" customFormat="1" ht="12" customHeight="1" x14ac:dyDescent="0.2">
      <c r="A25" s="22" t="s">
        <v>20</v>
      </c>
      <c r="B25" s="68" t="s">
        <v>94</v>
      </c>
      <c r="C25" s="57">
        <v>0</v>
      </c>
      <c r="D25" s="57">
        <v>0</v>
      </c>
      <c r="E25" s="42">
        <v>0</v>
      </c>
      <c r="F25" s="84" t="s">
        <v>263</v>
      </c>
    </row>
    <row r="26" spans="1:6" s="66" customFormat="1" ht="12" customHeight="1" x14ac:dyDescent="0.2">
      <c r="A26" s="22" t="s">
        <v>53</v>
      </c>
      <c r="B26" s="68" t="s">
        <v>95</v>
      </c>
      <c r="C26" s="57">
        <v>0</v>
      </c>
      <c r="D26" s="57">
        <v>24492796</v>
      </c>
      <c r="E26" s="43">
        <f>D26-C26</f>
        <v>24492796</v>
      </c>
      <c r="F26" s="84" t="s">
        <v>264</v>
      </c>
    </row>
    <row r="27" spans="1:6" s="66" customFormat="1" ht="12" customHeight="1" thickBot="1" x14ac:dyDescent="0.25">
      <c r="A27" s="24" t="s">
        <v>54</v>
      </c>
      <c r="B27" s="49" t="s">
        <v>96</v>
      </c>
      <c r="C27" s="59">
        <v>0</v>
      </c>
      <c r="D27" s="59">
        <v>0</v>
      </c>
      <c r="E27" s="44">
        <v>0</v>
      </c>
      <c r="F27" s="84" t="s">
        <v>265</v>
      </c>
    </row>
    <row r="28" spans="1:6" s="66" customFormat="1" ht="12" customHeight="1" thickBot="1" x14ac:dyDescent="0.25">
      <c r="A28" s="28" t="s">
        <v>55</v>
      </c>
      <c r="B28" s="29" t="s">
        <v>97</v>
      </c>
      <c r="C28" s="62">
        <f>SUM(C29+C32)</f>
        <v>700000</v>
      </c>
      <c r="D28" s="62">
        <f>SUM(D29+D32+D34)</f>
        <v>772298</v>
      </c>
      <c r="E28" s="62">
        <f>D28-C28</f>
        <v>72298</v>
      </c>
      <c r="F28" s="84" t="s">
        <v>266</v>
      </c>
    </row>
    <row r="29" spans="1:6" s="66" customFormat="1" ht="12" customHeight="1" x14ac:dyDescent="0.2">
      <c r="A29" s="92" t="s">
        <v>98</v>
      </c>
      <c r="B29" s="67" t="s">
        <v>328</v>
      </c>
      <c r="C29" s="100">
        <v>500000</v>
      </c>
      <c r="D29" s="100">
        <f>+D30+D31</f>
        <v>767723</v>
      </c>
      <c r="E29" s="43">
        <f t="shared" ref="E29:E48" si="1">D29-C29</f>
        <v>267723</v>
      </c>
      <c r="F29" s="84" t="s">
        <v>267</v>
      </c>
    </row>
    <row r="30" spans="1:6" s="66" customFormat="1" ht="12" customHeight="1" x14ac:dyDescent="0.2">
      <c r="A30" s="93" t="s">
        <v>99</v>
      </c>
      <c r="B30" s="68" t="s">
        <v>100</v>
      </c>
      <c r="C30" s="88">
        <v>500000</v>
      </c>
      <c r="D30" s="57">
        <v>3000</v>
      </c>
      <c r="E30" s="43">
        <f t="shared" si="1"/>
        <v>-497000</v>
      </c>
      <c r="F30" s="84" t="s">
        <v>268</v>
      </c>
    </row>
    <row r="31" spans="1:6" s="66" customFormat="1" ht="12" customHeight="1" x14ac:dyDescent="0.2">
      <c r="A31" s="93" t="s">
        <v>101</v>
      </c>
      <c r="B31" s="68" t="s">
        <v>102</v>
      </c>
      <c r="C31" s="88"/>
      <c r="D31" s="57">
        <v>764723</v>
      </c>
      <c r="E31" s="43">
        <f t="shared" si="1"/>
        <v>764723</v>
      </c>
      <c r="F31" s="84" t="s">
        <v>269</v>
      </c>
    </row>
    <row r="32" spans="1:6" s="66" customFormat="1" ht="12" customHeight="1" x14ac:dyDescent="0.2">
      <c r="A32" s="93" t="s">
        <v>103</v>
      </c>
      <c r="B32" s="90" t="s">
        <v>104</v>
      </c>
      <c r="C32" s="88">
        <v>200000</v>
      </c>
      <c r="D32" s="57"/>
      <c r="E32" s="43">
        <f t="shared" si="1"/>
        <v>-200000</v>
      </c>
      <c r="F32" s="84" t="s">
        <v>270</v>
      </c>
    </row>
    <row r="33" spans="1:6" s="66" customFormat="1" ht="12" customHeight="1" x14ac:dyDescent="0.2">
      <c r="A33" s="93" t="s">
        <v>105</v>
      </c>
      <c r="B33" s="90" t="s">
        <v>106</v>
      </c>
      <c r="C33" s="87"/>
      <c r="D33" s="57">
        <v>0</v>
      </c>
      <c r="E33" s="43">
        <f t="shared" si="1"/>
        <v>0</v>
      </c>
      <c r="F33" s="84" t="s">
        <v>271</v>
      </c>
    </row>
    <row r="34" spans="1:6" s="66" customFormat="1" ht="15" customHeight="1" thickBot="1" x14ac:dyDescent="0.25">
      <c r="A34" s="94" t="s">
        <v>107</v>
      </c>
      <c r="B34" s="91" t="s">
        <v>108</v>
      </c>
      <c r="C34" s="89"/>
      <c r="D34" s="59">
        <v>4575</v>
      </c>
      <c r="E34" s="106">
        <f t="shared" si="1"/>
        <v>4575</v>
      </c>
      <c r="F34" s="84" t="s">
        <v>272</v>
      </c>
    </row>
    <row r="35" spans="1:6" s="66" customFormat="1" ht="12" customHeight="1" thickBot="1" x14ac:dyDescent="0.25">
      <c r="A35" s="28" t="s">
        <v>6</v>
      </c>
      <c r="B35" s="29" t="s">
        <v>109</v>
      </c>
      <c r="C35" s="105">
        <f>SUM(C36:C45)</f>
        <v>850000</v>
      </c>
      <c r="D35" s="107">
        <f>SUM(D36:D45)</f>
        <v>2769478</v>
      </c>
      <c r="E35" s="108">
        <f t="shared" si="1"/>
        <v>1919478</v>
      </c>
      <c r="F35" s="84" t="s">
        <v>273</v>
      </c>
    </row>
    <row r="36" spans="1:6" s="66" customFormat="1" ht="12" customHeight="1" x14ac:dyDescent="0.2">
      <c r="A36" s="23" t="s">
        <v>21</v>
      </c>
      <c r="B36" s="67" t="s">
        <v>110</v>
      </c>
      <c r="C36" s="58">
        <v>0</v>
      </c>
      <c r="D36" s="58">
        <v>0</v>
      </c>
      <c r="E36" s="43">
        <f t="shared" si="1"/>
        <v>0</v>
      </c>
      <c r="F36" s="84" t="s">
        <v>274</v>
      </c>
    </row>
    <row r="37" spans="1:6" s="66" customFormat="1" ht="12" customHeight="1" x14ac:dyDescent="0.2">
      <c r="A37" s="22" t="s">
        <v>22</v>
      </c>
      <c r="B37" s="68" t="s">
        <v>111</v>
      </c>
      <c r="C37" s="87">
        <v>850000</v>
      </c>
      <c r="D37" s="57">
        <v>1153635</v>
      </c>
      <c r="E37" s="43">
        <f t="shared" si="1"/>
        <v>303635</v>
      </c>
      <c r="F37" s="84" t="s">
        <v>275</v>
      </c>
    </row>
    <row r="38" spans="1:6" s="66" customFormat="1" ht="12" customHeight="1" x14ac:dyDescent="0.2">
      <c r="A38" s="22" t="s">
        <v>23</v>
      </c>
      <c r="B38" s="68" t="s">
        <v>112</v>
      </c>
      <c r="C38" s="57">
        <v>0</v>
      </c>
      <c r="D38" s="57">
        <v>0</v>
      </c>
      <c r="E38" s="43">
        <f t="shared" si="1"/>
        <v>0</v>
      </c>
      <c r="F38" s="84" t="s">
        <v>276</v>
      </c>
    </row>
    <row r="39" spans="1:6" s="66" customFormat="1" ht="12" customHeight="1" x14ac:dyDescent="0.2">
      <c r="A39" s="22" t="s">
        <v>56</v>
      </c>
      <c r="B39" s="68" t="s">
        <v>113</v>
      </c>
      <c r="C39" s="57">
        <v>0</v>
      </c>
      <c r="D39" s="57">
        <v>0</v>
      </c>
      <c r="E39" s="43">
        <f t="shared" si="1"/>
        <v>0</v>
      </c>
      <c r="F39" s="84" t="s">
        <v>277</v>
      </c>
    </row>
    <row r="40" spans="1:6" s="66" customFormat="1" ht="12" customHeight="1" x14ac:dyDescent="0.2">
      <c r="A40" s="22" t="s">
        <v>57</v>
      </c>
      <c r="B40" s="68" t="s">
        <v>114</v>
      </c>
      <c r="C40" s="57">
        <v>0</v>
      </c>
      <c r="D40" s="57">
        <v>0</v>
      </c>
      <c r="E40" s="43">
        <f t="shared" si="1"/>
        <v>0</v>
      </c>
      <c r="F40" s="84" t="s">
        <v>278</v>
      </c>
    </row>
    <row r="41" spans="1:6" s="66" customFormat="1" ht="12" customHeight="1" x14ac:dyDescent="0.2">
      <c r="A41" s="22" t="s">
        <v>58</v>
      </c>
      <c r="B41" s="68" t="s">
        <v>115</v>
      </c>
      <c r="C41" s="57">
        <v>0</v>
      </c>
      <c r="D41" s="57">
        <v>0</v>
      </c>
      <c r="E41" s="43">
        <f t="shared" si="1"/>
        <v>0</v>
      </c>
      <c r="F41" s="84" t="s">
        <v>279</v>
      </c>
    </row>
    <row r="42" spans="1:6" s="66" customFormat="1" ht="12" customHeight="1" x14ac:dyDescent="0.2">
      <c r="A42" s="22" t="s">
        <v>59</v>
      </c>
      <c r="B42" s="68" t="s">
        <v>116</v>
      </c>
      <c r="C42" s="57">
        <v>0</v>
      </c>
      <c r="D42" s="57">
        <v>0</v>
      </c>
      <c r="E42" s="43">
        <f t="shared" si="1"/>
        <v>0</v>
      </c>
      <c r="F42" s="84" t="s">
        <v>280</v>
      </c>
    </row>
    <row r="43" spans="1:6" s="66" customFormat="1" ht="12" customHeight="1" x14ac:dyDescent="0.2">
      <c r="A43" s="22" t="s">
        <v>60</v>
      </c>
      <c r="B43" s="68" t="s">
        <v>117</v>
      </c>
      <c r="C43" s="57">
        <v>0</v>
      </c>
      <c r="D43" s="57">
        <v>14</v>
      </c>
      <c r="E43" s="43">
        <f t="shared" si="1"/>
        <v>14</v>
      </c>
      <c r="F43" s="84" t="s">
        <v>281</v>
      </c>
    </row>
    <row r="44" spans="1:6" s="66" customFormat="1" ht="12" customHeight="1" x14ac:dyDescent="0.2">
      <c r="A44" s="22" t="s">
        <v>118</v>
      </c>
      <c r="B44" s="68" t="s">
        <v>119</v>
      </c>
      <c r="C44" s="60">
        <v>0</v>
      </c>
      <c r="D44" s="60">
        <v>0</v>
      </c>
      <c r="E44" s="43">
        <f t="shared" si="1"/>
        <v>0</v>
      </c>
      <c r="F44" s="84" t="s">
        <v>282</v>
      </c>
    </row>
    <row r="45" spans="1:6" s="66" customFormat="1" ht="12" customHeight="1" thickBot="1" x14ac:dyDescent="0.25">
      <c r="A45" s="24" t="s">
        <v>120</v>
      </c>
      <c r="B45" s="69" t="s">
        <v>121</v>
      </c>
      <c r="C45" s="61">
        <v>0</v>
      </c>
      <c r="D45" s="61">
        <v>1615829</v>
      </c>
      <c r="E45" s="106">
        <f t="shared" si="1"/>
        <v>1615829</v>
      </c>
      <c r="F45" s="84" t="s">
        <v>283</v>
      </c>
    </row>
    <row r="46" spans="1:6" s="66" customFormat="1" ht="12" customHeight="1" thickBot="1" x14ac:dyDescent="0.25">
      <c r="A46" s="28" t="s">
        <v>7</v>
      </c>
      <c r="B46" s="29" t="s">
        <v>122</v>
      </c>
      <c r="C46" s="56">
        <f>SUM(C47:C51)</f>
        <v>0</v>
      </c>
      <c r="D46" s="105">
        <f>SUM(D47:D51)</f>
        <v>0</v>
      </c>
      <c r="E46" s="109">
        <f t="shared" si="1"/>
        <v>0</v>
      </c>
      <c r="F46" s="84" t="s">
        <v>284</v>
      </c>
    </row>
    <row r="47" spans="1:6" s="66" customFormat="1" ht="12" customHeight="1" x14ac:dyDescent="0.2">
      <c r="A47" s="23" t="s">
        <v>24</v>
      </c>
      <c r="B47" s="67" t="s">
        <v>123</v>
      </c>
      <c r="C47" s="75">
        <v>0</v>
      </c>
      <c r="D47" s="75">
        <v>0</v>
      </c>
      <c r="E47" s="43">
        <f t="shared" si="1"/>
        <v>0</v>
      </c>
      <c r="F47" s="84" t="s">
        <v>285</v>
      </c>
    </row>
    <row r="48" spans="1:6" s="66" customFormat="1" ht="12" customHeight="1" x14ac:dyDescent="0.2">
      <c r="A48" s="22" t="s">
        <v>25</v>
      </c>
      <c r="B48" s="68" t="s">
        <v>124</v>
      </c>
      <c r="C48" s="60"/>
      <c r="D48" s="60">
        <v>0</v>
      </c>
      <c r="E48" s="43">
        <f t="shared" si="1"/>
        <v>0</v>
      </c>
      <c r="F48" s="84" t="s">
        <v>286</v>
      </c>
    </row>
    <row r="49" spans="1:6" s="66" customFormat="1" ht="12" customHeight="1" x14ac:dyDescent="0.2">
      <c r="A49" s="22" t="s">
        <v>125</v>
      </c>
      <c r="B49" s="68" t="s">
        <v>126</v>
      </c>
      <c r="C49" s="60">
        <v>0</v>
      </c>
      <c r="D49" s="60"/>
      <c r="E49" s="42"/>
      <c r="F49" s="84" t="s">
        <v>287</v>
      </c>
    </row>
    <row r="50" spans="1:6" s="66" customFormat="1" ht="12" customHeight="1" x14ac:dyDescent="0.2">
      <c r="A50" s="22" t="s">
        <v>127</v>
      </c>
      <c r="B50" s="68" t="s">
        <v>128</v>
      </c>
      <c r="C50" s="60">
        <v>0</v>
      </c>
      <c r="D50" s="60">
        <v>0</v>
      </c>
      <c r="E50" s="45">
        <v>0</v>
      </c>
      <c r="F50" s="84" t="s">
        <v>288</v>
      </c>
    </row>
    <row r="51" spans="1:6" s="66" customFormat="1" ht="12" customHeight="1" thickBot="1" x14ac:dyDescent="0.25">
      <c r="A51" s="24" t="s">
        <v>129</v>
      </c>
      <c r="B51" s="69" t="s">
        <v>130</v>
      </c>
      <c r="C51" s="61">
        <v>0</v>
      </c>
      <c r="D51" s="61">
        <v>0</v>
      </c>
      <c r="E51" s="46">
        <v>0</v>
      </c>
      <c r="F51" s="84" t="s">
        <v>289</v>
      </c>
    </row>
    <row r="52" spans="1:6" s="66" customFormat="1" ht="17.25" customHeight="1" thickBot="1" x14ac:dyDescent="0.25">
      <c r="A52" s="28" t="s">
        <v>61</v>
      </c>
      <c r="B52" s="29" t="s">
        <v>131</v>
      </c>
      <c r="C52" s="56">
        <f>SUM(C53:C56)</f>
        <v>0</v>
      </c>
      <c r="D52" s="56">
        <f>SUM(D53:D56)</f>
        <v>0</v>
      </c>
      <c r="E52" s="56">
        <f>SUM(E53:E56)</f>
        <v>0</v>
      </c>
      <c r="F52" s="84" t="s">
        <v>290</v>
      </c>
    </row>
    <row r="53" spans="1:6" s="66" customFormat="1" ht="12" customHeight="1" x14ac:dyDescent="0.2">
      <c r="A53" s="23" t="s">
        <v>26</v>
      </c>
      <c r="B53" s="67" t="s">
        <v>132</v>
      </c>
      <c r="C53" s="58">
        <v>0</v>
      </c>
      <c r="D53" s="58">
        <v>0</v>
      </c>
      <c r="E53" s="43">
        <v>0</v>
      </c>
      <c r="F53" s="84" t="s">
        <v>291</v>
      </c>
    </row>
    <row r="54" spans="1:6" s="66" customFormat="1" ht="12" customHeight="1" x14ac:dyDescent="0.2">
      <c r="A54" s="22" t="s">
        <v>27</v>
      </c>
      <c r="B54" s="68" t="s">
        <v>133</v>
      </c>
      <c r="C54" s="57">
        <v>0</v>
      </c>
      <c r="D54" s="57">
        <v>0</v>
      </c>
      <c r="E54" s="42">
        <v>0</v>
      </c>
      <c r="F54" s="84" t="s">
        <v>292</v>
      </c>
    </row>
    <row r="55" spans="1:6" s="66" customFormat="1" ht="12" customHeight="1" x14ac:dyDescent="0.2">
      <c r="A55" s="22" t="s">
        <v>134</v>
      </c>
      <c r="B55" s="68" t="s">
        <v>135</v>
      </c>
      <c r="C55" s="57"/>
      <c r="D55" s="57">
        <v>0</v>
      </c>
      <c r="E55" s="42">
        <f>D55-C55</f>
        <v>0</v>
      </c>
      <c r="F55" s="84" t="s">
        <v>293</v>
      </c>
    </row>
    <row r="56" spans="1:6" s="66" customFormat="1" ht="12" customHeight="1" thickBot="1" x14ac:dyDescent="0.25">
      <c r="A56" s="24" t="s">
        <v>136</v>
      </c>
      <c r="B56" s="69" t="s">
        <v>137</v>
      </c>
      <c r="C56" s="59">
        <v>0</v>
      </c>
      <c r="D56" s="59">
        <v>0</v>
      </c>
      <c r="E56" s="44">
        <v>0</v>
      </c>
      <c r="F56" s="84" t="s">
        <v>294</v>
      </c>
    </row>
    <row r="57" spans="1:6" s="66" customFormat="1" ht="12" customHeight="1" thickBot="1" x14ac:dyDescent="0.25">
      <c r="A57" s="28" t="s">
        <v>9</v>
      </c>
      <c r="B57" s="47" t="s">
        <v>138</v>
      </c>
      <c r="C57" s="56">
        <f>SUM(C58:C61)</f>
        <v>0</v>
      </c>
      <c r="D57" s="56">
        <f>SUM(D58:D61)</f>
        <v>0</v>
      </c>
      <c r="E57" s="56">
        <f>SUM(E58:E61)</f>
        <v>0</v>
      </c>
      <c r="F57" s="84" t="s">
        <v>295</v>
      </c>
    </row>
    <row r="58" spans="1:6" s="66" customFormat="1" ht="12" customHeight="1" x14ac:dyDescent="0.2">
      <c r="A58" s="23" t="s">
        <v>62</v>
      </c>
      <c r="B58" s="67" t="s">
        <v>139</v>
      </c>
      <c r="C58" s="60">
        <v>0</v>
      </c>
      <c r="D58" s="60">
        <v>0</v>
      </c>
      <c r="E58" s="45">
        <v>0</v>
      </c>
      <c r="F58" s="84" t="s">
        <v>296</v>
      </c>
    </row>
    <row r="59" spans="1:6" s="66" customFormat="1" ht="12" customHeight="1" x14ac:dyDescent="0.2">
      <c r="A59" s="22" t="s">
        <v>63</v>
      </c>
      <c r="B59" s="68" t="s">
        <v>140</v>
      </c>
      <c r="C59" s="60">
        <v>0</v>
      </c>
      <c r="D59" s="60">
        <v>0</v>
      </c>
      <c r="E59" s="45">
        <v>0</v>
      </c>
      <c r="F59" s="84" t="s">
        <v>297</v>
      </c>
    </row>
    <row r="60" spans="1:6" s="66" customFormat="1" ht="12" customHeight="1" x14ac:dyDescent="0.2">
      <c r="A60" s="22" t="s">
        <v>73</v>
      </c>
      <c r="B60" s="68" t="s">
        <v>141</v>
      </c>
      <c r="C60" s="60">
        <v>0</v>
      </c>
      <c r="D60" s="60">
        <v>0</v>
      </c>
      <c r="E60" s="45">
        <v>0</v>
      </c>
      <c r="F60" s="84" t="s">
        <v>298</v>
      </c>
    </row>
    <row r="61" spans="1:6" s="66" customFormat="1" ht="12" customHeight="1" thickBot="1" x14ac:dyDescent="0.25">
      <c r="A61" s="24" t="s">
        <v>142</v>
      </c>
      <c r="B61" s="69" t="s">
        <v>143</v>
      </c>
      <c r="C61" s="60">
        <v>0</v>
      </c>
      <c r="D61" s="60">
        <v>0</v>
      </c>
      <c r="E61" s="45">
        <v>0</v>
      </c>
      <c r="F61" s="84" t="s">
        <v>299</v>
      </c>
    </row>
    <row r="62" spans="1:6" s="66" customFormat="1" ht="12" customHeight="1" thickBot="1" x14ac:dyDescent="0.25">
      <c r="A62" s="28" t="s">
        <v>10</v>
      </c>
      <c r="B62" s="29" t="s">
        <v>144</v>
      </c>
      <c r="C62" s="62">
        <f>C7+C14+C21+C28+C35+C46+C52+C57</f>
        <v>69376453</v>
      </c>
      <c r="D62" s="62">
        <f>D7+D14+D21+D28+D35+D46+D52+D57</f>
        <v>93394234</v>
      </c>
      <c r="E62" s="62">
        <f>D62-C62</f>
        <v>24017781</v>
      </c>
      <c r="F62" s="84" t="s">
        <v>300</v>
      </c>
    </row>
    <row r="63" spans="1:6" s="66" customFormat="1" ht="12" customHeight="1" thickBot="1" x14ac:dyDescent="0.25">
      <c r="A63" s="76" t="s">
        <v>145</v>
      </c>
      <c r="B63" s="47" t="s">
        <v>146</v>
      </c>
      <c r="C63" s="56">
        <f>SUM(C64:C66)</f>
        <v>0</v>
      </c>
      <c r="D63" s="56"/>
      <c r="E63" s="56">
        <f>SUM(E64:E66)</f>
        <v>0</v>
      </c>
      <c r="F63" s="84" t="s">
        <v>301</v>
      </c>
    </row>
    <row r="64" spans="1:6" s="66" customFormat="1" ht="12" customHeight="1" x14ac:dyDescent="0.2">
      <c r="A64" s="23" t="s">
        <v>147</v>
      </c>
      <c r="B64" s="67" t="s">
        <v>148</v>
      </c>
      <c r="C64" s="60">
        <v>0</v>
      </c>
      <c r="D64" s="60">
        <v>0</v>
      </c>
      <c r="E64" s="45">
        <v>0</v>
      </c>
      <c r="F64" s="84" t="s">
        <v>302</v>
      </c>
    </row>
    <row r="65" spans="1:6" s="66" customFormat="1" ht="12" customHeight="1" x14ac:dyDescent="0.2">
      <c r="A65" s="22" t="s">
        <v>149</v>
      </c>
      <c r="B65" s="68" t="s">
        <v>150</v>
      </c>
      <c r="C65" s="60">
        <v>0</v>
      </c>
      <c r="D65" s="60"/>
      <c r="E65" s="42">
        <f>D65-C65</f>
        <v>0</v>
      </c>
      <c r="F65" s="84" t="s">
        <v>303</v>
      </c>
    </row>
    <row r="66" spans="1:6" s="66" customFormat="1" ht="12" customHeight="1" thickBot="1" x14ac:dyDescent="0.25">
      <c r="A66" s="24" t="s">
        <v>151</v>
      </c>
      <c r="B66" s="11" t="s">
        <v>195</v>
      </c>
      <c r="C66" s="60">
        <v>0</v>
      </c>
      <c r="D66" s="60">
        <v>0</v>
      </c>
      <c r="E66" s="45">
        <v>0</v>
      </c>
      <c r="F66" s="84" t="s">
        <v>304</v>
      </c>
    </row>
    <row r="67" spans="1:6" s="66" customFormat="1" ht="12" customHeight="1" thickBot="1" x14ac:dyDescent="0.25">
      <c r="A67" s="76" t="s">
        <v>152</v>
      </c>
      <c r="B67" s="47" t="s">
        <v>153</v>
      </c>
      <c r="C67" s="56">
        <f>SUM(C68:C71)</f>
        <v>0</v>
      </c>
      <c r="D67" s="56">
        <f>SUM(D68:D71)</f>
        <v>0</v>
      </c>
      <c r="E67" s="56">
        <f>SUM(E68:E71)</f>
        <v>0</v>
      </c>
      <c r="F67" s="84" t="s">
        <v>305</v>
      </c>
    </row>
    <row r="68" spans="1:6" s="66" customFormat="1" ht="13.5" customHeight="1" x14ac:dyDescent="0.2">
      <c r="A68" s="23" t="s">
        <v>49</v>
      </c>
      <c r="B68" s="67" t="s">
        <v>154</v>
      </c>
      <c r="C68" s="60">
        <v>0</v>
      </c>
      <c r="D68" s="60">
        <v>0</v>
      </c>
      <c r="E68" s="45">
        <v>0</v>
      </c>
      <c r="F68" s="84" t="s">
        <v>306</v>
      </c>
    </row>
    <row r="69" spans="1:6" s="66" customFormat="1" ht="12" customHeight="1" x14ac:dyDescent="0.2">
      <c r="A69" s="22" t="s">
        <v>50</v>
      </c>
      <c r="B69" s="68" t="s">
        <v>155</v>
      </c>
      <c r="C69" s="60">
        <v>0</v>
      </c>
      <c r="D69" s="60">
        <v>0</v>
      </c>
      <c r="E69" s="45">
        <v>0</v>
      </c>
      <c r="F69" s="84" t="s">
        <v>307</v>
      </c>
    </row>
    <row r="70" spans="1:6" s="66" customFormat="1" ht="12" customHeight="1" x14ac:dyDescent="0.2">
      <c r="A70" s="22" t="s">
        <v>156</v>
      </c>
      <c r="B70" s="68" t="s">
        <v>157</v>
      </c>
      <c r="C70" s="60">
        <v>0</v>
      </c>
      <c r="D70" s="60">
        <v>0</v>
      </c>
      <c r="E70" s="45">
        <v>0</v>
      </c>
      <c r="F70" s="84" t="s">
        <v>308</v>
      </c>
    </row>
    <row r="71" spans="1:6" s="66" customFormat="1" ht="12" customHeight="1" thickBot="1" x14ac:dyDescent="0.25">
      <c r="A71" s="24" t="s">
        <v>158</v>
      </c>
      <c r="B71" s="69" t="s">
        <v>159</v>
      </c>
      <c r="C71" s="60">
        <v>0</v>
      </c>
      <c r="D71" s="60">
        <v>0</v>
      </c>
      <c r="E71" s="45">
        <v>0</v>
      </c>
      <c r="F71" s="84" t="s">
        <v>309</v>
      </c>
    </row>
    <row r="72" spans="1:6" s="66" customFormat="1" ht="12" customHeight="1" thickBot="1" x14ac:dyDescent="0.25">
      <c r="A72" s="76" t="s">
        <v>160</v>
      </c>
      <c r="B72" s="47" t="s">
        <v>161</v>
      </c>
      <c r="C72" s="56">
        <f>SUM(C73:C74)</f>
        <v>29193982</v>
      </c>
      <c r="D72" s="56">
        <f>SUM(D73:D74)</f>
        <v>52628483</v>
      </c>
      <c r="E72" s="56">
        <f>SUM(E73:E74)</f>
        <v>23434501</v>
      </c>
      <c r="F72" s="84" t="s">
        <v>310</v>
      </c>
    </row>
    <row r="73" spans="1:6" s="66" customFormat="1" ht="12" customHeight="1" x14ac:dyDescent="0.2">
      <c r="A73" s="23" t="s">
        <v>162</v>
      </c>
      <c r="B73" s="67" t="s">
        <v>163</v>
      </c>
      <c r="C73" s="95">
        <v>29193982</v>
      </c>
      <c r="D73" s="60">
        <v>52628483</v>
      </c>
      <c r="E73" s="43">
        <f>D73-C73</f>
        <v>23434501</v>
      </c>
      <c r="F73" s="84" t="s">
        <v>311</v>
      </c>
    </row>
    <row r="74" spans="1:6" s="66" customFormat="1" ht="12" customHeight="1" thickBot="1" x14ac:dyDescent="0.25">
      <c r="A74" s="24" t="s">
        <v>164</v>
      </c>
      <c r="B74" s="69" t="s">
        <v>165</v>
      </c>
      <c r="C74" s="60">
        <v>0</v>
      </c>
      <c r="D74" s="60">
        <v>0</v>
      </c>
      <c r="E74" s="45">
        <v>0</v>
      </c>
      <c r="F74" s="84" t="s">
        <v>312</v>
      </c>
    </row>
    <row r="75" spans="1:6" s="66" customFormat="1" ht="12" customHeight="1" thickBot="1" x14ac:dyDescent="0.25">
      <c r="A75" s="76" t="s">
        <v>166</v>
      </c>
      <c r="B75" s="47" t="s">
        <v>167</v>
      </c>
      <c r="C75" s="56">
        <f>SUM(C76:C78)</f>
        <v>0</v>
      </c>
      <c r="D75" s="56">
        <f>SUM(D76:D78)</f>
        <v>953598</v>
      </c>
      <c r="E75" s="56">
        <f>SUM(E76:E78)</f>
        <v>953598</v>
      </c>
      <c r="F75" s="84" t="s">
        <v>313</v>
      </c>
    </row>
    <row r="76" spans="1:6" s="66" customFormat="1" ht="12" customHeight="1" x14ac:dyDescent="0.2">
      <c r="A76" s="23" t="s">
        <v>168</v>
      </c>
      <c r="B76" s="67" t="s">
        <v>169</v>
      </c>
      <c r="C76" s="60">
        <v>0</v>
      </c>
      <c r="D76" s="60">
        <v>953598</v>
      </c>
      <c r="E76" s="43">
        <f>D76-C76</f>
        <v>953598</v>
      </c>
      <c r="F76" s="84" t="s">
        <v>314</v>
      </c>
    </row>
    <row r="77" spans="1:6" s="66" customFormat="1" ht="12" customHeight="1" x14ac:dyDescent="0.2">
      <c r="A77" s="22" t="s">
        <v>170</v>
      </c>
      <c r="B77" s="68" t="s">
        <v>171</v>
      </c>
      <c r="C77" s="60">
        <v>0</v>
      </c>
      <c r="D77" s="60">
        <v>0</v>
      </c>
      <c r="E77" s="45">
        <v>0</v>
      </c>
      <c r="F77" s="84" t="s">
        <v>315</v>
      </c>
    </row>
    <row r="78" spans="1:6" s="66" customFormat="1" ht="12" customHeight="1" thickBot="1" x14ac:dyDescent="0.25">
      <c r="A78" s="24" t="s">
        <v>172</v>
      </c>
      <c r="B78" s="49" t="s">
        <v>173</v>
      </c>
      <c r="C78" s="60">
        <v>0</v>
      </c>
      <c r="D78" s="60">
        <v>0</v>
      </c>
      <c r="E78" s="45">
        <v>0</v>
      </c>
      <c r="F78" s="84" t="s">
        <v>316</v>
      </c>
    </row>
    <row r="79" spans="1:6" s="66" customFormat="1" ht="12" customHeight="1" thickBot="1" x14ac:dyDescent="0.25">
      <c r="A79" s="76" t="s">
        <v>174</v>
      </c>
      <c r="B79" s="47" t="s">
        <v>175</v>
      </c>
      <c r="C79" s="56">
        <f>SUM(C80:C83)</f>
        <v>0</v>
      </c>
      <c r="D79" s="56">
        <f>SUM(D80:D83)</f>
        <v>0</v>
      </c>
      <c r="E79" s="56">
        <f>SUM(E80:E83)</f>
        <v>0</v>
      </c>
      <c r="F79" s="84" t="s">
        <v>317</v>
      </c>
    </row>
    <row r="80" spans="1:6" s="66" customFormat="1" ht="12" customHeight="1" x14ac:dyDescent="0.2">
      <c r="A80" s="70" t="s">
        <v>176</v>
      </c>
      <c r="B80" s="67" t="s">
        <v>177</v>
      </c>
      <c r="C80" s="60">
        <v>0</v>
      </c>
      <c r="D80" s="60">
        <v>0</v>
      </c>
      <c r="E80" s="45">
        <v>0</v>
      </c>
      <c r="F80" s="84" t="s">
        <v>318</v>
      </c>
    </row>
    <row r="81" spans="1:6" s="66" customFormat="1" ht="12" customHeight="1" x14ac:dyDescent="0.2">
      <c r="A81" s="71" t="s">
        <v>178</v>
      </c>
      <c r="B81" s="68" t="s">
        <v>179</v>
      </c>
      <c r="C81" s="60">
        <v>0</v>
      </c>
      <c r="D81" s="60">
        <v>0</v>
      </c>
      <c r="E81" s="45">
        <v>0</v>
      </c>
      <c r="F81" s="84" t="s">
        <v>319</v>
      </c>
    </row>
    <row r="82" spans="1:6" s="66" customFormat="1" ht="12" customHeight="1" x14ac:dyDescent="0.2">
      <c r="A82" s="71" t="s">
        <v>180</v>
      </c>
      <c r="B82" s="68" t="s">
        <v>181</v>
      </c>
      <c r="C82" s="60">
        <v>0</v>
      </c>
      <c r="D82" s="60">
        <v>0</v>
      </c>
      <c r="E82" s="45">
        <v>0</v>
      </c>
      <c r="F82" s="84" t="s">
        <v>320</v>
      </c>
    </row>
    <row r="83" spans="1:6" s="66" customFormat="1" ht="12" customHeight="1" thickBot="1" x14ac:dyDescent="0.25">
      <c r="A83" s="77" t="s">
        <v>182</v>
      </c>
      <c r="B83" s="49" t="s">
        <v>183</v>
      </c>
      <c r="C83" s="60">
        <v>0</v>
      </c>
      <c r="D83" s="60">
        <v>0</v>
      </c>
      <c r="E83" s="45">
        <v>0</v>
      </c>
      <c r="F83" s="84" t="s">
        <v>321</v>
      </c>
    </row>
    <row r="84" spans="1:6" s="66" customFormat="1" ht="12" customHeight="1" thickBot="1" x14ac:dyDescent="0.25">
      <c r="A84" s="76" t="s">
        <v>184</v>
      </c>
      <c r="B84" s="47" t="s">
        <v>185</v>
      </c>
      <c r="C84" s="79">
        <v>0</v>
      </c>
      <c r="D84" s="79">
        <v>0</v>
      </c>
      <c r="E84" s="80">
        <v>0</v>
      </c>
      <c r="F84" s="84" t="s">
        <v>322</v>
      </c>
    </row>
    <row r="85" spans="1:6" s="66" customFormat="1" ht="12" customHeight="1" thickBot="1" x14ac:dyDescent="0.25">
      <c r="A85" s="76" t="s">
        <v>186</v>
      </c>
      <c r="B85" s="10" t="s">
        <v>187</v>
      </c>
      <c r="C85" s="62">
        <f>SUM(C63+C67+C72+C75+C79+C84)</f>
        <v>29193982</v>
      </c>
      <c r="D85" s="62">
        <f>SUM(D63+D67+D72+D75+D79+D84)</f>
        <v>53582081</v>
      </c>
      <c r="E85" s="62">
        <f>SUM(E63+E67+E72+E75+E79+E84)</f>
        <v>24388099</v>
      </c>
      <c r="F85" s="84" t="s">
        <v>323</v>
      </c>
    </row>
    <row r="86" spans="1:6" s="66" customFormat="1" ht="27" customHeight="1" thickBot="1" x14ac:dyDescent="0.25">
      <c r="A86" s="78" t="s">
        <v>188</v>
      </c>
      <c r="B86" s="12" t="s">
        <v>189</v>
      </c>
      <c r="C86" s="62">
        <f>SUM(C62+C85)</f>
        <v>98570435</v>
      </c>
      <c r="D86" s="62">
        <f>SUM(D62+D85)</f>
        <v>146976315</v>
      </c>
      <c r="E86" s="62">
        <f>SUM(E62+E85)</f>
        <v>48405880</v>
      </c>
      <c r="F86" s="84" t="s">
        <v>324</v>
      </c>
    </row>
    <row r="87" spans="1:6" s="66" customFormat="1" ht="12" customHeight="1" x14ac:dyDescent="0.2">
      <c r="A87" s="8"/>
      <c r="B87" s="8"/>
      <c r="C87" s="9"/>
      <c r="D87" s="9"/>
      <c r="E87" s="9"/>
      <c r="F87" s="84"/>
    </row>
    <row r="88" spans="1:6" ht="16.5" customHeight="1" x14ac:dyDescent="0.25">
      <c r="A88" s="112" t="s">
        <v>12</v>
      </c>
      <c r="B88" s="112"/>
      <c r="C88" s="112"/>
      <c r="D88" s="112"/>
      <c r="E88" s="112"/>
      <c r="F88" s="82"/>
    </row>
    <row r="89" spans="1:6" ht="16.5" customHeight="1" x14ac:dyDescent="0.25">
      <c r="A89" s="112" t="s">
        <v>244</v>
      </c>
      <c r="B89" s="119"/>
      <c r="C89" s="119"/>
      <c r="D89" s="119"/>
      <c r="E89" s="119"/>
      <c r="F89" s="82"/>
    </row>
    <row r="90" spans="1:6" s="72" customFormat="1" ht="16.5" customHeight="1" thickBot="1" x14ac:dyDescent="0.3">
      <c r="A90" s="2" t="s">
        <v>52</v>
      </c>
      <c r="B90" s="2"/>
      <c r="C90" s="37"/>
      <c r="D90" s="37"/>
      <c r="E90" s="37" t="s">
        <v>327</v>
      </c>
      <c r="F90" s="85"/>
    </row>
    <row r="91" spans="1:6" s="72" customFormat="1" ht="16.5" customHeight="1" x14ac:dyDescent="0.25">
      <c r="A91" s="117" t="s">
        <v>16</v>
      </c>
      <c r="B91" s="115" t="s">
        <v>75</v>
      </c>
      <c r="C91" s="113" t="str">
        <f>+C4</f>
        <v>2020.évi</v>
      </c>
      <c r="D91" s="113"/>
      <c r="E91" s="114"/>
      <c r="F91" s="85"/>
    </row>
    <row r="92" spans="1:6" ht="38.1" customHeight="1" thickBot="1" x14ac:dyDescent="0.3">
      <c r="A92" s="118"/>
      <c r="B92" s="116"/>
      <c r="C92" s="3" t="s">
        <v>76</v>
      </c>
      <c r="D92" s="3" t="s">
        <v>77</v>
      </c>
      <c r="E92" s="4" t="s">
        <v>325</v>
      </c>
      <c r="F92" s="82"/>
    </row>
    <row r="93" spans="1:6" s="65" customFormat="1" ht="12" customHeight="1" thickBot="1" x14ac:dyDescent="0.25">
      <c r="A93" s="33" t="s">
        <v>190</v>
      </c>
      <c r="B93" s="34" t="s">
        <v>191</v>
      </c>
      <c r="C93" s="34" t="s">
        <v>192</v>
      </c>
      <c r="D93" s="34" t="s">
        <v>193</v>
      </c>
      <c r="E93" s="35" t="s">
        <v>194</v>
      </c>
      <c r="F93" s="83"/>
    </row>
    <row r="94" spans="1:6" ht="12" customHeight="1" thickBot="1" x14ac:dyDescent="0.3">
      <c r="A94" s="30" t="s">
        <v>2</v>
      </c>
      <c r="B94" s="32" t="s">
        <v>196</v>
      </c>
      <c r="C94" s="55">
        <f>SUM(C95:C99)</f>
        <v>40239280</v>
      </c>
      <c r="D94" s="55">
        <f>SUM(D95:D99)</f>
        <v>38999720</v>
      </c>
      <c r="E94" s="55">
        <f>D94-C94</f>
        <v>-1239560</v>
      </c>
      <c r="F94" s="82" t="s">
        <v>245</v>
      </c>
    </row>
    <row r="95" spans="1:6" ht="12" customHeight="1" thickBot="1" x14ac:dyDescent="0.3">
      <c r="A95" s="25" t="s">
        <v>28</v>
      </c>
      <c r="B95" s="18" t="s">
        <v>13</v>
      </c>
      <c r="C95" s="101">
        <v>23077974</v>
      </c>
      <c r="D95" s="5">
        <v>20847073</v>
      </c>
      <c r="E95" s="14">
        <f t="shared" ref="E95:E109" si="2">D95-C95</f>
        <v>-2230901</v>
      </c>
      <c r="F95" s="82" t="s">
        <v>246</v>
      </c>
    </row>
    <row r="96" spans="1:6" ht="12" customHeight="1" thickBot="1" x14ac:dyDescent="0.3">
      <c r="A96" s="22" t="s">
        <v>29</v>
      </c>
      <c r="B96" s="16" t="s">
        <v>64</v>
      </c>
      <c r="C96" s="87">
        <v>3703456</v>
      </c>
      <c r="D96" s="57">
        <v>2412577</v>
      </c>
      <c r="E96" s="14">
        <f t="shared" si="2"/>
        <v>-1290879</v>
      </c>
      <c r="F96" s="82" t="s">
        <v>247</v>
      </c>
    </row>
    <row r="97" spans="1:6" ht="12" customHeight="1" thickBot="1" x14ac:dyDescent="0.3">
      <c r="A97" s="22" t="s">
        <v>30</v>
      </c>
      <c r="B97" s="16" t="s">
        <v>47</v>
      </c>
      <c r="C97" s="89">
        <v>11058850</v>
      </c>
      <c r="D97" s="59">
        <v>13057560</v>
      </c>
      <c r="E97" s="14">
        <f t="shared" si="2"/>
        <v>1998710</v>
      </c>
      <c r="F97" s="82" t="s">
        <v>248</v>
      </c>
    </row>
    <row r="98" spans="1:6" ht="12" customHeight="1" thickBot="1" x14ac:dyDescent="0.3">
      <c r="A98" s="22" t="s">
        <v>31</v>
      </c>
      <c r="B98" s="19" t="s">
        <v>65</v>
      </c>
      <c r="C98" s="89">
        <v>2199000</v>
      </c>
      <c r="D98" s="59">
        <v>1625000</v>
      </c>
      <c r="E98" s="14">
        <f t="shared" si="2"/>
        <v>-574000</v>
      </c>
      <c r="F98" s="82" t="s">
        <v>249</v>
      </c>
    </row>
    <row r="99" spans="1:6" ht="12" customHeight="1" x14ac:dyDescent="0.25">
      <c r="A99" s="22" t="s">
        <v>39</v>
      </c>
      <c r="B99" s="27" t="s">
        <v>66</v>
      </c>
      <c r="C99" s="89">
        <v>200000</v>
      </c>
      <c r="D99" s="89">
        <v>1057510</v>
      </c>
      <c r="E99" s="14">
        <f t="shared" si="2"/>
        <v>857510</v>
      </c>
      <c r="F99" s="82" t="s">
        <v>250</v>
      </c>
    </row>
    <row r="100" spans="1:6" ht="12" customHeight="1" x14ac:dyDescent="0.25">
      <c r="A100" s="22" t="s">
        <v>32</v>
      </c>
      <c r="B100" s="16" t="s">
        <v>197</v>
      </c>
      <c r="C100" s="102"/>
      <c r="D100" s="59"/>
      <c r="E100" s="44">
        <f t="shared" si="2"/>
        <v>0</v>
      </c>
      <c r="F100" s="82" t="s">
        <v>251</v>
      </c>
    </row>
    <row r="101" spans="1:6" ht="12" customHeight="1" x14ac:dyDescent="0.25">
      <c r="A101" s="22" t="s">
        <v>33</v>
      </c>
      <c r="B101" s="38" t="s">
        <v>198</v>
      </c>
      <c r="C101" s="102"/>
      <c r="D101" s="59">
        <v>0</v>
      </c>
      <c r="E101" s="44">
        <f t="shared" si="2"/>
        <v>0</v>
      </c>
      <c r="F101" s="82" t="s">
        <v>252</v>
      </c>
    </row>
    <row r="102" spans="1:6" ht="12" customHeight="1" x14ac:dyDescent="0.25">
      <c r="A102" s="22" t="s">
        <v>40</v>
      </c>
      <c r="B102" s="39" t="s">
        <v>199</v>
      </c>
      <c r="C102" s="102"/>
      <c r="D102" s="59">
        <v>0</v>
      </c>
      <c r="E102" s="44">
        <f t="shared" si="2"/>
        <v>0</v>
      </c>
      <c r="F102" s="82" t="s">
        <v>253</v>
      </c>
    </row>
    <row r="103" spans="1:6" ht="12" customHeight="1" x14ac:dyDescent="0.25">
      <c r="A103" s="22" t="s">
        <v>41</v>
      </c>
      <c r="B103" s="39" t="s">
        <v>200</v>
      </c>
      <c r="C103" s="102"/>
      <c r="D103" s="59">
        <v>0</v>
      </c>
      <c r="E103" s="44">
        <f t="shared" si="2"/>
        <v>0</v>
      </c>
      <c r="F103" s="82" t="s">
        <v>254</v>
      </c>
    </row>
    <row r="104" spans="1:6" ht="12" customHeight="1" x14ac:dyDescent="0.25">
      <c r="A104" s="22" t="s">
        <v>42</v>
      </c>
      <c r="B104" s="38" t="s">
        <v>201</v>
      </c>
      <c r="C104" s="102">
        <v>200000</v>
      </c>
      <c r="D104" s="59"/>
      <c r="E104" s="44">
        <f t="shared" si="2"/>
        <v>-200000</v>
      </c>
      <c r="F104" s="82" t="s">
        <v>255</v>
      </c>
    </row>
    <row r="105" spans="1:6" ht="12" customHeight="1" x14ac:dyDescent="0.25">
      <c r="A105" s="22" t="s">
        <v>43</v>
      </c>
      <c r="B105" s="38" t="s">
        <v>202</v>
      </c>
      <c r="C105" s="102"/>
      <c r="D105" s="59">
        <v>0</v>
      </c>
      <c r="E105" s="44">
        <f t="shared" si="2"/>
        <v>0</v>
      </c>
      <c r="F105" s="82" t="s">
        <v>256</v>
      </c>
    </row>
    <row r="106" spans="1:6" ht="12" customHeight="1" x14ac:dyDescent="0.25">
      <c r="A106" s="22" t="s">
        <v>45</v>
      </c>
      <c r="B106" s="39" t="s">
        <v>203</v>
      </c>
      <c r="C106" s="102"/>
      <c r="D106" s="59">
        <v>0</v>
      </c>
      <c r="E106" s="44">
        <f t="shared" si="2"/>
        <v>0</v>
      </c>
      <c r="F106" s="82" t="s">
        <v>257</v>
      </c>
    </row>
    <row r="107" spans="1:6" ht="12" customHeight="1" x14ac:dyDescent="0.25">
      <c r="A107" s="21" t="s">
        <v>67</v>
      </c>
      <c r="B107" s="40" t="s">
        <v>204</v>
      </c>
      <c r="C107" s="102"/>
      <c r="D107" s="59">
        <v>0</v>
      </c>
      <c r="E107" s="44">
        <f t="shared" si="2"/>
        <v>0</v>
      </c>
      <c r="F107" s="82" t="s">
        <v>258</v>
      </c>
    </row>
    <row r="108" spans="1:6" ht="12" customHeight="1" x14ac:dyDescent="0.25">
      <c r="A108" s="22" t="s">
        <v>205</v>
      </c>
      <c r="B108" s="40" t="s">
        <v>206</v>
      </c>
      <c r="C108" s="102"/>
      <c r="D108" s="59">
        <v>0</v>
      </c>
      <c r="E108" s="44">
        <f t="shared" si="2"/>
        <v>0</v>
      </c>
      <c r="F108" s="82" t="s">
        <v>259</v>
      </c>
    </row>
    <row r="109" spans="1:6" ht="12" customHeight="1" thickBot="1" x14ac:dyDescent="0.3">
      <c r="A109" s="26" t="s">
        <v>207</v>
      </c>
      <c r="B109" s="41" t="s">
        <v>208</v>
      </c>
      <c r="C109" s="103"/>
      <c r="D109" s="6">
        <v>0</v>
      </c>
      <c r="E109" s="44">
        <f t="shared" si="2"/>
        <v>0</v>
      </c>
      <c r="F109" s="82" t="s">
        <v>260</v>
      </c>
    </row>
    <row r="110" spans="1:6" ht="12" customHeight="1" thickBot="1" x14ac:dyDescent="0.3">
      <c r="A110" s="28" t="s">
        <v>3</v>
      </c>
      <c r="B110" s="31" t="s">
        <v>209</v>
      </c>
      <c r="C110" s="56">
        <f>SUM(C111:C115)</f>
        <v>48427845</v>
      </c>
      <c r="D110" s="56">
        <f>SUM(D111:D115)</f>
        <v>73966009</v>
      </c>
      <c r="E110" s="56">
        <f>D110-C110</f>
        <v>25538164</v>
      </c>
      <c r="F110" s="82" t="s">
        <v>261</v>
      </c>
    </row>
    <row r="111" spans="1:6" ht="12" customHeight="1" x14ac:dyDescent="0.25">
      <c r="A111" s="23" t="s">
        <v>34</v>
      </c>
      <c r="B111" s="16" t="s">
        <v>72</v>
      </c>
      <c r="C111" s="86"/>
      <c r="D111" s="58">
        <v>59951420</v>
      </c>
      <c r="E111" s="43">
        <f>D111-C111</f>
        <v>59951420</v>
      </c>
      <c r="F111" s="82" t="s">
        <v>262</v>
      </c>
    </row>
    <row r="112" spans="1:6" ht="12" customHeight="1" x14ac:dyDescent="0.25">
      <c r="A112" s="23" t="s">
        <v>35</v>
      </c>
      <c r="B112" s="20" t="s">
        <v>210</v>
      </c>
      <c r="C112" s="58">
        <v>0</v>
      </c>
      <c r="D112" s="58">
        <v>0</v>
      </c>
      <c r="E112" s="43">
        <f>D112-C112</f>
        <v>0</v>
      </c>
      <c r="F112" s="82" t="s">
        <v>263</v>
      </c>
    </row>
    <row r="113" spans="1:6" x14ac:dyDescent="0.25">
      <c r="A113" s="23" t="s">
        <v>36</v>
      </c>
      <c r="B113" s="20" t="s">
        <v>68</v>
      </c>
      <c r="C113" s="87">
        <v>48427845</v>
      </c>
      <c r="D113" s="57">
        <v>14014589</v>
      </c>
      <c r="E113" s="43">
        <f>D113-C113</f>
        <v>-34413256</v>
      </c>
      <c r="F113" s="82" t="s">
        <v>264</v>
      </c>
    </row>
    <row r="114" spans="1:6" ht="12" customHeight="1" x14ac:dyDescent="0.25">
      <c r="A114" s="23" t="s">
        <v>37</v>
      </c>
      <c r="B114" s="20" t="s">
        <v>211</v>
      </c>
      <c r="C114" s="57">
        <v>0</v>
      </c>
      <c r="D114" s="57">
        <v>0</v>
      </c>
      <c r="E114" s="42">
        <v>0</v>
      </c>
      <c r="F114" s="82" t="s">
        <v>265</v>
      </c>
    </row>
    <row r="115" spans="1:6" ht="12" customHeight="1" x14ac:dyDescent="0.25">
      <c r="A115" s="23" t="s">
        <v>38</v>
      </c>
      <c r="B115" s="49" t="s">
        <v>74</v>
      </c>
      <c r="C115" s="57">
        <v>0</v>
      </c>
      <c r="D115" s="57">
        <v>0</v>
      </c>
      <c r="E115" s="42">
        <v>0</v>
      </c>
      <c r="F115" s="82" t="s">
        <v>266</v>
      </c>
    </row>
    <row r="116" spans="1:6" ht="21.75" customHeight="1" x14ac:dyDescent="0.25">
      <c r="A116" s="23" t="s">
        <v>44</v>
      </c>
      <c r="B116" s="48" t="s">
        <v>212</v>
      </c>
      <c r="C116" s="57">
        <v>0</v>
      </c>
      <c r="D116" s="57">
        <v>0</v>
      </c>
      <c r="E116" s="42">
        <v>0</v>
      </c>
      <c r="F116" s="82" t="s">
        <v>267</v>
      </c>
    </row>
    <row r="117" spans="1:6" ht="24" customHeight="1" x14ac:dyDescent="0.25">
      <c r="A117" s="23" t="s">
        <v>46</v>
      </c>
      <c r="B117" s="63" t="s">
        <v>213</v>
      </c>
      <c r="C117" s="57">
        <v>0</v>
      </c>
      <c r="D117" s="57">
        <v>0</v>
      </c>
      <c r="E117" s="42">
        <v>0</v>
      </c>
      <c r="F117" s="82" t="s">
        <v>268</v>
      </c>
    </row>
    <row r="118" spans="1:6" ht="12" customHeight="1" x14ac:dyDescent="0.25">
      <c r="A118" s="23" t="s">
        <v>69</v>
      </c>
      <c r="B118" s="39" t="s">
        <v>200</v>
      </c>
      <c r="C118" s="57">
        <v>0</v>
      </c>
      <c r="D118" s="57">
        <v>0</v>
      </c>
      <c r="E118" s="42">
        <v>0</v>
      </c>
      <c r="F118" s="82" t="s">
        <v>269</v>
      </c>
    </row>
    <row r="119" spans="1:6" ht="12" customHeight="1" x14ac:dyDescent="0.25">
      <c r="A119" s="23" t="s">
        <v>70</v>
      </c>
      <c r="B119" s="39" t="s">
        <v>214</v>
      </c>
      <c r="C119" s="57">
        <v>0</v>
      </c>
      <c r="D119" s="57">
        <v>0</v>
      </c>
      <c r="E119" s="42">
        <v>0</v>
      </c>
      <c r="F119" s="82" t="s">
        <v>270</v>
      </c>
    </row>
    <row r="120" spans="1:6" ht="12" customHeight="1" x14ac:dyDescent="0.25">
      <c r="A120" s="23" t="s">
        <v>71</v>
      </c>
      <c r="B120" s="39" t="s">
        <v>215</v>
      </c>
      <c r="C120" s="57">
        <v>0</v>
      </c>
      <c r="D120" s="57">
        <v>0</v>
      </c>
      <c r="E120" s="42">
        <v>0</v>
      </c>
      <c r="F120" s="82" t="s">
        <v>271</v>
      </c>
    </row>
    <row r="121" spans="1:6" s="81" customFormat="1" ht="12" customHeight="1" x14ac:dyDescent="0.25">
      <c r="A121" s="23" t="s">
        <v>216</v>
      </c>
      <c r="B121" s="39" t="s">
        <v>203</v>
      </c>
      <c r="C121" s="57">
        <v>0</v>
      </c>
      <c r="D121" s="57">
        <v>0</v>
      </c>
      <c r="E121" s="42">
        <v>0</v>
      </c>
      <c r="F121" s="82" t="s">
        <v>272</v>
      </c>
    </row>
    <row r="122" spans="1:6" ht="12" customHeight="1" x14ac:dyDescent="0.25">
      <c r="A122" s="23" t="s">
        <v>217</v>
      </c>
      <c r="B122" s="39" t="s">
        <v>218</v>
      </c>
      <c r="C122" s="57">
        <v>0</v>
      </c>
      <c r="D122" s="57">
        <v>0</v>
      </c>
      <c r="E122" s="42">
        <v>0</v>
      </c>
      <c r="F122" s="82" t="s">
        <v>273</v>
      </c>
    </row>
    <row r="123" spans="1:6" ht="12" customHeight="1" thickBot="1" x14ac:dyDescent="0.3">
      <c r="A123" s="21" t="s">
        <v>219</v>
      </c>
      <c r="B123" s="39" t="s">
        <v>220</v>
      </c>
      <c r="C123" s="59">
        <v>0</v>
      </c>
      <c r="D123" s="59">
        <v>0</v>
      </c>
      <c r="E123" s="44">
        <v>0</v>
      </c>
      <c r="F123" s="82" t="s">
        <v>274</v>
      </c>
    </row>
    <row r="124" spans="1:6" ht="12" customHeight="1" thickBot="1" x14ac:dyDescent="0.3">
      <c r="A124" s="28" t="s">
        <v>4</v>
      </c>
      <c r="B124" s="36" t="s">
        <v>221</v>
      </c>
      <c r="C124" s="56">
        <f>C125+C126</f>
        <v>9046908</v>
      </c>
      <c r="D124" s="56">
        <f>D125+D126</f>
        <v>33154184</v>
      </c>
      <c r="E124" s="56">
        <f>D124-C124</f>
        <v>24107276</v>
      </c>
      <c r="F124" s="82" t="s">
        <v>275</v>
      </c>
    </row>
    <row r="125" spans="1:6" ht="12" customHeight="1" x14ac:dyDescent="0.25">
      <c r="A125" s="23" t="s">
        <v>17</v>
      </c>
      <c r="B125" s="17" t="s">
        <v>14</v>
      </c>
      <c r="C125" s="86">
        <v>9046908</v>
      </c>
      <c r="D125" s="58">
        <v>33154184</v>
      </c>
      <c r="E125" s="43">
        <f>D125-C125</f>
        <v>24107276</v>
      </c>
      <c r="F125" s="82" t="s">
        <v>276</v>
      </c>
    </row>
    <row r="126" spans="1:6" ht="12" customHeight="1" thickBot="1" x14ac:dyDescent="0.3">
      <c r="A126" s="24" t="s">
        <v>18</v>
      </c>
      <c r="B126" s="20" t="s">
        <v>15</v>
      </c>
      <c r="C126" s="89"/>
      <c r="D126" s="89"/>
      <c r="E126" s="44">
        <f>D126-C126</f>
        <v>0</v>
      </c>
      <c r="F126" s="82" t="s">
        <v>277</v>
      </c>
    </row>
    <row r="127" spans="1:6" ht="12" customHeight="1" thickBot="1" x14ac:dyDescent="0.3">
      <c r="A127" s="28" t="s">
        <v>5</v>
      </c>
      <c r="B127" s="36" t="s">
        <v>222</v>
      </c>
      <c r="C127" s="56">
        <f>SUM(C94+C110+C124)</f>
        <v>97714033</v>
      </c>
      <c r="D127" s="56">
        <f>SUM(D94+D110+D124)</f>
        <v>146119913</v>
      </c>
      <c r="E127" s="56">
        <f>D127-C127</f>
        <v>48405880</v>
      </c>
      <c r="F127" s="82" t="s">
        <v>278</v>
      </c>
    </row>
    <row r="128" spans="1:6" ht="12" customHeight="1" thickBot="1" x14ac:dyDescent="0.3">
      <c r="A128" s="28" t="s">
        <v>6</v>
      </c>
      <c r="B128" s="36" t="s">
        <v>223</v>
      </c>
      <c r="C128" s="56">
        <f>SUM(C129:C131)</f>
        <v>0</v>
      </c>
      <c r="D128" s="56">
        <f>SUM(D129:D131)</f>
        <v>0</v>
      </c>
      <c r="E128" s="56">
        <f>SUM(E129:E131)</f>
        <v>0</v>
      </c>
      <c r="F128" s="82" t="s">
        <v>279</v>
      </c>
    </row>
    <row r="129" spans="1:9" ht="12" customHeight="1" x14ac:dyDescent="0.25">
      <c r="A129" s="23" t="s">
        <v>21</v>
      </c>
      <c r="B129" s="17" t="s">
        <v>224</v>
      </c>
      <c r="C129" s="57">
        <v>0</v>
      </c>
      <c r="D129" s="57">
        <v>0</v>
      </c>
      <c r="E129" s="42">
        <v>0</v>
      </c>
      <c r="F129" s="82" t="s">
        <v>280</v>
      </c>
    </row>
    <row r="130" spans="1:9" ht="12" customHeight="1" x14ac:dyDescent="0.25">
      <c r="A130" s="23" t="s">
        <v>22</v>
      </c>
      <c r="B130" s="17" t="s">
        <v>225</v>
      </c>
      <c r="C130" s="57">
        <v>0</v>
      </c>
      <c r="D130" s="57"/>
      <c r="E130" s="43"/>
      <c r="F130" s="82" t="s">
        <v>281</v>
      </c>
    </row>
    <row r="131" spans="1:9" ht="12" customHeight="1" thickBot="1" x14ac:dyDescent="0.3">
      <c r="A131" s="21" t="s">
        <v>23</v>
      </c>
      <c r="B131" s="15" t="s">
        <v>226</v>
      </c>
      <c r="C131" s="57">
        <v>0</v>
      </c>
      <c r="D131" s="57">
        <v>0</v>
      </c>
      <c r="E131" s="42">
        <v>0</v>
      </c>
      <c r="F131" s="82" t="s">
        <v>282</v>
      </c>
    </row>
    <row r="132" spans="1:9" ht="12" customHeight="1" thickBot="1" x14ac:dyDescent="0.3">
      <c r="A132" s="28" t="s">
        <v>7</v>
      </c>
      <c r="B132" s="36" t="s">
        <v>227</v>
      </c>
      <c r="C132" s="56">
        <f>SUM(C133:C136)</f>
        <v>0</v>
      </c>
      <c r="D132" s="56">
        <f>SUM(D133:D136)</f>
        <v>0</v>
      </c>
      <c r="E132" s="56">
        <f>SUM(E133:E136)</f>
        <v>0</v>
      </c>
      <c r="F132" s="82" t="s">
        <v>283</v>
      </c>
    </row>
    <row r="133" spans="1:9" ht="12" customHeight="1" x14ac:dyDescent="0.25">
      <c r="A133" s="23" t="s">
        <v>24</v>
      </c>
      <c r="B133" s="17" t="s">
        <v>228</v>
      </c>
      <c r="C133" s="57">
        <v>0</v>
      </c>
      <c r="D133" s="57">
        <v>0</v>
      </c>
      <c r="E133" s="42">
        <v>0</v>
      </c>
      <c r="F133" s="82" t="s">
        <v>284</v>
      </c>
    </row>
    <row r="134" spans="1:9" ht="12" customHeight="1" x14ac:dyDescent="0.25">
      <c r="A134" s="23" t="s">
        <v>25</v>
      </c>
      <c r="B134" s="17" t="s">
        <v>229</v>
      </c>
      <c r="C134" s="57">
        <v>0</v>
      </c>
      <c r="D134" s="57">
        <v>0</v>
      </c>
      <c r="E134" s="42">
        <v>0</v>
      </c>
      <c r="F134" s="82" t="s">
        <v>285</v>
      </c>
    </row>
    <row r="135" spans="1:9" ht="12" customHeight="1" x14ac:dyDescent="0.25">
      <c r="A135" s="23" t="s">
        <v>125</v>
      </c>
      <c r="B135" s="17" t="s">
        <v>230</v>
      </c>
      <c r="C135" s="57">
        <v>0</v>
      </c>
      <c r="D135" s="57">
        <v>0</v>
      </c>
      <c r="E135" s="42">
        <v>0</v>
      </c>
      <c r="F135" s="82" t="s">
        <v>286</v>
      </c>
    </row>
    <row r="136" spans="1:9" ht="12" customHeight="1" thickBot="1" x14ac:dyDescent="0.3">
      <c r="A136" s="21" t="s">
        <v>127</v>
      </c>
      <c r="B136" s="15" t="s">
        <v>231</v>
      </c>
      <c r="C136" s="57">
        <v>0</v>
      </c>
      <c r="D136" s="57">
        <v>0</v>
      </c>
      <c r="E136" s="42">
        <v>0</v>
      </c>
      <c r="F136" s="82" t="s">
        <v>287</v>
      </c>
    </row>
    <row r="137" spans="1:9" ht="12" customHeight="1" thickBot="1" x14ac:dyDescent="0.3">
      <c r="A137" s="28" t="s">
        <v>8</v>
      </c>
      <c r="B137" s="36" t="s">
        <v>232</v>
      </c>
      <c r="C137" s="62">
        <f>SUM(C138:C141)</f>
        <v>856402</v>
      </c>
      <c r="D137" s="62">
        <f>SUM(D138:D141)</f>
        <v>856402</v>
      </c>
      <c r="E137" s="62">
        <f>SUM(E138:E141)</f>
        <v>0</v>
      </c>
      <c r="F137" s="82" t="s">
        <v>288</v>
      </c>
    </row>
    <row r="138" spans="1:9" ht="12" customHeight="1" x14ac:dyDescent="0.25">
      <c r="A138" s="23" t="s">
        <v>26</v>
      </c>
      <c r="B138" s="17" t="s">
        <v>233</v>
      </c>
      <c r="C138" s="57">
        <v>0</v>
      </c>
      <c r="D138" s="57">
        <v>0</v>
      </c>
      <c r="E138" s="42">
        <v>0</v>
      </c>
      <c r="F138" s="82" t="s">
        <v>289</v>
      </c>
    </row>
    <row r="139" spans="1:9" ht="12" customHeight="1" x14ac:dyDescent="0.25">
      <c r="A139" s="23" t="s">
        <v>27</v>
      </c>
      <c r="B139" s="17" t="s">
        <v>234</v>
      </c>
      <c r="C139" s="110">
        <v>856402</v>
      </c>
      <c r="D139" s="57">
        <v>856402</v>
      </c>
      <c r="E139" s="43">
        <f>D139-C139</f>
        <v>0</v>
      </c>
      <c r="F139" s="82" t="s">
        <v>290</v>
      </c>
    </row>
    <row r="140" spans="1:9" ht="12" customHeight="1" x14ac:dyDescent="0.25">
      <c r="A140" s="23" t="s">
        <v>134</v>
      </c>
      <c r="B140" s="17" t="s">
        <v>235</v>
      </c>
      <c r="C140" s="57">
        <v>0</v>
      </c>
      <c r="D140" s="57">
        <v>0</v>
      </c>
      <c r="E140" s="42">
        <v>0</v>
      </c>
      <c r="F140" s="82" t="s">
        <v>291</v>
      </c>
    </row>
    <row r="141" spans="1:9" ht="12" customHeight="1" thickBot="1" x14ac:dyDescent="0.3">
      <c r="A141" s="21" t="s">
        <v>136</v>
      </c>
      <c r="B141" s="15" t="s">
        <v>236</v>
      </c>
      <c r="C141" s="57">
        <v>0</v>
      </c>
      <c r="D141" s="57">
        <v>0</v>
      </c>
      <c r="E141" s="42">
        <v>0</v>
      </c>
      <c r="F141" s="82" t="s">
        <v>292</v>
      </c>
    </row>
    <row r="142" spans="1:9" ht="15" customHeight="1" thickBot="1" x14ac:dyDescent="0.3">
      <c r="A142" s="28" t="s">
        <v>9</v>
      </c>
      <c r="B142" s="36" t="s">
        <v>237</v>
      </c>
      <c r="C142" s="7">
        <f>SUM(C143:C146)</f>
        <v>0</v>
      </c>
      <c r="D142" s="7">
        <f>SUM(D143:D146)</f>
        <v>0</v>
      </c>
      <c r="E142" s="7">
        <f>SUM(E143:E146)</f>
        <v>0</v>
      </c>
      <c r="F142" s="82" t="s">
        <v>293</v>
      </c>
      <c r="G142" s="73"/>
      <c r="H142" s="73"/>
      <c r="I142" s="73"/>
    </row>
    <row r="143" spans="1:9" s="66" customFormat="1" ht="12.95" customHeight="1" x14ac:dyDescent="0.25">
      <c r="A143" s="23" t="s">
        <v>62</v>
      </c>
      <c r="B143" s="17" t="s">
        <v>238</v>
      </c>
      <c r="C143" s="57">
        <v>0</v>
      </c>
      <c r="D143" s="57">
        <v>0</v>
      </c>
      <c r="E143" s="42">
        <v>0</v>
      </c>
      <c r="F143" s="82" t="s">
        <v>294</v>
      </c>
    </row>
    <row r="144" spans="1:9" ht="12.75" customHeight="1" x14ac:dyDescent="0.25">
      <c r="A144" s="23" t="s">
        <v>63</v>
      </c>
      <c r="B144" s="17" t="s">
        <v>239</v>
      </c>
      <c r="C144" s="57">
        <v>0</v>
      </c>
      <c r="D144" s="57">
        <v>0</v>
      </c>
      <c r="E144" s="42">
        <v>0</v>
      </c>
      <c r="F144" s="82" t="s">
        <v>295</v>
      </c>
    </row>
    <row r="145" spans="1:6" ht="12.75" customHeight="1" x14ac:dyDescent="0.25">
      <c r="A145" s="23" t="s">
        <v>73</v>
      </c>
      <c r="B145" s="17" t="s">
        <v>240</v>
      </c>
      <c r="C145" s="57">
        <v>0</v>
      </c>
      <c r="D145" s="57">
        <v>0</v>
      </c>
      <c r="E145" s="42">
        <v>0</v>
      </c>
      <c r="F145" s="82" t="s">
        <v>296</v>
      </c>
    </row>
    <row r="146" spans="1:6" ht="12.75" customHeight="1" thickBot="1" x14ac:dyDescent="0.3">
      <c r="A146" s="23" t="s">
        <v>142</v>
      </c>
      <c r="B146" s="17" t="s">
        <v>241</v>
      </c>
      <c r="C146" s="57">
        <v>0</v>
      </c>
      <c r="D146" s="57">
        <v>0</v>
      </c>
      <c r="E146" s="42">
        <v>0</v>
      </c>
      <c r="F146" s="82" t="s">
        <v>297</v>
      </c>
    </row>
    <row r="147" spans="1:6" ht="16.5" thickBot="1" x14ac:dyDescent="0.3">
      <c r="A147" s="28" t="s">
        <v>10</v>
      </c>
      <c r="B147" s="36" t="s">
        <v>242</v>
      </c>
      <c r="C147" s="13">
        <f>SUM(C128+C132+C137+C142)</f>
        <v>856402</v>
      </c>
      <c r="D147" s="13">
        <f>SUM(D128+D132+D137+D142)</f>
        <v>856402</v>
      </c>
      <c r="E147" s="13">
        <f>SUM(E128+E132+E137+E142)</f>
        <v>0</v>
      </c>
      <c r="F147" s="82" t="s">
        <v>298</v>
      </c>
    </row>
    <row r="148" spans="1:6" ht="16.5" thickBot="1" x14ac:dyDescent="0.3">
      <c r="A148" s="50" t="s">
        <v>11</v>
      </c>
      <c r="B148" s="52" t="s">
        <v>243</v>
      </c>
      <c r="C148" s="13">
        <f>SUM(C127+C147)</f>
        <v>98570435</v>
      </c>
      <c r="D148" s="13">
        <f>SUM(D127+D147)</f>
        <v>146976315</v>
      </c>
      <c r="E148" s="13">
        <f>SUM(E127+E147)</f>
        <v>48405880</v>
      </c>
      <c r="F148" s="82" t="s">
        <v>299</v>
      </c>
    </row>
    <row r="149" spans="1:6" x14ac:dyDescent="0.25">
      <c r="C149" s="96"/>
      <c r="D149" s="111">
        <f>D148-D86</f>
        <v>0</v>
      </c>
    </row>
    <row r="150" spans="1:6" ht="7.5" customHeight="1" x14ac:dyDescent="0.25"/>
    <row r="152" spans="1:6" ht="12.75" customHeight="1" x14ac:dyDescent="0.25"/>
    <row r="153" spans="1:6" ht="12.7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</sheetData>
  <mergeCells count="10">
    <mergeCell ref="A1:E1"/>
    <mergeCell ref="C4:E4"/>
    <mergeCell ref="B4:B5"/>
    <mergeCell ref="C91:E91"/>
    <mergeCell ref="B91:B92"/>
    <mergeCell ref="A91:A92"/>
    <mergeCell ref="A4:A5"/>
    <mergeCell ref="A88:E88"/>
    <mergeCell ref="A2:E2"/>
    <mergeCell ref="A89:E89"/>
  </mergeCells>
  <phoneticPr fontId="0" type="noConversion"/>
  <printOptions horizontalCentered="1"/>
  <pageMargins left="0.78740157480314965" right="0.78740157480314965" top="0.77500000000000002" bottom="0.86614173228346458" header="0.5" footer="0.5"/>
  <pageSetup paperSize="9" scale="80" orientation="portrait" r:id="rId1"/>
  <headerFooter alignWithMargins="0">
    <oddHeader>&amp;RBódvarákó Község Önkormányzatának  4/2021. (V.19.) rendeletének melléklete</oddHeader>
  </headerFooter>
  <rowBreaks count="1" manualBreakCount="1">
    <brk id="8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1.MÓDOSÍTOTT</vt:lpstr>
      <vt:lpstr>'1.MÓDOSÍTOTT'!Nyomtatási_terület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</dc:creator>
  <cp:lastModifiedBy>Boda-Vécsei Réka</cp:lastModifiedBy>
  <cp:lastPrinted>2017-04-20T05:53:54Z</cp:lastPrinted>
  <dcterms:created xsi:type="dcterms:W3CDTF">2015-04-09T16:39:45Z</dcterms:created>
  <dcterms:modified xsi:type="dcterms:W3CDTF">2021-06-18T09:51:42Z</dcterms:modified>
</cp:coreProperties>
</file>