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bóta 2021\"/>
    </mc:Choice>
  </mc:AlternateContent>
  <xr:revisionPtr revIDLastSave="0" documentId="13_ncr:1_{951A28EE-264A-4E6C-A8FF-98FA3AF4C2B4}" xr6:coauthVersionLast="47" xr6:coauthVersionMax="47" xr10:uidLastSave="{00000000-0000-0000-0000-000000000000}"/>
  <bookViews>
    <workbookView xWindow="-108" yWindow="-108" windowWidth="23256" windowHeight="12576" tabRatio="890" firstSheet="2" activeTab="7" xr2:uid="{00000000-000D-0000-FFFF-FFFF00000000}"/>
  </bookViews>
  <sheets>
    <sheet name="1.sz. mell. összesített mérleg" sheetId="43" r:id="rId1"/>
    <sheet name="2.sz. m. kiadás intézményenként" sheetId="84" r:id="rId2"/>
    <sheet name="3.sz. mell. bev.intézményenként" sheetId="83" r:id="rId3"/>
    <sheet name="4.sz.mell. létszámadatok" sheetId="86" r:id="rId4"/>
    <sheet name="5.sz. mell.normatívák" sheetId="62" r:id="rId5"/>
    <sheet name="6.sz.Maradványkimutatás" sheetId="88" r:id="rId6"/>
    <sheet name="7.sz.mell.vagyonmérleg" sheetId="91" r:id="rId7"/>
    <sheet name="8.mell.Eredménykim." sheetId="94" r:id="rId8"/>
    <sheet name="Munka2" sheetId="95" r:id="rId9"/>
  </sheets>
  <calcPr calcId="181029"/>
</workbook>
</file>

<file path=xl/calcChain.xml><?xml version="1.0" encoding="utf-8"?>
<calcChain xmlns="http://schemas.openxmlformats.org/spreadsheetml/2006/main">
  <c r="F9" i="86" l="1"/>
  <c r="F10" i="86"/>
  <c r="F11" i="86"/>
  <c r="F13" i="86"/>
  <c r="F17" i="86"/>
  <c r="D22" i="86" l="1"/>
  <c r="E22" i="86"/>
  <c r="D18" i="86"/>
  <c r="E18" i="86"/>
  <c r="D16" i="86"/>
  <c r="E16" i="86"/>
  <c r="D12" i="86"/>
  <c r="E12" i="86"/>
  <c r="F12" i="86" l="1"/>
  <c r="F16" i="86"/>
  <c r="F18" i="86"/>
  <c r="D23" i="86"/>
  <c r="E23" i="86"/>
  <c r="C18" i="86"/>
  <c r="F23" i="86" l="1"/>
  <c r="C22" i="86" l="1"/>
  <c r="C16" i="86"/>
  <c r="C12" i="86"/>
  <c r="C23" i="86" l="1"/>
  <c r="C26" i="43" l="1"/>
  <c r="C20" i="43" l="1"/>
  <c r="C9" i="43" l="1"/>
  <c r="C7" i="43" s="1"/>
  <c r="C10" i="43"/>
  <c r="C12" i="43"/>
  <c r="C11" i="43" s="1"/>
  <c r="C14" i="43"/>
  <c r="C13" i="43" s="1"/>
  <c r="C16" i="43"/>
  <c r="C24" i="43"/>
  <c r="C23" i="43" s="1"/>
  <c r="C19" i="43" s="1"/>
  <c r="C25" i="43"/>
  <c r="C6" i="43"/>
  <c r="C5" i="43" l="1"/>
  <c r="C31" i="43" s="1"/>
  <c r="C33" i="43" l="1"/>
</calcChain>
</file>

<file path=xl/sharedStrings.xml><?xml version="1.0" encoding="utf-8"?>
<sst xmlns="http://schemas.openxmlformats.org/spreadsheetml/2006/main" count="359" uniqueCount="288">
  <si>
    <t>Kiadási jogcímek</t>
  </si>
  <si>
    <t>Bevételi jogcím</t>
  </si>
  <si>
    <t>I</t>
  </si>
  <si>
    <t>II.</t>
  </si>
  <si>
    <t>IV.</t>
  </si>
  <si>
    <t>V.</t>
  </si>
  <si>
    <t>I.</t>
  </si>
  <si>
    <t>VI.</t>
  </si>
  <si>
    <t>1.Személyi  juttatások</t>
  </si>
  <si>
    <t>2.Munkaadókat terhelő járulékok</t>
  </si>
  <si>
    <t>1.1.Tárgyi eszk, immateriális javak értékesítése</t>
  </si>
  <si>
    <t>3.Egyéb felhalmozási kiadások:</t>
  </si>
  <si>
    <t>%</t>
  </si>
  <si>
    <t>Összesen</t>
  </si>
  <si>
    <t>Megnevezés</t>
  </si>
  <si>
    <t>1.</t>
  </si>
  <si>
    <t>3.</t>
  </si>
  <si>
    <t>4.</t>
  </si>
  <si>
    <t>5.</t>
  </si>
  <si>
    <t>VII.</t>
  </si>
  <si>
    <t>Helyi önkorm. ált.fenntartott intézmények támogatása</t>
  </si>
  <si>
    <t>Helyi önkorm. Ált.fenntartott intézményeknek átadott támogatás</t>
  </si>
  <si>
    <t>1. Intézményi működési bevételek</t>
  </si>
  <si>
    <t>1.Felhalmozási saját bevételek</t>
  </si>
  <si>
    <t>1.2. Pénzügyi befektetések bevételei</t>
  </si>
  <si>
    <t>1.1. Tárgyi eszköz, immateriális javak értékesítése</t>
  </si>
  <si>
    <t>II. Felhalmozási  bevételek:</t>
  </si>
  <si>
    <t xml:space="preserve"> I. Működési bevételek</t>
  </si>
  <si>
    <t>ÖSSZESEN</t>
  </si>
  <si>
    <t>Önkormányzat</t>
  </si>
  <si>
    <t>Óvoda</t>
  </si>
  <si>
    <t>2. Intézményi beruházási kiadások ÁFÁ-val</t>
  </si>
  <si>
    <t>1. Felújítási kiadások ÁFÁ-val</t>
  </si>
  <si>
    <t xml:space="preserve"> II. Felhalmozási  kiadások</t>
  </si>
  <si>
    <t>7. Ellátottak pénzbeli juttatása</t>
  </si>
  <si>
    <t>3.Dologi kiadások (dologi és dologi jellegű kiadások)</t>
  </si>
  <si>
    <t>I. Működési kiadások</t>
  </si>
  <si>
    <t>BEVÉTELEK ÖSSZESEN község  szinten</t>
  </si>
  <si>
    <t>KIADÁSOK ÖSSZESEN község szinten</t>
  </si>
  <si>
    <t xml:space="preserve"> BEVÉTELEK ÖSSZESEN:</t>
  </si>
  <si>
    <t xml:space="preserve"> KIADÁSOK ÖSSZESEN:</t>
  </si>
  <si>
    <t>2.Munkaadókat terhelő járulékok és szochó</t>
  </si>
  <si>
    <t>3.Dologi kiadások</t>
  </si>
  <si>
    <t>4.Egyéb működési célú kiadások</t>
  </si>
  <si>
    <t>5.Ellátottak pénzbeli juttatásai</t>
  </si>
  <si>
    <t>1.Felújítási kiadások Áfá-val</t>
  </si>
  <si>
    <t>2.Beruházási kiadások ÁFÁ-val</t>
  </si>
  <si>
    <t>2. Működési célú támogatások áll.házt.-on belülről</t>
  </si>
  <si>
    <t>2.1.Önkormányzatok műk. célú ktgvetési tám.</t>
  </si>
  <si>
    <t>2.3. Működési célú tám. értékű bev.</t>
  </si>
  <si>
    <t>2.2. Előző évi ktgvetési visszatérülések</t>
  </si>
  <si>
    <t>3. Működési célú átvett pénzeszközök</t>
  </si>
  <si>
    <t>3.1.Működési célú visszatér. Tám., kölcsönök visszatér. Áh-on kívülről</t>
  </si>
  <si>
    <t>4. Közhatalmi bevételek</t>
  </si>
  <si>
    <t>4.1 Igazgatási szolg. Díj</t>
  </si>
  <si>
    <t>4.2.Gépjárműadó</t>
  </si>
  <si>
    <t>4.5. Egyéb közhatalmi bevételek</t>
  </si>
  <si>
    <t>1.Felhalmozási bevételek</t>
  </si>
  <si>
    <t xml:space="preserve"> Működési bevételek összesen</t>
  </si>
  <si>
    <t>Működési kiadások összesen</t>
  </si>
  <si>
    <t xml:space="preserve"> Felhalmozási  kiadások összesen</t>
  </si>
  <si>
    <t>Felhalmozási  bevételek összesen</t>
  </si>
  <si>
    <t>3. Felhalmozási célú átvett pénzeszközök</t>
  </si>
  <si>
    <t>3.1. Felhalmozási célú visszatér. Tám, kölcsön visszatér áh-on kívülről</t>
  </si>
  <si>
    <t>Finanszírozási bevételek</t>
  </si>
  <si>
    <t>Finanszírozási kiadások:</t>
  </si>
  <si>
    <t>1. Maradvány működési célú igénybevétele</t>
  </si>
  <si>
    <t>2. Működési célú támogatások államháztartáson belülről</t>
  </si>
  <si>
    <t>3.Felhalmozási célú átvett pénzeszközök</t>
  </si>
  <si>
    <t>III. Finanszírozási kiadások</t>
  </si>
  <si>
    <t>IV. Függő átfutó kiadások</t>
  </si>
  <si>
    <t>III. Finanszírozási bevételek</t>
  </si>
  <si>
    <t>IV. Függő, átfutó bevételek</t>
  </si>
  <si>
    <t>III.</t>
  </si>
  <si>
    <t>V</t>
  </si>
  <si>
    <t>V.  KIADÁSOK ÖSSZESEN:</t>
  </si>
  <si>
    <t>V. KÖLTSÉGVETÉSI BEVÉTELEK ÖSSZESEN:</t>
  </si>
  <si>
    <t>2.</t>
  </si>
  <si>
    <t>2013. eredeti előirányzat</t>
  </si>
  <si>
    <t>2. Központi irányítószervi támogatás</t>
  </si>
  <si>
    <t>Mindösszesen:</t>
  </si>
  <si>
    <t>S.sz.</t>
  </si>
  <si>
    <t>6.</t>
  </si>
  <si>
    <t>változás %</t>
  </si>
  <si>
    <t xml:space="preserve"> Önkormányzat összesen:</t>
  </si>
  <si>
    <t>Adatok Fő</t>
  </si>
  <si>
    <t>2..Felhalmozási célú támogatásértékű bevétel</t>
  </si>
  <si>
    <t>2. Felhalmozási célú támogatások</t>
  </si>
  <si>
    <t>Sorsz.</t>
  </si>
  <si>
    <t>Adatok E Ft-ban</t>
  </si>
  <si>
    <t xml:space="preserve">  3.2.Felhalmozási célú pénzeszközök átvétel </t>
  </si>
  <si>
    <t>1</t>
  </si>
  <si>
    <t>2</t>
  </si>
  <si>
    <t>3</t>
  </si>
  <si>
    <t>5.Elvonások befizetések</t>
  </si>
  <si>
    <t xml:space="preserve">  4.1 Elvonások, befizetések</t>
  </si>
  <si>
    <t>6.Tervezett maradvány és tartalék előirányzata</t>
  </si>
  <si>
    <t>1. Államháztartáson belüli megelőlegezések visszafizetése</t>
  </si>
  <si>
    <t>Előző évi állományi érték</t>
  </si>
  <si>
    <t>Tárgyévi állományi érték</t>
  </si>
  <si>
    <t>Eszközök</t>
  </si>
  <si>
    <t>A/I.</t>
  </si>
  <si>
    <t>Immateriális javak</t>
  </si>
  <si>
    <t>A/II.</t>
  </si>
  <si>
    <t>Tárgyi eszközök</t>
  </si>
  <si>
    <t>A/III.</t>
  </si>
  <si>
    <t>Befektetett pénzügyi eszközök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</si>
  <si>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</si>
  <si>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</si>
  <si>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</si>
  <si>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</si>
  <si>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</si>
  <si>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</si>
  <si>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</si>
  <si>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</si>
  <si>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</si>
  <si>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</si>
  <si>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</si>
  <si>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</si>
  <si>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</si>
  <si>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</si>
  <si>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</si>
  <si>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</si>
  <si>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</si>
  <si>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</si>
  <si>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</si>
  <si>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</si>
  <si>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</si>
  <si>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</si>
  <si>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</si>
  <si>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</si>
  <si>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</si>
  <si>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Költségvetés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</si>
  <si>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</si>
  <si>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</si>
  <si>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</si>
  <si>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</si>
  <si>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</si>
  <si>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</si>
  <si>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</si>
  <si>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</si>
  <si>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G/I.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</si>
  <si>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</si>
  <si>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</si>
  <si>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</si>
  <si>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</si>
  <si>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</si>
  <si>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</si>
  <si>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</si>
  <si>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</si>
  <si>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forrásai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</si>
  <si>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</si>
  <si>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</si>
  <si>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</si>
  <si>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</si>
  <si>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</si>
  <si>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</si>
  <si>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</si>
  <si>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</si>
  <si>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>H/III.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</si>
  <si>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</si>
  <si>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</si>
  <si>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</si>
  <si>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</si>
  <si>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</si>
  <si>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</si>
  <si>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 xml:space="preserve">Passzív időbeli elhatárolások </t>
  </si>
  <si>
    <t>Források összesen</t>
  </si>
  <si>
    <t>Adatok forintban</t>
  </si>
  <si>
    <t>Műk.támog.áht belülre</t>
  </si>
  <si>
    <t>Műk.támog. Áh.tkivülre</t>
  </si>
  <si>
    <t>részesedések vásárlása</t>
  </si>
  <si>
    <t>2.Áht. Belüli megelőlegezések</t>
  </si>
  <si>
    <t>3.. Központi irányítószervi kiadások</t>
  </si>
  <si>
    <t xml:space="preserve">Óvoda </t>
  </si>
  <si>
    <t>3.Közhatalmi bevételek</t>
  </si>
  <si>
    <t>4. Egyéb működési bevétel</t>
  </si>
  <si>
    <t>3.Államházt.megelőlegezések</t>
  </si>
  <si>
    <t>4.Hitel felvétel</t>
  </si>
  <si>
    <t>Napköziotthonos óvoda</t>
  </si>
  <si>
    <t>Közfoglalkoztatottak</t>
  </si>
  <si>
    <t>Napköziotthonos óvoda összesen</t>
  </si>
  <si>
    <t>Önkormányzat összesen</t>
  </si>
  <si>
    <t>Közfoglalkoztatottak összesen</t>
  </si>
  <si>
    <t>Polgármester</t>
  </si>
  <si>
    <t>Alpolgármester</t>
  </si>
  <si>
    <t>Testületi tagok</t>
  </si>
  <si>
    <t>1.1</t>
  </si>
  <si>
    <t>1.2.</t>
  </si>
  <si>
    <t>1.3.</t>
  </si>
  <si>
    <t>Helyi önkormányzatok általános támogatása</t>
  </si>
  <si>
    <t>Települési önk.egyes köznev.fea.támog.</t>
  </si>
  <si>
    <t>települ.önk.szociális,gyjóléti és gyermekétkeztetési fea.tllát.</t>
  </si>
  <si>
    <t>Települési önkormányzatok kulturális fea.támogatása</t>
  </si>
  <si>
    <t>Működ.ktg.vetési támog és kiegészitő támogatások</t>
  </si>
  <si>
    <t>Elszámolásból származó bevételek</t>
  </si>
  <si>
    <t>01-</t>
  </si>
  <si>
    <t>Alaptevékenység költségvetési bevételei</t>
  </si>
  <si>
    <t>02.</t>
  </si>
  <si>
    <t>Alaptevékenység költségvetési kiadásai</t>
  </si>
  <si>
    <t>Alaptevékenység költségvetési egyenlege</t>
  </si>
  <si>
    <t>03.</t>
  </si>
  <si>
    <t>Alaptevékenység finanszirozási bevétele</t>
  </si>
  <si>
    <t>04.</t>
  </si>
  <si>
    <t>Alaptevékenység finanszirozási kiadása</t>
  </si>
  <si>
    <t>Alaptevékenység finanszirozási egyenlege</t>
  </si>
  <si>
    <t>Alaptevékenység maradványa</t>
  </si>
  <si>
    <t>Összes maradvány</t>
  </si>
  <si>
    <t>Alaptevékenység szabad maradványa</t>
  </si>
  <si>
    <t>4.3. Vagyoni tipusu adók</t>
  </si>
  <si>
    <t>4.4. Értékesitési és forgalmi adók</t>
  </si>
  <si>
    <t>tartalék</t>
  </si>
  <si>
    <t>Előző évi hitel visszafizetése</t>
  </si>
  <si>
    <t>Kötelezettséggel terhelt maradvány</t>
  </si>
  <si>
    <t>Likvid hitel felvétele</t>
  </si>
  <si>
    <t>Előző időszak</t>
  </si>
  <si>
    <t>Tárgyidőszak</t>
  </si>
  <si>
    <t>Forintban</t>
  </si>
  <si>
    <t>Közhatalmi eredményszemléletű bevételek</t>
  </si>
  <si>
    <t>Eszközök és egyéb szolgált.értékes.nettó eredm.bev.</t>
  </si>
  <si>
    <t>I.Tevékenység nettó eredményszemléletű bevétele</t>
  </si>
  <si>
    <t>Egyéb műküdési célú támog.eredményszeml.bevételei</t>
  </si>
  <si>
    <t>Felhalmozási célú támog.eredményszeml.bevételei</t>
  </si>
  <si>
    <t>Különféle egyéb eredményszemléletű bevételek</t>
  </si>
  <si>
    <t>Anyagköltség</t>
  </si>
  <si>
    <t>Igénybe vett szolgáltatások értéke</t>
  </si>
  <si>
    <t>Eladott (közvetített) szolgált.ellenértéke</t>
  </si>
  <si>
    <t>III.Egyéb eredményszemléletű bevételek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</si>
  <si>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</si>
  <si>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</si>
  <si>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</si>
  <si>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</si>
  <si>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</si>
  <si>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</si>
  <si>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</si>
  <si>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EREDEMÉNYE</t>
  </si>
  <si>
    <t>Egyéb kapott (járó) kamatok és kamatjellegű eredménysz.bev.</t>
  </si>
  <si>
    <t>VIII.Pénzügyi műveletek eredményszemléletű bevételei</t>
  </si>
  <si>
    <t>Fizetendő kamatok és kamatjellegű ráfordítások</t>
  </si>
  <si>
    <t>IX. Pénzügyi műveletek ráfordításai</t>
  </si>
  <si>
    <t>B) PÉNZÜGYI MŰVELETEK EREDMÉNYE</t>
  </si>
  <si>
    <t>C)  MÉRLEG SZERINTI EREDMÉNY</t>
  </si>
  <si>
    <t>Intézmény finanszírozás</t>
  </si>
  <si>
    <t>Átfutó bevételek</t>
  </si>
  <si>
    <t>4.Egyéb műk.célú kiadások</t>
  </si>
  <si>
    <t xml:space="preserve">3. Egyéb felhalmozási kiadások </t>
  </si>
  <si>
    <t>Pénzügyi lizing kiadása</t>
  </si>
  <si>
    <t>Borsodbóta Községi Önkormányzat kiadásai intézményenként</t>
  </si>
  <si>
    <t>Közös Hivatal</t>
  </si>
  <si>
    <t>Közös hivatal</t>
  </si>
  <si>
    <t>Óvda</t>
  </si>
  <si>
    <t>2. Pénzügyi lizing kiadásai</t>
  </si>
  <si>
    <t>Oszlop1</t>
  </si>
  <si>
    <t>Oszlop2</t>
  </si>
  <si>
    <t>Oszlop3</t>
  </si>
  <si>
    <t>Oszlop4</t>
  </si>
  <si>
    <t>Oszlop5</t>
  </si>
  <si>
    <t>Szociális étkeztetés</t>
  </si>
  <si>
    <t>Biztos kezdet gyerekház</t>
  </si>
  <si>
    <t>EFOP-os pályázat</t>
  </si>
  <si>
    <t>Szociális étkeztetés, biztos kezdet gyerekház</t>
  </si>
  <si>
    <t>Közös Önkormányzati Hivatal</t>
  </si>
  <si>
    <t>Központi működési célu támogatások eredményszemléletű bevételei</t>
  </si>
  <si>
    <t>2020. év eredeti előirányzat</t>
  </si>
  <si>
    <t>2020. év módosított előirányzat</t>
  </si>
  <si>
    <t>2020. év teljesítés</t>
  </si>
  <si>
    <t>BORSODBÓTA  Községi Önkormányzat 2020.év bevételei intézményenként</t>
  </si>
  <si>
    <t>BORSODBÓTA KÖZSÉGI ÖNKORMÁNYZAT 2020. ÉVRE VONATKOZÓ ÁLLAMI TÁMOGATÁSOK</t>
  </si>
  <si>
    <t>Állami hozzájárulás és támogatás  2020. eredeti előirányzat</t>
  </si>
  <si>
    <t>Állami hozzájárulás és támogatás  2020. módosított előirányzat</t>
  </si>
  <si>
    <t>Állami hozzájárulás és támogatás  2020. év teljesítés</t>
  </si>
  <si>
    <t xml:space="preserve"> eredeti tervezett létszám             2020. évre</t>
  </si>
  <si>
    <t>módosított tervezett létszám 2020. évre</t>
  </si>
  <si>
    <t>2020. év tény létszám</t>
  </si>
  <si>
    <t>Borsodbóta Községi Önkormányzat létszámadatai 2020.évben</t>
  </si>
  <si>
    <t>MARADVÁNYKIMUTATÁS 2020.</t>
  </si>
  <si>
    <t>BORSODBÓTA  ÖNKORMÁNYZAT ÉS INTÉZMÉNYE ÖSSZEVONT  VAGYONMÉRLEGE 2020. ÉVBEN</t>
  </si>
  <si>
    <t>EREDMÉNYKIMUTATÁS 2020. Évben</t>
  </si>
  <si>
    <t xml:space="preserve">                                                                 BORSODBÓTA  KÖZSÉG ÖNKORMÁNYZATÁNAK 2020. ÉVI ÖSSZESÍTETT MÉRLEGE                                                                                   </t>
  </si>
  <si>
    <t>2020. eredeti előirányzat</t>
  </si>
  <si>
    <t>2020. módosított előirányzat</t>
  </si>
  <si>
    <t>1.sz. melléklet a 11/2021. (V.28.) rendelethez</t>
  </si>
  <si>
    <t>A 11/2021. (V.28.) sz.rendelet  2. sz.melléklete</t>
  </si>
  <si>
    <t>A  11/2021. (V.28.) sz.rendelet melléklete</t>
  </si>
  <si>
    <t>A 11/2021. (V.28.) sz.rendelet 4.sz. melléklete</t>
  </si>
  <si>
    <t>A 11/2021. (V.28.) sz. rendelet 5.sz. melléklete</t>
  </si>
  <si>
    <t>A  11/2021. (V.28.)  sz. rendelet  8.sz.melléklete</t>
  </si>
  <si>
    <t>A  11/2021. (V.28.) sz. rendelet  8.sz.melléklete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</si>
</sst>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0.0"/>
    <numFmt numFmtId="167" formatCode="_-* #,##0\ _F_t_-;\-* #,##0\ _F_t_-;_-* &quot;-&quot;??\ _F_t_-;_-@_-"/>
    <numFmt numFmtId="168" formatCode="#,##0\ &quot;Ft&quot;"/>
  </numFmts>
  <fonts count="17" x14ac:knownFonts="1">
    <font>
      <sz val="10"/>
      <name val="Arial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03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3" fontId="5" fillId="0" borderId="1" xfId="1" applyNumberFormat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left" vertical="center" wrapText="1" inden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16" fontId="6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0" xfId="0" applyFont="1"/>
    <xf numFmtId="3" fontId="5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/>
    <xf numFmtId="0" fontId="5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2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6" fillId="0" borderId="1" xfId="1" applyFont="1" applyFill="1" applyBorder="1" applyAlignment="1" applyProtection="1">
      <alignment horizontal="left" indent="1"/>
    </xf>
    <xf numFmtId="3" fontId="5" fillId="0" borderId="1" xfId="0" applyNumberFormat="1" applyFont="1" applyFill="1" applyBorder="1"/>
    <xf numFmtId="3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2" fontId="5" fillId="4" borderId="1" xfId="1" applyNumberFormat="1" applyFont="1" applyFill="1" applyBorder="1" applyAlignment="1" applyProtection="1">
      <alignment vertical="center" wrapText="1"/>
    </xf>
    <xf numFmtId="2" fontId="5" fillId="4" borderId="1" xfId="1" applyNumberFormat="1" applyFont="1" applyFill="1" applyBorder="1" applyAlignment="1" applyProtection="1">
      <alignment horizontal="left" vertical="center" wrapText="1" indent="1"/>
    </xf>
    <xf numFmtId="3" fontId="5" fillId="4" borderId="1" xfId="1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 applyProtection="1">
      <alignment horizontal="left" vertical="center" wrapText="1" indent="1"/>
    </xf>
    <xf numFmtId="2" fontId="5" fillId="4" borderId="2" xfId="1" applyNumberFormat="1" applyFont="1" applyFill="1" applyBorder="1" applyAlignment="1" applyProtection="1">
      <alignment horizontal="left" vertical="center" wrapText="1" indent="1"/>
    </xf>
    <xf numFmtId="3" fontId="5" fillId="4" borderId="2" xfId="1" applyNumberFormat="1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 indent="1"/>
    </xf>
    <xf numFmtId="2" fontId="3" fillId="5" borderId="1" xfId="1" applyNumberFormat="1" applyFont="1" applyFill="1" applyBorder="1" applyAlignment="1" applyProtection="1">
      <alignment vertical="center" wrapText="1"/>
    </xf>
    <xf numFmtId="3" fontId="3" fillId="5" borderId="1" xfId="1" applyNumberFormat="1" applyFont="1" applyFill="1" applyBorder="1" applyAlignment="1" applyProtection="1">
      <alignment vertical="center" wrapText="1"/>
    </xf>
    <xf numFmtId="0" fontId="3" fillId="5" borderId="1" xfId="1" applyFont="1" applyFill="1" applyBorder="1" applyAlignment="1" applyProtection="1">
      <alignment vertical="center" wrapText="1"/>
    </xf>
    <xf numFmtId="165" fontId="3" fillId="5" borderId="1" xfId="1" applyNumberFormat="1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left" indent="1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/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3" fontId="6" fillId="3" borderId="1" xfId="0" applyNumberFormat="1" applyFont="1" applyFill="1" applyBorder="1"/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165" fontId="5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left" vertical="center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2" applyFont="1" applyFill="1" applyBorder="1" applyAlignment="1">
      <alignment horizontal="center" vertical="center" textRotation="90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right" vertical="center" wrapText="1"/>
    </xf>
    <xf numFmtId="3" fontId="5" fillId="4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left" vertical="center"/>
    </xf>
    <xf numFmtId="2" fontId="6" fillId="0" borderId="1" xfId="1" applyNumberFormat="1" applyFont="1" applyFill="1" applyBorder="1" applyAlignment="1" applyProtection="1">
      <alignment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3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right" vertical="center" wrapText="1"/>
    </xf>
    <xf numFmtId="0" fontId="6" fillId="3" borderId="0" xfId="2" applyFont="1" applyFill="1" applyAlignment="1">
      <alignment horizontal="left" vertical="center"/>
    </xf>
    <xf numFmtId="2" fontId="6" fillId="3" borderId="1" xfId="1" applyNumberFormat="1" applyFont="1" applyFill="1" applyBorder="1" applyAlignment="1" applyProtection="1">
      <alignment horizontal="left"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1" applyNumberFormat="1" applyFont="1" applyFill="1" applyBorder="1" applyAlignment="1" applyProtection="1">
      <alignment horizontal="lef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3" fontId="10" fillId="3" borderId="3" xfId="1" applyNumberFormat="1" applyFont="1" applyFill="1" applyBorder="1" applyAlignment="1" applyProtection="1">
      <alignment horizontal="right" vertical="center" wrapText="1"/>
    </xf>
    <xf numFmtId="3" fontId="10" fillId="4" borderId="1" xfId="1" applyNumberFormat="1" applyFont="1" applyFill="1" applyBorder="1" applyAlignment="1" applyProtection="1">
      <alignment horizontal="right" vertical="center" wrapText="1"/>
    </xf>
    <xf numFmtId="0" fontId="10" fillId="3" borderId="0" xfId="2" applyFont="1" applyFill="1" applyAlignment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2" applyFont="1" applyFill="1" applyAlignment="1">
      <alignment horizontal="left" vertical="center"/>
    </xf>
    <xf numFmtId="2" fontId="5" fillId="5" borderId="1" xfId="1" applyNumberFormat="1" applyFont="1" applyFill="1" applyBorder="1" applyAlignment="1" applyProtection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2" fontId="3" fillId="5" borderId="6" xfId="1" applyNumberFormat="1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>
      <alignment horizontal="center" vertical="center" textRotation="90"/>
    </xf>
    <xf numFmtId="2" fontId="3" fillId="5" borderId="6" xfId="2" applyNumberFormat="1" applyFont="1" applyFill="1" applyBorder="1" applyAlignment="1">
      <alignment horizontal="center" vertical="center" textRotation="90" wrapText="1"/>
    </xf>
    <xf numFmtId="0" fontId="3" fillId="5" borderId="7" xfId="2" applyFont="1" applyFill="1" applyBorder="1" applyAlignment="1">
      <alignment horizontal="center" vertical="center" textRotation="90"/>
    </xf>
    <xf numFmtId="0" fontId="3" fillId="5" borderId="6" xfId="1" applyFont="1" applyFill="1" applyBorder="1" applyAlignment="1" applyProtection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11" fillId="0" borderId="0" xfId="0" applyFont="1"/>
    <xf numFmtId="0" fontId="11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vertical="center" wrapText="1"/>
    </xf>
    <xf numFmtId="1" fontId="5" fillId="5" borderId="1" xfId="1" applyNumberFormat="1" applyFont="1" applyFill="1" applyBorder="1" applyAlignment="1" applyProtection="1">
      <alignment vertical="center" wrapText="1"/>
    </xf>
    <xf numFmtId="1" fontId="5" fillId="5" borderId="1" xfId="0" applyNumberFormat="1" applyFont="1" applyFill="1" applyBorder="1" applyAlignment="1">
      <alignment horizontal="right" vertical="center"/>
    </xf>
    <xf numFmtId="0" fontId="3" fillId="5" borderId="3" xfId="1" applyFont="1" applyFill="1" applyBorder="1" applyAlignment="1" applyProtection="1">
      <alignment horizontal="center" vertical="center" textRotation="90" wrapText="1"/>
    </xf>
    <xf numFmtId="3" fontId="5" fillId="4" borderId="3" xfId="1" applyNumberFormat="1" applyFont="1" applyFill="1" applyBorder="1" applyAlignment="1" applyProtection="1">
      <alignment horizontal="center" vertical="center" wrapText="1"/>
    </xf>
    <xf numFmtId="165" fontId="5" fillId="5" borderId="3" xfId="1" applyNumberFormat="1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>
      <alignment horizontal="center" vertical="center" textRotation="90"/>
    </xf>
    <xf numFmtId="3" fontId="5" fillId="4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2" applyNumberFormat="1" applyFont="1" applyBorder="1" applyAlignment="1">
      <alignment horizontal="center" vertical="center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165" fontId="5" fillId="5" borderId="10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textRotation="90" wrapText="1"/>
    </xf>
    <xf numFmtId="3" fontId="6" fillId="4" borderId="3" xfId="1" applyNumberFormat="1" applyFont="1" applyFill="1" applyBorder="1" applyAlignment="1" applyProtection="1">
      <alignment horizontal="right" vertical="center" wrapText="1"/>
    </xf>
    <xf numFmtId="3" fontId="5" fillId="5" borderId="3" xfId="1" applyNumberFormat="1" applyFont="1" applyFill="1" applyBorder="1" applyAlignment="1" applyProtection="1">
      <alignment horizontal="right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3" fontId="5" fillId="4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3" fontId="10" fillId="3" borderId="10" xfId="1" applyNumberFormat="1" applyFont="1" applyFill="1" applyBorder="1" applyAlignment="1" applyProtection="1">
      <alignment horizontal="right" vertical="center" wrapText="1"/>
    </xf>
    <xf numFmtId="3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0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wrapText="1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3" fillId="4" borderId="10" xfId="2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1" fontId="5" fillId="4" borderId="10" xfId="2" applyNumberFormat="1" applyFont="1" applyFill="1" applyBorder="1" applyAlignment="1">
      <alignment horizontal="center" vertical="center"/>
    </xf>
    <xf numFmtId="1" fontId="5" fillId="5" borderId="10" xfId="2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 applyProtection="1">
      <alignment horizontal="right" vertical="center" wrapText="1"/>
    </xf>
    <xf numFmtId="0" fontId="3" fillId="5" borderId="12" xfId="1" applyFont="1" applyFill="1" applyBorder="1" applyAlignment="1" applyProtection="1">
      <alignment horizontal="center" vertical="center" textRotation="90" wrapText="1"/>
    </xf>
    <xf numFmtId="0" fontId="14" fillId="0" borderId="0" xfId="0" applyFont="1"/>
    <xf numFmtId="0" fontId="5" fillId="3" borderId="0" xfId="2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inden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1" fontId="6" fillId="5" borderId="10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168" fontId="10" fillId="0" borderId="0" xfId="2" applyNumberFormat="1" applyFont="1" applyAlignment="1">
      <alignment horizontal="right"/>
    </xf>
    <xf numFmtId="0" fontId="7" fillId="0" borderId="0" xfId="2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6" fillId="0" borderId="0" xfId="2" applyNumberFormat="1" applyFont="1" applyAlignment="1">
      <alignment horizontal="right" vertic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left" vertical="center"/>
    </xf>
    <xf numFmtId="168" fontId="3" fillId="5" borderId="1" xfId="2" applyNumberFormat="1" applyFont="1" applyFill="1" applyBorder="1"/>
    <xf numFmtId="167" fontId="3" fillId="4" borderId="1" xfId="4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167" fontId="11" fillId="0" borderId="1" xfId="4" applyNumberFormat="1" applyFont="1" applyBorder="1"/>
    <xf numFmtId="0" fontId="11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167" fontId="3" fillId="0" borderId="1" xfId="4" applyNumberFormat="1" applyFont="1" applyBorder="1"/>
    <xf numFmtId="167" fontId="3" fillId="5" borderId="1" xfId="4" applyNumberFormat="1" applyFont="1" applyFill="1" applyBorder="1"/>
    <xf numFmtId="167" fontId="3" fillId="4" borderId="1" xfId="4" applyNumberFormat="1" applyFont="1" applyFill="1" applyBorder="1"/>
    <xf numFmtId="167" fontId="11" fillId="0" borderId="1" xfId="4" applyNumberFormat="1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168" fontId="6" fillId="0" borderId="0" xfId="2" applyNumberFormat="1" applyFont="1" applyBorder="1"/>
    <xf numFmtId="0" fontId="3" fillId="0" borderId="1" xfId="0" applyFont="1" applyBorder="1" applyAlignment="1">
      <alignment vertical="center" wrapText="1"/>
    </xf>
    <xf numFmtId="0" fontId="4" fillId="0" borderId="0" xfId="0" applyFont="1"/>
    <xf numFmtId="3" fontId="6" fillId="0" borderId="1" xfId="0" applyNumberFormat="1" applyFont="1" applyFill="1" applyBorder="1" applyAlignment="1"/>
    <xf numFmtId="3" fontId="6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right" vertical="center" wrapText="1"/>
    </xf>
    <xf numFmtId="0" fontId="12" fillId="3" borderId="0" xfId="0" applyNumberFormat="1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1" xfId="0" applyNumberFormat="1" applyFont="1" applyFill="1" applyBorder="1" applyAlignment="1">
      <alignment horizontal="center" wrapText="1"/>
    </xf>
    <xf numFmtId="0" fontId="11" fillId="7" borderId="1" xfId="0" applyNumberFormat="1" applyFont="1" applyFill="1" applyBorder="1" applyAlignment="1">
      <alignment horizontal="center" wrapText="1"/>
    </xf>
    <xf numFmtId="0" fontId="16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/>
    <xf numFmtId="167" fontId="16" fillId="4" borderId="1" xfId="3" applyNumberFormat="1" applyFont="1" applyFill="1" applyBorder="1"/>
    <xf numFmtId="0" fontId="15" fillId="6" borderId="0" xfId="0" applyFont="1" applyFill="1"/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/>
    <xf numFmtId="3" fontId="15" fillId="0" borderId="1" xfId="3" applyNumberFormat="1" applyFont="1" applyBorder="1"/>
    <xf numFmtId="3" fontId="15" fillId="0" borderId="0" xfId="0" applyNumberFormat="1" applyFont="1"/>
    <xf numFmtId="3" fontId="16" fillId="0" borderId="0" xfId="0" applyNumberFormat="1" applyFont="1"/>
    <xf numFmtId="0" fontId="0" fillId="0" borderId="13" xfId="0" applyBorder="1"/>
    <xf numFmtId="0" fontId="0" fillId="0" borderId="14" xfId="0" applyBorder="1"/>
    <xf numFmtId="0" fontId="14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14" fillId="0" borderId="16" xfId="0" applyFont="1" applyBorder="1"/>
    <xf numFmtId="0" fontId="14" fillId="0" borderId="0" xfId="0" applyFont="1" applyBorder="1"/>
    <xf numFmtId="0" fontId="4" fillId="0" borderId="0" xfId="0" applyFont="1" applyBorder="1"/>
    <xf numFmtId="0" fontId="0" fillId="0" borderId="18" xfId="0" applyBorder="1"/>
    <xf numFmtId="0" fontId="14" fillId="0" borderId="19" xfId="0" applyFont="1" applyBorder="1"/>
    <xf numFmtId="0" fontId="14" fillId="0" borderId="17" xfId="0" applyFont="1" applyBorder="1"/>
    <xf numFmtId="0" fontId="14" fillId="0" borderId="20" xfId="0" applyFont="1" applyBorder="1"/>
    <xf numFmtId="0" fontId="14" fillId="0" borderId="13" xfId="0" applyFont="1" applyBorder="1"/>
    <xf numFmtId="0" fontId="14" fillId="0" borderId="15" xfId="0" applyFont="1" applyBorder="1"/>
    <xf numFmtId="0" fontId="14" fillId="0" borderId="21" xfId="0" applyFont="1" applyBorder="1"/>
    <xf numFmtId="0" fontId="14" fillId="0" borderId="22" xfId="0" applyFont="1" applyBorder="1"/>
    <xf numFmtId="0" fontId="14" fillId="0" borderId="23" xfId="0" applyFont="1" applyBorder="1"/>
    <xf numFmtId="3" fontId="0" fillId="0" borderId="0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14" fillId="0" borderId="0" xfId="0" applyNumberFormat="1" applyFont="1" applyBorder="1"/>
    <xf numFmtId="3" fontId="14" fillId="0" borderId="16" xfId="0" applyNumberFormat="1" applyFont="1" applyBorder="1"/>
    <xf numFmtId="3" fontId="14" fillId="0" borderId="19" xfId="0" applyNumberFormat="1" applyFont="1" applyBorder="1"/>
    <xf numFmtId="3" fontId="14" fillId="0" borderId="18" xfId="0" applyNumberFormat="1" applyFont="1" applyBorder="1"/>
    <xf numFmtId="3" fontId="0" fillId="0" borderId="20" xfId="0" applyNumberFormat="1" applyBorder="1"/>
    <xf numFmtId="3" fontId="16" fillId="0" borderId="1" xfId="3" applyNumberFormat="1" applyFont="1" applyBorder="1"/>
    <xf numFmtId="165" fontId="6" fillId="0" borderId="0" xfId="0" applyNumberFormat="1" applyFont="1" applyFill="1"/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3" fillId="4" borderId="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3" fillId="5" borderId="1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</cellXfs>
  <cellStyles count="5">
    <cellStyle name="Ezres" xfId="3" builtinId="3"/>
    <cellStyle name="Ezres 2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_-* #,##0\ _F_t_-;\-* #,##0\ _F_t_-;_-* &quot;-&quot;??\ _F_t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_-* #,##0\ _F_t_-;\-* #,##0\ _F_t_-;_-* &quot;-&quot;??\ _F_t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7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57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áblázat1" displayName="Táblázat1" ref="A1:E15" totalsRowShown="0">
  <autoFilter ref="A1:E15" xr:uid="{00000000-0009-0000-0100-000001000000}"/>
  <tableColumns count="5">
    <tableColumn id="1" xr3:uid="{00000000-0010-0000-0000-000001000000}" name="Oszlop1" dataDxfId="3"/>
    <tableColumn id="2" xr3:uid="{00000000-0010-0000-0000-000002000000}" name="Oszlop2" dataDxfId="2"/>
    <tableColumn id="3" xr3:uid="{00000000-0010-0000-0000-000003000000}" name="Oszlop3" dataDxfId="1" dataCellStyle="Ezres"/>
    <tableColumn id="4" xr3:uid="{00000000-0010-0000-0000-000004000000}" name="Oszlop4" dataDxfId="0" dataCellStyle="Ezres"/>
    <tableColumn id="5" xr3:uid="{00000000-0010-0000-0000-000005000000}" name="Oszlop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zoomScale="120" zoomScaleNormal="120" workbookViewId="0">
      <selection activeCell="J1" sqref="J1:M1"/>
    </sheetView>
  </sheetViews>
  <sheetFormatPr defaultColWidth="9.109375" defaultRowHeight="13.5" customHeight="1" x14ac:dyDescent="0.2"/>
  <cols>
    <col min="1" max="1" width="4" style="65" customWidth="1"/>
    <col min="2" max="2" width="33.5546875" style="35" customWidth="1"/>
    <col min="3" max="3" width="5.33203125" style="25" hidden="1" customWidth="1"/>
    <col min="4" max="4" width="13.44140625" style="25" customWidth="1"/>
    <col min="5" max="5" width="12.88671875" style="25" customWidth="1"/>
    <col min="6" max="6" width="12.109375" style="25" customWidth="1"/>
    <col min="7" max="7" width="0.33203125" style="25" customWidth="1"/>
    <col min="8" max="8" width="4.109375" style="65" customWidth="1"/>
    <col min="9" max="9" width="31.44140625" style="25" customWidth="1"/>
    <col min="10" max="10" width="11" style="25" customWidth="1"/>
    <col min="11" max="11" width="12.109375" style="25" customWidth="1"/>
    <col min="12" max="12" width="15.109375" style="25" customWidth="1"/>
    <col min="13" max="13" width="5.33203125" style="25" customWidth="1"/>
    <col min="14" max="14" width="6.44140625" style="25" customWidth="1"/>
    <col min="15" max="15" width="9.109375" style="25"/>
    <col min="16" max="16" width="11.109375" style="25" bestFit="1" customWidth="1"/>
    <col min="17" max="16384" width="9.109375" style="25"/>
  </cols>
  <sheetData>
    <row r="1" spans="1:16" ht="13.5" customHeight="1" x14ac:dyDescent="0.2">
      <c r="A1" s="65">
        <v>7</v>
      </c>
      <c r="J1" s="279" t="s">
        <v>281</v>
      </c>
      <c r="K1" s="279"/>
      <c r="L1" s="279"/>
      <c r="M1" s="279"/>
    </row>
    <row r="2" spans="1:16" ht="13.5" customHeight="1" x14ac:dyDescent="0.3">
      <c r="A2" s="276" t="s">
        <v>278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6" ht="13.5" customHeight="1" x14ac:dyDescent="0.3">
      <c r="A3" s="71"/>
      <c r="B3" s="72"/>
      <c r="C3" s="72"/>
      <c r="D3" s="153"/>
      <c r="E3" s="188"/>
      <c r="F3" s="188"/>
      <c r="G3" s="72"/>
      <c r="H3" s="72"/>
      <c r="I3" s="72"/>
      <c r="J3" s="278" t="s">
        <v>168</v>
      </c>
      <c r="K3" s="278"/>
      <c r="L3" s="278"/>
      <c r="M3" s="278"/>
    </row>
    <row r="4" spans="1:16" s="26" customFormat="1" ht="40.5" customHeight="1" x14ac:dyDescent="0.25">
      <c r="A4" s="61"/>
      <c r="B4" s="36" t="s">
        <v>1</v>
      </c>
      <c r="C4" s="37" t="s">
        <v>78</v>
      </c>
      <c r="D4" s="37" t="s">
        <v>279</v>
      </c>
      <c r="E4" s="37" t="s">
        <v>280</v>
      </c>
      <c r="F4" s="37" t="s">
        <v>265</v>
      </c>
      <c r="G4" s="36"/>
      <c r="H4" s="36"/>
      <c r="I4" s="36" t="s">
        <v>0</v>
      </c>
      <c r="J4" s="36" t="s">
        <v>279</v>
      </c>
      <c r="K4" s="37" t="s">
        <v>280</v>
      </c>
      <c r="L4" s="37" t="s">
        <v>265</v>
      </c>
      <c r="M4" s="37"/>
      <c r="N4" s="18"/>
    </row>
    <row r="5" spans="1:16" s="27" customFormat="1" ht="13.5" customHeight="1" x14ac:dyDescent="0.2">
      <c r="A5" s="62" t="s">
        <v>6</v>
      </c>
      <c r="B5" s="38" t="s">
        <v>58</v>
      </c>
      <c r="C5" s="39" t="e">
        <f>SUM(C6+C7+C11+C13)</f>
        <v>#REF!</v>
      </c>
      <c r="D5" s="39">
        <v>248950346</v>
      </c>
      <c r="E5" s="39">
        <v>476183648</v>
      </c>
      <c r="F5" s="39">
        <v>414274071</v>
      </c>
      <c r="G5" s="162"/>
      <c r="H5" s="40" t="s">
        <v>2</v>
      </c>
      <c r="I5" s="38" t="s">
        <v>59</v>
      </c>
      <c r="J5" s="39">
        <v>147831144</v>
      </c>
      <c r="K5" s="39">
        <v>423861874</v>
      </c>
      <c r="L5" s="39">
        <v>298174687</v>
      </c>
      <c r="M5" s="161"/>
      <c r="N5" s="10"/>
    </row>
    <row r="6" spans="1:16" s="27" customFormat="1" ht="13.5" customHeight="1" x14ac:dyDescent="0.2">
      <c r="A6" s="63"/>
      <c r="B6" s="28" t="s">
        <v>22</v>
      </c>
      <c r="C6" s="41" t="e">
        <f>SUM(#REF!/#REF!)*100</f>
        <v>#REF!</v>
      </c>
      <c r="D6" s="3">
        <v>19805013</v>
      </c>
      <c r="E6" s="3">
        <v>19805013</v>
      </c>
      <c r="F6" s="3">
        <v>19929712</v>
      </c>
      <c r="G6" s="162"/>
      <c r="H6" s="19"/>
      <c r="I6" s="2" t="s">
        <v>8</v>
      </c>
      <c r="J6" s="3">
        <v>41985068</v>
      </c>
      <c r="K6" s="3">
        <v>167147932</v>
      </c>
      <c r="L6" s="3">
        <v>162036801</v>
      </c>
      <c r="M6" s="161"/>
      <c r="N6" s="11"/>
    </row>
    <row r="7" spans="1:16" s="27" customFormat="1" ht="13.5" customHeight="1" x14ac:dyDescent="0.2">
      <c r="A7" s="63"/>
      <c r="B7" s="28" t="s">
        <v>47</v>
      </c>
      <c r="C7" s="23" t="e">
        <f t="shared" ref="C7" si="0">SUM(C8,C9,C10)</f>
        <v>#REF!</v>
      </c>
      <c r="D7" s="23">
        <v>229145333</v>
      </c>
      <c r="E7" s="23">
        <v>456378635</v>
      </c>
      <c r="F7" s="23">
        <v>394344359</v>
      </c>
      <c r="G7" s="162"/>
      <c r="H7" s="19"/>
      <c r="I7" s="2" t="s">
        <v>41</v>
      </c>
      <c r="J7" s="3">
        <v>6997775</v>
      </c>
      <c r="K7" s="3">
        <v>14922068</v>
      </c>
      <c r="L7" s="3">
        <v>14370130</v>
      </c>
      <c r="M7" s="161"/>
      <c r="N7" s="11"/>
    </row>
    <row r="8" spans="1:16" ht="13.5" customHeight="1" x14ac:dyDescent="0.2">
      <c r="A8" s="64"/>
      <c r="B8" s="4" t="s">
        <v>48</v>
      </c>
      <c r="C8" s="24"/>
      <c r="D8" s="5">
        <v>150564420</v>
      </c>
      <c r="E8" s="5">
        <v>178412854</v>
      </c>
      <c r="F8" s="5">
        <v>168624946</v>
      </c>
      <c r="G8" s="162"/>
      <c r="H8" s="19"/>
      <c r="I8" s="2"/>
      <c r="J8" s="3"/>
      <c r="K8" s="3"/>
      <c r="L8" s="3"/>
      <c r="M8" s="161"/>
      <c r="N8" s="13"/>
    </row>
    <row r="9" spans="1:16" ht="13.5" customHeight="1" x14ac:dyDescent="0.2">
      <c r="A9" s="64"/>
      <c r="B9" s="4" t="s">
        <v>50</v>
      </c>
      <c r="C9" s="24" t="e">
        <f>SUM(#REF!/#REF!)*100</f>
        <v>#REF!</v>
      </c>
      <c r="D9" s="5"/>
      <c r="E9" s="5"/>
      <c r="F9" s="5"/>
      <c r="G9" s="162"/>
      <c r="H9" s="1"/>
      <c r="I9" s="2"/>
      <c r="J9" s="3"/>
      <c r="K9" s="3"/>
      <c r="L9" s="3"/>
      <c r="M9" s="161"/>
      <c r="N9" s="13"/>
      <c r="P9" s="30"/>
    </row>
    <row r="10" spans="1:16" ht="13.5" customHeight="1" x14ac:dyDescent="0.2">
      <c r="A10" s="64"/>
      <c r="B10" s="4" t="s">
        <v>49</v>
      </c>
      <c r="C10" s="24" t="e">
        <f>SUM(#REF!/#REF!)*100</f>
        <v>#REF!</v>
      </c>
      <c r="D10" s="5">
        <v>78580913</v>
      </c>
      <c r="E10" s="5">
        <v>277965781</v>
      </c>
      <c r="F10" s="5">
        <v>215931505</v>
      </c>
      <c r="G10" s="162"/>
      <c r="H10" s="1"/>
      <c r="I10" s="2"/>
      <c r="J10" s="3"/>
      <c r="K10" s="3"/>
      <c r="L10" s="3"/>
      <c r="M10" s="161"/>
      <c r="N10" s="13"/>
    </row>
    <row r="11" spans="1:16" ht="13.5" customHeight="1" x14ac:dyDescent="0.2">
      <c r="A11" s="63"/>
      <c r="B11" s="28" t="s">
        <v>51</v>
      </c>
      <c r="C11" s="3" t="e">
        <f>SUM(C12:C12)</f>
        <v>#REF!</v>
      </c>
      <c r="D11" s="3"/>
      <c r="E11" s="3"/>
      <c r="F11" s="3"/>
      <c r="G11" s="162"/>
      <c r="H11" s="1"/>
      <c r="I11" s="2" t="s">
        <v>42</v>
      </c>
      <c r="J11" s="3">
        <v>31187050</v>
      </c>
      <c r="K11" s="3">
        <v>136666058</v>
      </c>
      <c r="L11" s="3">
        <v>99935436</v>
      </c>
      <c r="M11" s="161"/>
      <c r="N11" s="13"/>
    </row>
    <row r="12" spans="1:16" ht="13.5" customHeight="1" x14ac:dyDescent="0.2">
      <c r="A12" s="64"/>
      <c r="B12" s="4" t="s">
        <v>52</v>
      </c>
      <c r="C12" s="24" t="e">
        <f>SUM(#REF!/#REF!)*100</f>
        <v>#REF!</v>
      </c>
      <c r="D12" s="5"/>
      <c r="E12" s="5"/>
      <c r="F12" s="5"/>
      <c r="G12" s="162"/>
      <c r="H12" s="1"/>
      <c r="I12" s="7"/>
      <c r="J12" s="29"/>
      <c r="K12" s="29"/>
      <c r="L12" s="29"/>
      <c r="M12" s="161"/>
      <c r="N12" s="13"/>
    </row>
    <row r="13" spans="1:16" ht="13.5" customHeight="1" x14ac:dyDescent="0.2">
      <c r="A13" s="63"/>
      <c r="B13" s="28" t="s">
        <v>53</v>
      </c>
      <c r="C13" s="3" t="e">
        <f t="shared" ref="C13" si="1">SUM(C14:C18)</f>
        <v>#REF!</v>
      </c>
      <c r="D13" s="3">
        <v>8100000</v>
      </c>
      <c r="E13" s="3">
        <v>8100000</v>
      </c>
      <c r="F13" s="3">
        <v>6222472</v>
      </c>
      <c r="G13" s="162"/>
      <c r="H13" s="1"/>
      <c r="I13" s="66" t="s">
        <v>43</v>
      </c>
      <c r="J13" s="3">
        <v>63421251</v>
      </c>
      <c r="K13" s="3">
        <v>88244266</v>
      </c>
      <c r="L13" s="3">
        <v>14789020</v>
      </c>
      <c r="M13" s="161"/>
      <c r="N13" s="13"/>
    </row>
    <row r="14" spans="1:16" ht="13.5" customHeight="1" x14ac:dyDescent="0.2">
      <c r="A14" s="64"/>
      <c r="B14" s="4" t="s">
        <v>54</v>
      </c>
      <c r="C14" s="24" t="e">
        <f>SUM(#REF!/#REF!)*100</f>
        <v>#REF!</v>
      </c>
      <c r="D14" s="5"/>
      <c r="E14" s="5"/>
      <c r="F14" s="5"/>
      <c r="G14" s="162"/>
      <c r="H14" s="1"/>
      <c r="I14" s="31" t="s">
        <v>95</v>
      </c>
      <c r="J14" s="5"/>
      <c r="K14" s="5">
        <v>0</v>
      </c>
      <c r="L14" s="5">
        <v>0</v>
      </c>
      <c r="M14" s="161"/>
      <c r="N14" s="13"/>
    </row>
    <row r="15" spans="1:16" ht="13.5" customHeight="1" x14ac:dyDescent="0.2">
      <c r="A15" s="64"/>
      <c r="B15" s="4" t="s">
        <v>55</v>
      </c>
      <c r="C15" s="24"/>
      <c r="D15" s="5">
        <v>1100000</v>
      </c>
      <c r="E15" s="5">
        <v>1100000</v>
      </c>
      <c r="F15" s="5">
        <v>0</v>
      </c>
      <c r="G15" s="162"/>
      <c r="H15" s="1"/>
      <c r="I15" s="6" t="s">
        <v>169</v>
      </c>
      <c r="J15" s="29">
        <v>1452500</v>
      </c>
      <c r="K15" s="29">
        <v>2152500</v>
      </c>
      <c r="L15" s="29">
        <v>616320</v>
      </c>
      <c r="M15" s="161"/>
      <c r="N15" s="13"/>
    </row>
    <row r="16" spans="1:16" ht="13.5" customHeight="1" x14ac:dyDescent="0.2">
      <c r="A16" s="64"/>
      <c r="B16" s="4" t="s">
        <v>209</v>
      </c>
      <c r="C16" s="24" t="e">
        <f>SUM(#REF!/#REF!)*100</f>
        <v>#REF!</v>
      </c>
      <c r="D16" s="5">
        <v>2200000</v>
      </c>
      <c r="E16" s="5">
        <v>2200000</v>
      </c>
      <c r="F16" s="5">
        <v>1692181</v>
      </c>
      <c r="G16" s="162"/>
      <c r="H16" s="1"/>
      <c r="I16" s="7" t="s">
        <v>170</v>
      </c>
      <c r="J16" s="8">
        <v>0</v>
      </c>
      <c r="K16" s="33">
        <v>14219000</v>
      </c>
      <c r="L16" s="33">
        <v>14172700</v>
      </c>
      <c r="M16" s="161"/>
      <c r="N16" s="13"/>
    </row>
    <row r="17" spans="1:14" ht="13.5" customHeight="1" x14ac:dyDescent="0.2">
      <c r="A17" s="64"/>
      <c r="B17" s="4" t="s">
        <v>210</v>
      </c>
      <c r="C17" s="24"/>
      <c r="D17" s="5">
        <v>4800000</v>
      </c>
      <c r="E17" s="5">
        <v>4800000</v>
      </c>
      <c r="F17" s="5">
        <v>4364436</v>
      </c>
      <c r="G17" s="162"/>
      <c r="H17" s="1"/>
      <c r="I17" s="6" t="s">
        <v>211</v>
      </c>
      <c r="J17" s="230">
        <v>61968751</v>
      </c>
      <c r="K17" s="230">
        <v>71872766</v>
      </c>
      <c r="L17" s="230"/>
      <c r="M17" s="161"/>
      <c r="N17" s="13"/>
    </row>
    <row r="18" spans="1:14" ht="13.5" customHeight="1" x14ac:dyDescent="0.2">
      <c r="A18" s="64"/>
      <c r="B18" s="4" t="s">
        <v>56</v>
      </c>
      <c r="C18" s="24"/>
      <c r="D18" s="5"/>
      <c r="E18" s="5"/>
      <c r="F18" s="5">
        <v>165855</v>
      </c>
      <c r="G18" s="162"/>
      <c r="H18" s="1"/>
      <c r="I18" s="2" t="s">
        <v>44</v>
      </c>
      <c r="J18" s="32">
        <v>4240000</v>
      </c>
      <c r="K18" s="32">
        <v>16881640</v>
      </c>
      <c r="L18" s="32">
        <v>7043300</v>
      </c>
      <c r="M18" s="161"/>
      <c r="N18" s="13"/>
    </row>
    <row r="19" spans="1:14" s="27" customFormat="1" ht="13.5" customHeight="1" x14ac:dyDescent="0.2">
      <c r="A19" s="62" t="s">
        <v>3</v>
      </c>
      <c r="B19" s="43" t="s">
        <v>61</v>
      </c>
      <c r="C19" s="39" t="e">
        <f>SUM(C23+C22+C20)</f>
        <v>#REF!</v>
      </c>
      <c r="D19" s="39">
        <v>0</v>
      </c>
      <c r="E19" s="39">
        <v>135000</v>
      </c>
      <c r="F19" s="39">
        <v>135000</v>
      </c>
      <c r="G19" s="162"/>
      <c r="H19" s="40" t="s">
        <v>3</v>
      </c>
      <c r="I19" s="38" t="s">
        <v>60</v>
      </c>
      <c r="J19" s="39">
        <v>0</v>
      </c>
      <c r="K19" s="39">
        <v>69683388</v>
      </c>
      <c r="L19" s="39">
        <v>62075234</v>
      </c>
      <c r="M19" s="161"/>
      <c r="N19" s="11"/>
    </row>
    <row r="20" spans="1:14" s="27" customFormat="1" ht="13.5" customHeight="1" x14ac:dyDescent="0.2">
      <c r="A20" s="63"/>
      <c r="B20" s="28" t="s">
        <v>57</v>
      </c>
      <c r="C20" s="23">
        <f>SUM(C21:C21)</f>
        <v>0</v>
      </c>
      <c r="D20" s="23"/>
      <c r="E20" s="23"/>
      <c r="F20" s="23">
        <v>262700</v>
      </c>
      <c r="G20" s="162"/>
      <c r="H20" s="19"/>
      <c r="I20" s="2" t="s">
        <v>45</v>
      </c>
      <c r="J20" s="32">
        <v>0</v>
      </c>
      <c r="K20" s="32">
        <v>32199388</v>
      </c>
      <c r="L20" s="32">
        <v>26255689</v>
      </c>
      <c r="M20" s="161"/>
      <c r="N20" s="11"/>
    </row>
    <row r="21" spans="1:14" ht="13.5" customHeight="1" x14ac:dyDescent="0.2">
      <c r="A21" s="64"/>
      <c r="B21" s="4" t="s">
        <v>10</v>
      </c>
      <c r="C21" s="24">
        <v>0</v>
      </c>
      <c r="D21" s="33"/>
      <c r="E21" s="33">
        <v>0</v>
      </c>
      <c r="F21" s="33">
        <v>262700</v>
      </c>
      <c r="G21" s="162"/>
      <c r="H21" s="19"/>
      <c r="I21" s="2" t="s">
        <v>46</v>
      </c>
      <c r="J21" s="32">
        <v>0</v>
      </c>
      <c r="K21" s="32">
        <v>37484000</v>
      </c>
      <c r="L21" s="32">
        <v>35819545</v>
      </c>
      <c r="M21" s="161"/>
      <c r="N21" s="16"/>
    </row>
    <row r="22" spans="1:14" ht="13.5" customHeight="1" x14ac:dyDescent="0.2">
      <c r="A22" s="63"/>
      <c r="B22" s="28" t="s">
        <v>86</v>
      </c>
      <c r="C22" s="41">
        <v>0</v>
      </c>
      <c r="D22" s="23">
        <v>0</v>
      </c>
      <c r="E22" s="23">
        <v>135000</v>
      </c>
      <c r="F22" s="23">
        <v>135000</v>
      </c>
      <c r="G22" s="162"/>
      <c r="H22" s="1"/>
      <c r="I22" s="8"/>
      <c r="J22" s="8"/>
      <c r="K22" s="8"/>
      <c r="L22" s="8"/>
      <c r="M22" s="161"/>
      <c r="N22" s="12"/>
    </row>
    <row r="23" spans="1:14" ht="13.5" customHeight="1" x14ac:dyDescent="0.2">
      <c r="A23" s="63"/>
      <c r="B23" s="28" t="s">
        <v>62</v>
      </c>
      <c r="C23" s="23" t="e">
        <f>SUM(C24:C25)</f>
        <v>#REF!</v>
      </c>
      <c r="D23" s="23">
        <v>0</v>
      </c>
      <c r="E23" s="23"/>
      <c r="F23" s="23"/>
      <c r="G23" s="162"/>
      <c r="H23" s="19"/>
      <c r="I23" s="2" t="s">
        <v>11</v>
      </c>
      <c r="J23" s="3"/>
      <c r="K23" s="3"/>
      <c r="L23" s="3"/>
      <c r="M23" s="161"/>
      <c r="N23" s="14"/>
    </row>
    <row r="24" spans="1:14" ht="13.5" customHeight="1" x14ac:dyDescent="0.2">
      <c r="A24" s="64"/>
      <c r="B24" s="34" t="s">
        <v>63</v>
      </c>
      <c r="C24" s="24" t="e">
        <f>SUM(#REF!/#REF!)*100</f>
        <v>#REF!</v>
      </c>
      <c r="D24" s="33"/>
      <c r="E24" s="33"/>
      <c r="F24" s="33"/>
      <c r="G24" s="162"/>
      <c r="H24" s="1"/>
      <c r="I24" s="7" t="s">
        <v>171</v>
      </c>
      <c r="J24" s="29"/>
      <c r="K24" s="29"/>
      <c r="L24" s="29"/>
      <c r="M24" s="161"/>
      <c r="N24" s="14"/>
    </row>
    <row r="25" spans="1:14" ht="13.5" customHeight="1" x14ac:dyDescent="0.2">
      <c r="A25" s="64"/>
      <c r="B25" s="34" t="s">
        <v>90</v>
      </c>
      <c r="C25" s="24" t="e">
        <f>SUM(#REF!/#REF!)*100</f>
        <v>#REF!</v>
      </c>
      <c r="D25" s="33">
        <v>0</v>
      </c>
      <c r="E25" s="33">
        <v>0</v>
      </c>
      <c r="F25" s="33">
        <v>0</v>
      </c>
      <c r="G25" s="162"/>
      <c r="H25" s="1"/>
      <c r="I25" s="7"/>
      <c r="J25" s="29"/>
      <c r="K25" s="29"/>
      <c r="L25" s="29"/>
      <c r="M25" s="161"/>
      <c r="N25" s="13"/>
    </row>
    <row r="26" spans="1:14" s="27" customFormat="1" ht="13.5" customHeight="1" x14ac:dyDescent="0.2">
      <c r="A26" s="62" t="s">
        <v>73</v>
      </c>
      <c r="B26" s="43" t="s">
        <v>64</v>
      </c>
      <c r="C26" s="39">
        <f t="shared" ref="C26" si="2">SUM(C27:C28)</f>
        <v>0</v>
      </c>
      <c r="D26" s="39"/>
      <c r="E26" s="39">
        <v>136938778</v>
      </c>
      <c r="F26" s="39">
        <v>143844607</v>
      </c>
      <c r="G26" s="162"/>
      <c r="H26" s="40" t="s">
        <v>73</v>
      </c>
      <c r="I26" s="38" t="s">
        <v>65</v>
      </c>
      <c r="J26" s="39">
        <v>2000000</v>
      </c>
      <c r="K26" s="39">
        <v>8022577</v>
      </c>
      <c r="L26" s="39">
        <v>7685674</v>
      </c>
      <c r="M26" s="161"/>
      <c r="N26" s="20"/>
    </row>
    <row r="27" spans="1:14" ht="13.5" customHeight="1" x14ac:dyDescent="0.2">
      <c r="A27" s="64"/>
      <c r="B27" s="4" t="s">
        <v>66</v>
      </c>
      <c r="C27" s="24">
        <v>0</v>
      </c>
      <c r="D27" s="5"/>
      <c r="E27" s="5">
        <v>136938778</v>
      </c>
      <c r="F27" s="5">
        <v>136948778</v>
      </c>
      <c r="G27" s="162"/>
      <c r="H27" s="1"/>
      <c r="I27" s="7" t="s">
        <v>97</v>
      </c>
      <c r="J27" s="5"/>
      <c r="K27" s="5">
        <v>6022577</v>
      </c>
      <c r="L27" s="5">
        <v>6022577</v>
      </c>
      <c r="M27" s="161"/>
      <c r="N27" s="13"/>
    </row>
    <row r="28" spans="1:14" ht="13.5" customHeight="1" x14ac:dyDescent="0.2">
      <c r="A28" s="64"/>
      <c r="B28" s="4" t="s">
        <v>214</v>
      </c>
      <c r="C28" s="24">
        <v>0</v>
      </c>
      <c r="D28" s="5"/>
      <c r="E28" s="5"/>
      <c r="F28" s="5"/>
      <c r="G28" s="162"/>
      <c r="H28" s="1"/>
      <c r="I28" s="7" t="s">
        <v>246</v>
      </c>
      <c r="J28" s="29">
        <v>2000000</v>
      </c>
      <c r="K28" s="29">
        <v>2000000</v>
      </c>
      <c r="L28" s="29">
        <v>1663097</v>
      </c>
      <c r="M28" s="161"/>
      <c r="N28" s="16"/>
    </row>
    <row r="29" spans="1:14" ht="13.5" customHeight="1" x14ac:dyDescent="0.2">
      <c r="A29" s="64"/>
      <c r="B29" s="4" t="s">
        <v>172</v>
      </c>
      <c r="C29" s="24"/>
      <c r="D29" s="5"/>
      <c r="E29" s="5"/>
      <c r="F29" s="5">
        <v>6895829</v>
      </c>
      <c r="G29" s="162"/>
      <c r="H29" s="1"/>
      <c r="I29" s="7" t="s">
        <v>212</v>
      </c>
      <c r="J29" s="29"/>
      <c r="K29" s="29"/>
      <c r="L29" s="29"/>
      <c r="M29" s="161"/>
      <c r="N29" s="16"/>
    </row>
    <row r="30" spans="1:14" s="27" customFormat="1" ht="13.5" customHeight="1" x14ac:dyDescent="0.2">
      <c r="A30" s="62" t="s">
        <v>4</v>
      </c>
      <c r="B30" s="44" t="s">
        <v>243</v>
      </c>
      <c r="C30" s="46">
        <v>0</v>
      </c>
      <c r="D30" s="45"/>
      <c r="E30" s="45"/>
      <c r="F30" s="45"/>
      <c r="G30" s="162"/>
      <c r="H30" s="40" t="s">
        <v>4</v>
      </c>
      <c r="I30" s="47" t="s">
        <v>242</v>
      </c>
      <c r="J30" s="38"/>
      <c r="K30" s="38"/>
      <c r="L30" s="38"/>
      <c r="M30" s="161"/>
      <c r="N30" s="11"/>
    </row>
    <row r="31" spans="1:14" s="26" customFormat="1" ht="13.5" customHeight="1" x14ac:dyDescent="0.25">
      <c r="A31" s="61" t="s">
        <v>5</v>
      </c>
      <c r="B31" s="53" t="s">
        <v>39</v>
      </c>
      <c r="C31" s="54" t="e">
        <f t="shared" ref="C31" si="3">SUM(C5,C19,C26,C30)</f>
        <v>#REF!</v>
      </c>
      <c r="D31" s="54">
        <v>257050346</v>
      </c>
      <c r="E31" s="54">
        <v>484418648</v>
      </c>
      <c r="F31" s="54">
        <v>425894243</v>
      </c>
      <c r="G31" s="163"/>
      <c r="H31" s="36" t="s">
        <v>74</v>
      </c>
      <c r="I31" s="55" t="s">
        <v>40</v>
      </c>
      <c r="J31" s="56">
        <v>150831144</v>
      </c>
      <c r="K31" s="56">
        <v>493545352</v>
      </c>
      <c r="L31" s="56">
        <v>358006976</v>
      </c>
      <c r="M31" s="164"/>
      <c r="N31" s="21"/>
    </row>
    <row r="32" spans="1:14" s="27" customFormat="1" ht="13.5" customHeight="1" x14ac:dyDescent="0.2">
      <c r="A32" s="62" t="s">
        <v>7</v>
      </c>
      <c r="B32" s="48" t="s">
        <v>20</v>
      </c>
      <c r="C32" s="50"/>
      <c r="D32" s="49">
        <v>0</v>
      </c>
      <c r="E32" s="49">
        <v>0</v>
      </c>
      <c r="F32" s="49">
        <v>0</v>
      </c>
      <c r="G32" s="162"/>
      <c r="H32" s="51" t="s">
        <v>7</v>
      </c>
      <c r="I32" s="52" t="s">
        <v>21</v>
      </c>
      <c r="J32" s="49">
        <v>104219202</v>
      </c>
      <c r="K32" s="49">
        <v>119789497</v>
      </c>
      <c r="L32" s="49">
        <v>118226913</v>
      </c>
      <c r="M32" s="161"/>
      <c r="N32" s="15"/>
    </row>
    <row r="33" spans="1:14" s="26" customFormat="1" ht="13.5" customHeight="1" x14ac:dyDescent="0.25">
      <c r="A33" s="61" t="s">
        <v>19</v>
      </c>
      <c r="B33" s="57" t="s">
        <v>37</v>
      </c>
      <c r="C33" s="58" t="e">
        <f t="shared" ref="C33" si="4">C31+C32</f>
        <v>#REF!</v>
      </c>
      <c r="D33" s="58">
        <v>257050346</v>
      </c>
      <c r="E33" s="58">
        <v>621357426</v>
      </c>
      <c r="F33" s="58">
        <v>569738850</v>
      </c>
      <c r="G33" s="163"/>
      <c r="H33" s="36" t="s">
        <v>19</v>
      </c>
      <c r="I33" s="59" t="s">
        <v>38</v>
      </c>
      <c r="J33" s="60">
        <v>255050346</v>
      </c>
      <c r="K33" s="60">
        <v>613334849</v>
      </c>
      <c r="L33" s="60">
        <v>476233889</v>
      </c>
      <c r="M33" s="164"/>
      <c r="N33" s="22"/>
    </row>
    <row r="34" spans="1:14" ht="13.5" customHeight="1" x14ac:dyDescent="0.2">
      <c r="J34" s="275"/>
    </row>
    <row r="40" spans="1:14" ht="13.5" customHeight="1" x14ac:dyDescent="0.2">
      <c r="C40" s="13"/>
      <c r="D40" s="42"/>
      <c r="E40" s="42"/>
      <c r="F40" s="42"/>
      <c r="G40" s="13"/>
    </row>
  </sheetData>
  <mergeCells count="3">
    <mergeCell ref="A2:M2"/>
    <mergeCell ref="J3:M3"/>
    <mergeCell ref="J1:M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"/>
  <sheetViews>
    <sheetView zoomScale="120" zoomScaleNormal="120" workbookViewId="0">
      <selection activeCell="G1" sqref="G1:T1"/>
    </sheetView>
  </sheetViews>
  <sheetFormatPr defaultColWidth="9.109375" defaultRowHeight="10.199999999999999" x14ac:dyDescent="0.25"/>
  <cols>
    <col min="1" max="1" width="28.5546875" style="90" customWidth="1"/>
    <col min="2" max="2" width="8.6640625" style="77" bestFit="1" customWidth="1"/>
    <col min="3" max="3" width="6.5546875" style="77" bestFit="1" customWidth="1"/>
    <col min="4" max="4" width="8" style="77" customWidth="1"/>
    <col min="5" max="5" width="7.88671875" style="77" customWidth="1"/>
    <col min="6" max="6" width="8.109375" style="77" customWidth="1"/>
    <col min="7" max="7" width="7.88671875" style="77" bestFit="1" customWidth="1"/>
    <col min="8" max="8" width="8.33203125" style="77" customWidth="1"/>
    <col min="9" max="12" width="6.5546875" style="77" customWidth="1"/>
    <col min="13" max="13" width="8.5546875" style="77" customWidth="1"/>
    <col min="14" max="14" width="8.33203125" style="77" customWidth="1"/>
    <col min="15" max="15" width="6.88671875" style="77" customWidth="1"/>
    <col min="16" max="16" width="5.6640625" style="77" bestFit="1" customWidth="1"/>
    <col min="17" max="17" width="6.5546875" style="77" bestFit="1" customWidth="1"/>
    <col min="18" max="18" width="5.6640625" style="77" bestFit="1" customWidth="1"/>
    <col min="19" max="19" width="6.5546875" style="77" bestFit="1" customWidth="1"/>
    <col min="20" max="20" width="6.44140625" style="77" customWidth="1"/>
    <col min="21" max="16384" width="9.109375" style="77"/>
  </cols>
  <sheetData>
    <row r="1" spans="1:20" x14ac:dyDescent="0.25">
      <c r="G1" s="282" t="s">
        <v>282</v>
      </c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</row>
    <row r="2" spans="1:20" s="74" customFormat="1" ht="15.6" x14ac:dyDescent="0.25">
      <c r="A2" s="285" t="s">
        <v>247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</row>
    <row r="3" spans="1:20" ht="12.75" customHeight="1" x14ac:dyDescent="0.25">
      <c r="A3" s="75"/>
      <c r="B3" s="76"/>
      <c r="C3" s="76"/>
      <c r="D3" s="76"/>
      <c r="E3" s="76"/>
      <c r="F3" s="76"/>
      <c r="G3" s="283" t="s">
        <v>89</v>
      </c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ht="13.2" x14ac:dyDescent="0.25">
      <c r="A4" s="131"/>
      <c r="B4" s="280" t="s">
        <v>263</v>
      </c>
      <c r="C4" s="281"/>
      <c r="D4" s="281"/>
      <c r="E4" s="281"/>
      <c r="F4" s="281"/>
      <c r="G4" s="281"/>
      <c r="H4" s="280" t="s">
        <v>264</v>
      </c>
      <c r="I4" s="281"/>
      <c r="J4" s="281"/>
      <c r="K4" s="281"/>
      <c r="L4" s="281"/>
      <c r="M4" s="281"/>
      <c r="N4" s="280" t="s">
        <v>265</v>
      </c>
      <c r="O4" s="281"/>
      <c r="P4" s="281"/>
      <c r="Q4" s="281"/>
      <c r="R4" s="281"/>
      <c r="S4" s="284"/>
      <c r="T4" s="191"/>
    </row>
    <row r="5" spans="1:20" s="74" customFormat="1" ht="75" customHeight="1" x14ac:dyDescent="0.25">
      <c r="A5" s="91" t="s">
        <v>0</v>
      </c>
      <c r="B5" s="168" t="s">
        <v>29</v>
      </c>
      <c r="C5" s="92" t="s">
        <v>248</v>
      </c>
      <c r="D5" s="92" t="s">
        <v>30</v>
      </c>
      <c r="E5" s="92"/>
      <c r="F5" s="92"/>
      <c r="G5" s="93" t="s">
        <v>13</v>
      </c>
      <c r="H5" s="168" t="s">
        <v>29</v>
      </c>
      <c r="I5" s="92" t="s">
        <v>249</v>
      </c>
      <c r="J5" s="92" t="s">
        <v>30</v>
      </c>
      <c r="K5" s="92"/>
      <c r="L5" s="92"/>
      <c r="M5" s="93" t="s">
        <v>13</v>
      </c>
      <c r="N5" s="168" t="s">
        <v>29</v>
      </c>
      <c r="O5" s="92" t="s">
        <v>249</v>
      </c>
      <c r="P5" s="92" t="s">
        <v>250</v>
      </c>
      <c r="Q5" s="92"/>
      <c r="R5" s="92"/>
      <c r="S5" s="165" t="s">
        <v>13</v>
      </c>
      <c r="T5" s="192"/>
    </row>
    <row r="6" spans="1:20" s="74" customFormat="1" x14ac:dyDescent="0.25">
      <c r="A6" s="79" t="s">
        <v>36</v>
      </c>
      <c r="B6" s="169">
        <v>150831</v>
      </c>
      <c r="C6" s="80">
        <v>51641</v>
      </c>
      <c r="D6" s="80">
        <v>52579</v>
      </c>
      <c r="E6" s="80"/>
      <c r="F6" s="80"/>
      <c r="G6" s="80">
        <v>255051</v>
      </c>
      <c r="H6" s="169">
        <v>423863</v>
      </c>
      <c r="I6" s="80">
        <v>63520</v>
      </c>
      <c r="J6" s="80">
        <v>58514</v>
      </c>
      <c r="K6" s="80"/>
      <c r="L6" s="80"/>
      <c r="M6" s="80">
        <v>545897</v>
      </c>
      <c r="N6" s="169">
        <v>298174</v>
      </c>
      <c r="O6" s="80">
        <v>60335</v>
      </c>
      <c r="P6" s="80">
        <v>57054</v>
      </c>
      <c r="Q6" s="80"/>
      <c r="R6" s="80"/>
      <c r="S6" s="166">
        <v>415563</v>
      </c>
      <c r="T6" s="193"/>
    </row>
    <row r="7" spans="1:20" x14ac:dyDescent="0.25">
      <c r="A7" s="81" t="s">
        <v>8</v>
      </c>
      <c r="B7" s="170">
        <v>41985</v>
      </c>
      <c r="C7" s="82">
        <v>42539</v>
      </c>
      <c r="D7" s="82">
        <v>33423</v>
      </c>
      <c r="E7" s="82"/>
      <c r="F7" s="82"/>
      <c r="G7" s="83">
        <v>117947</v>
      </c>
      <c r="H7" s="170">
        <v>167148</v>
      </c>
      <c r="I7" s="82">
        <v>50655</v>
      </c>
      <c r="J7" s="82">
        <v>37171</v>
      </c>
      <c r="K7" s="82"/>
      <c r="L7" s="82"/>
      <c r="M7" s="83">
        <v>254947</v>
      </c>
      <c r="N7" s="170">
        <v>162037</v>
      </c>
      <c r="O7" s="82">
        <v>48951</v>
      </c>
      <c r="P7" s="82">
        <v>36153</v>
      </c>
      <c r="Q7" s="82"/>
      <c r="R7" s="82"/>
      <c r="S7" s="190">
        <v>247141</v>
      </c>
      <c r="T7" s="193"/>
    </row>
    <row r="8" spans="1:20" x14ac:dyDescent="0.25">
      <c r="A8" s="81" t="s">
        <v>9</v>
      </c>
      <c r="B8" s="170">
        <v>6997</v>
      </c>
      <c r="C8" s="82">
        <v>6954</v>
      </c>
      <c r="D8" s="82">
        <v>5765</v>
      </c>
      <c r="E8" s="82"/>
      <c r="F8" s="82"/>
      <c r="G8" s="83">
        <v>19716</v>
      </c>
      <c r="H8" s="170">
        <v>14922</v>
      </c>
      <c r="I8" s="82">
        <v>7576</v>
      </c>
      <c r="J8" s="82">
        <v>5942</v>
      </c>
      <c r="K8" s="82"/>
      <c r="L8" s="82"/>
      <c r="M8" s="83">
        <v>28440</v>
      </c>
      <c r="N8" s="170">
        <v>14370</v>
      </c>
      <c r="O8" s="82">
        <v>7575</v>
      </c>
      <c r="P8" s="82">
        <v>5942</v>
      </c>
      <c r="Q8" s="82"/>
      <c r="R8" s="82"/>
      <c r="S8" s="190">
        <v>27887</v>
      </c>
      <c r="T8" s="193"/>
    </row>
    <row r="9" spans="1:20" ht="20.399999999999999" x14ac:dyDescent="0.25">
      <c r="A9" s="81" t="s">
        <v>35</v>
      </c>
      <c r="B9" s="170">
        <v>34187</v>
      </c>
      <c r="C9" s="82">
        <v>2148</v>
      </c>
      <c r="D9" s="82">
        <v>13391</v>
      </c>
      <c r="E9" s="82"/>
      <c r="F9" s="82"/>
      <c r="G9" s="83">
        <v>49696</v>
      </c>
      <c r="H9" s="170">
        <v>136666</v>
      </c>
      <c r="I9" s="82">
        <v>5289</v>
      </c>
      <c r="J9" s="82">
        <v>15401</v>
      </c>
      <c r="K9" s="82"/>
      <c r="L9" s="82"/>
      <c r="M9" s="83">
        <v>157356</v>
      </c>
      <c r="N9" s="170">
        <v>99935</v>
      </c>
      <c r="O9" s="82">
        <v>3809</v>
      </c>
      <c r="P9" s="82">
        <v>14959</v>
      </c>
      <c r="Q9" s="82"/>
      <c r="R9" s="82"/>
      <c r="S9" s="190">
        <v>118703</v>
      </c>
      <c r="T9" s="193"/>
    </row>
    <row r="10" spans="1:20" x14ac:dyDescent="0.25">
      <c r="A10" s="84" t="s">
        <v>244</v>
      </c>
      <c r="B10" s="186">
        <v>1453</v>
      </c>
      <c r="C10" s="82"/>
      <c r="D10" s="187"/>
      <c r="E10" s="82"/>
      <c r="F10" s="82"/>
      <c r="G10" s="83">
        <v>1453</v>
      </c>
      <c r="H10" s="186">
        <v>16372</v>
      </c>
      <c r="I10" s="82"/>
      <c r="J10" s="187"/>
      <c r="K10" s="82"/>
      <c r="L10" s="82"/>
      <c r="M10" s="83">
        <v>14073</v>
      </c>
      <c r="N10" s="186">
        <v>14789</v>
      </c>
      <c r="O10" s="82"/>
      <c r="P10" s="187"/>
      <c r="Q10" s="82"/>
      <c r="R10" s="82"/>
      <c r="S10" s="190">
        <v>14789</v>
      </c>
      <c r="T10" s="193"/>
    </row>
    <row r="11" spans="1:20" x14ac:dyDescent="0.25">
      <c r="A11" s="84" t="s">
        <v>94</v>
      </c>
      <c r="B11" s="186"/>
      <c r="C11" s="82"/>
      <c r="D11" s="187"/>
      <c r="E11" s="82"/>
      <c r="F11" s="82"/>
      <c r="G11" s="83"/>
      <c r="H11" s="186"/>
      <c r="I11" s="82"/>
      <c r="J11" s="187"/>
      <c r="K11" s="82"/>
      <c r="L11" s="82"/>
      <c r="M11" s="83"/>
      <c r="N11" s="186"/>
      <c r="O11" s="82"/>
      <c r="P11" s="187"/>
      <c r="Q11" s="82"/>
      <c r="R11" s="82"/>
      <c r="S11" s="190"/>
      <c r="T11" s="193"/>
    </row>
    <row r="12" spans="1:20" x14ac:dyDescent="0.25">
      <c r="A12" s="84" t="s">
        <v>96</v>
      </c>
      <c r="B12" s="186">
        <v>61969</v>
      </c>
      <c r="C12" s="82"/>
      <c r="D12" s="187"/>
      <c r="E12" s="82"/>
      <c r="F12" s="82"/>
      <c r="G12" s="83">
        <v>61969</v>
      </c>
      <c r="H12" s="186">
        <v>71873</v>
      </c>
      <c r="I12" s="82"/>
      <c r="J12" s="187"/>
      <c r="K12" s="82"/>
      <c r="L12" s="82"/>
      <c r="M12" s="83"/>
      <c r="N12" s="186"/>
      <c r="O12" s="82"/>
      <c r="P12" s="187"/>
      <c r="Q12" s="82"/>
      <c r="R12" s="82"/>
      <c r="S12" s="190"/>
      <c r="T12" s="193"/>
    </row>
    <row r="13" spans="1:20" x14ac:dyDescent="0.25">
      <c r="A13" s="81" t="s">
        <v>34</v>
      </c>
      <c r="B13" s="186">
        <v>4240</v>
      </c>
      <c r="C13" s="82"/>
      <c r="D13" s="187"/>
      <c r="E13" s="85"/>
      <c r="F13" s="85"/>
      <c r="G13" s="83">
        <v>4240</v>
      </c>
      <c r="H13" s="186">
        <v>16882</v>
      </c>
      <c r="I13" s="82"/>
      <c r="J13" s="187"/>
      <c r="K13" s="85"/>
      <c r="L13" s="85"/>
      <c r="M13" s="83">
        <v>16882</v>
      </c>
      <c r="N13" s="186">
        <v>7043</v>
      </c>
      <c r="O13" s="82"/>
      <c r="P13" s="187"/>
      <c r="Q13" s="85"/>
      <c r="R13" s="85"/>
      <c r="S13" s="190">
        <v>7043</v>
      </c>
      <c r="T13" s="193"/>
    </row>
    <row r="14" spans="1:20" s="74" customFormat="1" x14ac:dyDescent="0.25">
      <c r="A14" s="79" t="s">
        <v>33</v>
      </c>
      <c r="B14" s="169"/>
      <c r="C14" s="80"/>
      <c r="D14" s="80"/>
      <c r="E14" s="80"/>
      <c r="F14" s="80"/>
      <c r="G14" s="80">
        <v>0</v>
      </c>
      <c r="H14" s="169">
        <v>69683</v>
      </c>
      <c r="I14" s="80"/>
      <c r="J14" s="80"/>
      <c r="K14" s="80"/>
      <c r="L14" s="80"/>
      <c r="M14" s="80">
        <v>69683</v>
      </c>
      <c r="N14" s="169">
        <v>59833</v>
      </c>
      <c r="O14" s="80"/>
      <c r="P14" s="80"/>
      <c r="Q14" s="80"/>
      <c r="R14" s="80"/>
      <c r="S14" s="166">
        <v>59833</v>
      </c>
      <c r="T14" s="193"/>
    </row>
    <row r="15" spans="1:20" x14ac:dyDescent="0.25">
      <c r="A15" s="81" t="s">
        <v>32</v>
      </c>
      <c r="B15" s="171">
        <v>0</v>
      </c>
      <c r="C15" s="85"/>
      <c r="D15" s="85"/>
      <c r="E15" s="85"/>
      <c r="F15" s="85"/>
      <c r="G15" s="83">
        <v>0</v>
      </c>
      <c r="H15" s="171">
        <v>32199</v>
      </c>
      <c r="I15" s="85"/>
      <c r="J15" s="85"/>
      <c r="K15" s="85"/>
      <c r="L15" s="85"/>
      <c r="M15" s="83">
        <v>32199</v>
      </c>
      <c r="N15" s="171">
        <v>24272</v>
      </c>
      <c r="O15" s="85"/>
      <c r="P15" s="85"/>
      <c r="Q15" s="85"/>
      <c r="R15" s="85"/>
      <c r="S15" s="190">
        <v>24272</v>
      </c>
      <c r="T15" s="193"/>
    </row>
    <row r="16" spans="1:20" x14ac:dyDescent="0.25">
      <c r="A16" s="81" t="s">
        <v>31</v>
      </c>
      <c r="B16" s="171">
        <v>0</v>
      </c>
      <c r="C16" s="85"/>
      <c r="D16" s="85"/>
      <c r="E16" s="85"/>
      <c r="F16" s="85"/>
      <c r="G16" s="83">
        <v>0</v>
      </c>
      <c r="H16" s="171">
        <v>37484</v>
      </c>
      <c r="I16" s="85"/>
      <c r="J16" s="85"/>
      <c r="K16" s="85"/>
      <c r="L16" s="85"/>
      <c r="M16" s="83">
        <v>37484</v>
      </c>
      <c r="N16" s="171">
        <v>35561</v>
      </c>
      <c r="O16" s="85"/>
      <c r="P16" s="85"/>
      <c r="Q16" s="85"/>
      <c r="R16" s="85"/>
      <c r="S16" s="190">
        <v>35561</v>
      </c>
      <c r="T16" s="193"/>
    </row>
    <row r="17" spans="1:20" x14ac:dyDescent="0.25">
      <c r="A17" s="81" t="s">
        <v>245</v>
      </c>
      <c r="B17" s="171"/>
      <c r="C17" s="85"/>
      <c r="D17" s="85"/>
      <c r="E17" s="85"/>
      <c r="F17" s="85"/>
      <c r="G17" s="83"/>
      <c r="H17" s="171"/>
      <c r="I17" s="85"/>
      <c r="J17" s="85"/>
      <c r="K17" s="85"/>
      <c r="L17" s="85"/>
      <c r="M17" s="83"/>
      <c r="N17" s="171"/>
      <c r="O17" s="85"/>
      <c r="P17" s="85"/>
      <c r="Q17" s="85"/>
      <c r="R17" s="85"/>
      <c r="S17" s="190"/>
      <c r="T17" s="193"/>
    </row>
    <row r="18" spans="1:20" s="74" customFormat="1" x14ac:dyDescent="0.25">
      <c r="A18" s="79" t="s">
        <v>69</v>
      </c>
      <c r="B18" s="172">
        <v>106219</v>
      </c>
      <c r="C18" s="172"/>
      <c r="D18" s="172"/>
      <c r="E18" s="172"/>
      <c r="F18" s="172"/>
      <c r="G18" s="172">
        <v>106219</v>
      </c>
      <c r="H18" s="172">
        <v>127812</v>
      </c>
      <c r="I18" s="172"/>
      <c r="J18" s="172"/>
      <c r="K18" s="172"/>
      <c r="L18" s="172"/>
      <c r="M18" s="83">
        <v>127812</v>
      </c>
      <c r="N18" s="172">
        <v>125913</v>
      </c>
      <c r="O18" s="172"/>
      <c r="P18" s="172"/>
      <c r="Q18" s="172"/>
      <c r="R18" s="172"/>
      <c r="S18" s="166">
        <v>15913</v>
      </c>
      <c r="T18" s="193"/>
    </row>
    <row r="19" spans="1:20" s="198" customFormat="1" ht="20.399999999999999" x14ac:dyDescent="0.25">
      <c r="A19" s="199" t="s">
        <v>97</v>
      </c>
      <c r="B19" s="200"/>
      <c r="C19" s="200"/>
      <c r="D19" s="200"/>
      <c r="E19" s="200"/>
      <c r="F19" s="200"/>
      <c r="G19" s="202"/>
      <c r="H19" s="200">
        <v>6023</v>
      </c>
      <c r="I19" s="200"/>
      <c r="J19" s="200"/>
      <c r="K19" s="201"/>
      <c r="L19" s="201"/>
      <c r="M19" s="83">
        <v>6023</v>
      </c>
      <c r="N19" s="200">
        <v>6023</v>
      </c>
      <c r="O19" s="201"/>
      <c r="P19" s="201"/>
      <c r="Q19" s="201"/>
      <c r="R19" s="201"/>
      <c r="S19" s="190">
        <v>6023</v>
      </c>
      <c r="T19" s="203"/>
    </row>
    <row r="20" spans="1:20" s="198" customFormat="1" x14ac:dyDescent="0.25">
      <c r="A20" s="199" t="s">
        <v>251</v>
      </c>
      <c r="B20" s="200">
        <v>2000</v>
      </c>
      <c r="C20" s="200"/>
      <c r="D20" s="200"/>
      <c r="E20" s="200"/>
      <c r="F20" s="200"/>
      <c r="G20" s="202">
        <v>2000</v>
      </c>
      <c r="H20" s="200">
        <v>2000</v>
      </c>
      <c r="I20" s="200"/>
      <c r="J20" s="200"/>
      <c r="K20" s="201"/>
      <c r="L20" s="201"/>
      <c r="M20" s="83">
        <v>2000</v>
      </c>
      <c r="N20" s="200">
        <v>1663</v>
      </c>
      <c r="O20" s="201"/>
      <c r="P20" s="201"/>
      <c r="Q20" s="201"/>
      <c r="R20" s="201"/>
      <c r="S20" s="190">
        <v>1663</v>
      </c>
      <c r="T20" s="203"/>
    </row>
    <row r="21" spans="1:20" s="198" customFormat="1" x14ac:dyDescent="0.25">
      <c r="A21" s="7" t="s">
        <v>173</v>
      </c>
      <c r="B21" s="200">
        <v>104219</v>
      </c>
      <c r="C21" s="200"/>
      <c r="D21" s="200"/>
      <c r="E21" s="200"/>
      <c r="F21" s="200"/>
      <c r="G21" s="202">
        <v>104219</v>
      </c>
      <c r="H21" s="200">
        <v>119789</v>
      </c>
      <c r="I21" s="200"/>
      <c r="J21" s="200"/>
      <c r="K21" s="201"/>
      <c r="L21" s="201"/>
      <c r="M21" s="83">
        <v>119789</v>
      </c>
      <c r="N21" s="200">
        <v>118227</v>
      </c>
      <c r="O21" s="201"/>
      <c r="P21" s="201"/>
      <c r="Q21" s="201"/>
      <c r="R21" s="201"/>
      <c r="S21" s="190">
        <v>118227</v>
      </c>
      <c r="T21" s="203"/>
    </row>
    <row r="22" spans="1:20" s="88" customFormat="1" x14ac:dyDescent="0.25">
      <c r="A22" s="86" t="s">
        <v>70</v>
      </c>
      <c r="B22" s="173"/>
      <c r="C22" s="87"/>
      <c r="D22" s="87"/>
      <c r="E22" s="87"/>
      <c r="F22" s="87"/>
      <c r="G22" s="80"/>
      <c r="H22" s="169"/>
      <c r="I22" s="80"/>
      <c r="J22" s="87"/>
      <c r="K22" s="87"/>
      <c r="L22" s="87"/>
      <c r="M22" s="83"/>
      <c r="N22" s="173"/>
      <c r="O22" s="87"/>
      <c r="P22" s="87"/>
      <c r="Q22" s="87"/>
      <c r="R22" s="87"/>
      <c r="S22" s="190"/>
      <c r="T22" s="193"/>
    </row>
    <row r="23" spans="1:20" s="74" customFormat="1" x14ac:dyDescent="0.25">
      <c r="A23" s="78" t="s">
        <v>75</v>
      </c>
      <c r="B23" s="174">
        <v>257050</v>
      </c>
      <c r="C23" s="89">
        <v>51641</v>
      </c>
      <c r="D23" s="89">
        <v>52579</v>
      </c>
      <c r="E23" s="89"/>
      <c r="F23" s="89"/>
      <c r="G23" s="89">
        <v>361270</v>
      </c>
      <c r="H23" s="174">
        <v>621358</v>
      </c>
      <c r="I23" s="89">
        <v>63520</v>
      </c>
      <c r="J23" s="89">
        <v>58514</v>
      </c>
      <c r="K23" s="89"/>
      <c r="L23" s="89"/>
      <c r="M23" s="89">
        <v>743392</v>
      </c>
      <c r="N23" s="174">
        <v>483920</v>
      </c>
      <c r="O23" s="89">
        <v>60335</v>
      </c>
      <c r="P23" s="89">
        <v>57054</v>
      </c>
      <c r="Q23" s="89"/>
      <c r="R23" s="89"/>
      <c r="S23" s="167">
        <v>601309</v>
      </c>
      <c r="T23" s="194"/>
    </row>
    <row r="24" spans="1:20" x14ac:dyDescent="0.25">
      <c r="B24" s="231"/>
      <c r="C24" s="232"/>
      <c r="G24" s="231"/>
    </row>
  </sheetData>
  <mergeCells count="6">
    <mergeCell ref="B4:G4"/>
    <mergeCell ref="G1:T1"/>
    <mergeCell ref="G3:T3"/>
    <mergeCell ref="N4:S4"/>
    <mergeCell ref="H4:M4"/>
    <mergeCell ref="A2:T2"/>
  </mergeCells>
  <printOptions horizontalCentered="1" verticalCentered="1"/>
  <pageMargins left="0" right="0" top="0" bottom="0" header="0.31496062992125984" footer="0.31496062992125984"/>
  <pageSetup paperSize="9" scale="8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="120" zoomScaleNormal="120" workbookViewId="0">
      <selection activeCell="G1" sqref="G1:T1"/>
    </sheetView>
  </sheetViews>
  <sheetFormatPr defaultColWidth="9.109375" defaultRowHeight="10.199999999999999" x14ac:dyDescent="0.25"/>
  <cols>
    <col min="1" max="1" width="23.33203125" style="90" customWidth="1"/>
    <col min="2" max="3" width="6.5546875" style="90" bestFit="1" customWidth="1"/>
    <col min="4" max="4" width="5.6640625" style="90" bestFit="1" customWidth="1"/>
    <col min="5" max="5" width="6.5546875" style="90" bestFit="1" customWidth="1"/>
    <col min="6" max="6" width="4.88671875" style="90" customWidth="1"/>
    <col min="7" max="7" width="6.5546875" style="119" bestFit="1" customWidth="1"/>
    <col min="8" max="8" width="7.88671875" style="90" bestFit="1" customWidth="1"/>
    <col min="9" max="10" width="5.6640625" style="90" bestFit="1" customWidth="1"/>
    <col min="11" max="11" width="6.5546875" style="90" bestFit="1" customWidth="1"/>
    <col min="12" max="12" width="6.33203125" style="90" customWidth="1"/>
    <col min="13" max="13" width="8" style="119" customWidth="1"/>
    <col min="14" max="14" width="7.88671875" style="90" bestFit="1" customWidth="1"/>
    <col min="15" max="16" width="5.6640625" style="90" bestFit="1" customWidth="1"/>
    <col min="17" max="17" width="6.5546875" style="90" bestFit="1" customWidth="1"/>
    <col min="18" max="18" width="5.6640625" style="90" bestFit="1" customWidth="1"/>
    <col min="19" max="19" width="8.5546875" style="119" customWidth="1"/>
    <col min="20" max="20" width="6.33203125" style="119" customWidth="1"/>
    <col min="21" max="16384" width="9.109375" style="90"/>
  </cols>
  <sheetData>
    <row r="1" spans="1:20" x14ac:dyDescent="0.25">
      <c r="G1" s="291" t="s">
        <v>283</v>
      </c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2"/>
    </row>
    <row r="2" spans="1:20" ht="15.6" x14ac:dyDescent="0.25">
      <c r="A2" s="286" t="s">
        <v>266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</row>
    <row r="3" spans="1:20" ht="12.75" customHeight="1" x14ac:dyDescent="0.25">
      <c r="A3" s="74"/>
      <c r="B3" s="74"/>
      <c r="C3" s="74"/>
      <c r="D3" s="74"/>
      <c r="E3" s="74"/>
      <c r="F3" s="74"/>
      <c r="G3" s="283" t="s">
        <v>89</v>
      </c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s="94" customFormat="1" ht="13.2" x14ac:dyDescent="0.25">
      <c r="A4" s="131"/>
      <c r="B4" s="288" t="s">
        <v>263</v>
      </c>
      <c r="C4" s="289"/>
      <c r="D4" s="289"/>
      <c r="E4" s="289"/>
      <c r="F4" s="289"/>
      <c r="G4" s="290"/>
      <c r="H4" s="288" t="s">
        <v>264</v>
      </c>
      <c r="I4" s="289"/>
      <c r="J4" s="289"/>
      <c r="K4" s="289"/>
      <c r="L4" s="289"/>
      <c r="M4" s="290"/>
      <c r="N4" s="288" t="s">
        <v>265</v>
      </c>
      <c r="O4" s="289"/>
      <c r="P4" s="289"/>
      <c r="Q4" s="289"/>
      <c r="R4" s="289"/>
      <c r="S4" s="289"/>
      <c r="T4" s="189"/>
    </row>
    <row r="5" spans="1:20" s="74" customFormat="1" ht="69.75" customHeight="1" x14ac:dyDescent="0.25">
      <c r="A5" s="120" t="s">
        <v>1</v>
      </c>
      <c r="B5" s="178" t="s">
        <v>29</v>
      </c>
      <c r="C5" s="121" t="s">
        <v>174</v>
      </c>
      <c r="D5" s="121" t="s">
        <v>249</v>
      </c>
      <c r="E5" s="122"/>
      <c r="F5" s="123"/>
      <c r="G5" s="124" t="s">
        <v>28</v>
      </c>
      <c r="H5" s="178" t="s">
        <v>29</v>
      </c>
      <c r="I5" s="121" t="s">
        <v>30</v>
      </c>
      <c r="J5" s="121" t="s">
        <v>249</v>
      </c>
      <c r="K5" s="122"/>
      <c r="L5" s="123"/>
      <c r="M5" s="124" t="s">
        <v>28</v>
      </c>
      <c r="N5" s="178" t="s">
        <v>29</v>
      </c>
      <c r="O5" s="121" t="s">
        <v>30</v>
      </c>
      <c r="P5" s="121" t="s">
        <v>249</v>
      </c>
      <c r="Q5" s="122"/>
      <c r="R5" s="123"/>
      <c r="S5" s="175" t="s">
        <v>28</v>
      </c>
      <c r="T5" s="196" t="s">
        <v>12</v>
      </c>
    </row>
    <row r="6" spans="1:20" s="98" customFormat="1" x14ac:dyDescent="0.25">
      <c r="A6" s="95" t="s">
        <v>27</v>
      </c>
      <c r="B6" s="179">
        <v>257050</v>
      </c>
      <c r="C6" s="96"/>
      <c r="D6" s="96"/>
      <c r="E6" s="96"/>
      <c r="F6" s="97"/>
      <c r="G6" s="96">
        <v>257050</v>
      </c>
      <c r="H6" s="179">
        <v>476184</v>
      </c>
      <c r="I6" s="96">
        <v>1387</v>
      </c>
      <c r="J6" s="96"/>
      <c r="K6" s="96"/>
      <c r="L6" s="97"/>
      <c r="M6" s="96">
        <v>477571</v>
      </c>
      <c r="N6" s="179">
        <v>425496</v>
      </c>
      <c r="O6" s="96">
        <v>1366</v>
      </c>
      <c r="P6" s="96">
        <v>4200</v>
      </c>
      <c r="Q6" s="96"/>
      <c r="R6" s="97"/>
      <c r="S6" s="97">
        <v>431062</v>
      </c>
      <c r="T6" s="179"/>
    </row>
    <row r="7" spans="1:20" s="103" customFormat="1" x14ac:dyDescent="0.25">
      <c r="A7" s="99" t="s">
        <v>22</v>
      </c>
      <c r="B7" s="180">
        <v>19805</v>
      </c>
      <c r="C7" s="100"/>
      <c r="D7" s="100"/>
      <c r="E7" s="100"/>
      <c r="F7" s="101"/>
      <c r="G7" s="102">
        <v>19802</v>
      </c>
      <c r="H7" s="180">
        <v>19805</v>
      </c>
      <c r="I7" s="100">
        <v>1387</v>
      </c>
      <c r="J7" s="100"/>
      <c r="K7" s="100"/>
      <c r="L7" s="101"/>
      <c r="M7" s="102">
        <v>21192</v>
      </c>
      <c r="N7" s="180">
        <v>19930</v>
      </c>
      <c r="O7" s="100">
        <v>1366</v>
      </c>
      <c r="P7" s="100">
        <v>4200</v>
      </c>
      <c r="Q7" s="100"/>
      <c r="R7" s="101"/>
      <c r="S7" s="176">
        <v>25496</v>
      </c>
      <c r="T7" s="179"/>
    </row>
    <row r="8" spans="1:20" s="103" customFormat="1" ht="20.399999999999999" x14ac:dyDescent="0.25">
      <c r="A8" s="99" t="s">
        <v>67</v>
      </c>
      <c r="B8" s="180">
        <v>229145</v>
      </c>
      <c r="C8" s="100"/>
      <c r="D8" s="100"/>
      <c r="E8" s="100"/>
      <c r="F8" s="101"/>
      <c r="G8" s="102">
        <v>229145</v>
      </c>
      <c r="H8" s="180">
        <v>456379</v>
      </c>
      <c r="I8" s="100"/>
      <c r="J8" s="100"/>
      <c r="K8" s="100"/>
      <c r="L8" s="101"/>
      <c r="M8" s="102">
        <v>456379</v>
      </c>
      <c r="N8" s="180">
        <v>394344</v>
      </c>
      <c r="O8" s="100"/>
      <c r="P8" s="100"/>
      <c r="Q8" s="100"/>
      <c r="R8" s="101"/>
      <c r="S8" s="176">
        <v>394344</v>
      </c>
      <c r="T8" s="179"/>
    </row>
    <row r="9" spans="1:20" s="103" customFormat="1" x14ac:dyDescent="0.25">
      <c r="A9" s="99" t="s">
        <v>51</v>
      </c>
      <c r="B9" s="180"/>
      <c r="C9" s="100"/>
      <c r="D9" s="100"/>
      <c r="E9" s="100"/>
      <c r="F9" s="101"/>
      <c r="G9" s="102"/>
      <c r="H9" s="180">
        <v>0</v>
      </c>
      <c r="I9" s="100"/>
      <c r="J9" s="100"/>
      <c r="K9" s="100"/>
      <c r="L9" s="101"/>
      <c r="M9" s="102"/>
      <c r="N9" s="180">
        <v>5000</v>
      </c>
      <c r="O9" s="100"/>
      <c r="P9" s="100"/>
      <c r="Q9" s="100"/>
      <c r="R9" s="101"/>
      <c r="S9" s="176">
        <v>5000</v>
      </c>
      <c r="T9" s="179"/>
    </row>
    <row r="10" spans="1:20" s="103" customFormat="1" x14ac:dyDescent="0.25">
      <c r="A10" s="99" t="s">
        <v>175</v>
      </c>
      <c r="B10" s="180">
        <v>8100</v>
      </c>
      <c r="C10" s="100"/>
      <c r="D10" s="100"/>
      <c r="E10" s="100"/>
      <c r="F10" s="101"/>
      <c r="G10" s="102">
        <v>8100</v>
      </c>
      <c r="H10" s="180">
        <v>8100</v>
      </c>
      <c r="I10" s="100"/>
      <c r="J10" s="100"/>
      <c r="K10" s="100"/>
      <c r="L10" s="101"/>
      <c r="M10" s="102">
        <v>8100</v>
      </c>
      <c r="N10" s="180">
        <v>6222</v>
      </c>
      <c r="O10" s="100"/>
      <c r="P10" s="100"/>
      <c r="Q10" s="100"/>
      <c r="R10" s="101"/>
      <c r="S10" s="176">
        <v>6222</v>
      </c>
      <c r="T10" s="179"/>
    </row>
    <row r="11" spans="1:20" s="103" customFormat="1" x14ac:dyDescent="0.25">
      <c r="A11" s="104" t="s">
        <v>176</v>
      </c>
      <c r="B11" s="181"/>
      <c r="C11" s="105"/>
      <c r="D11" s="105"/>
      <c r="E11" s="105"/>
      <c r="F11" s="106"/>
      <c r="G11" s="102"/>
      <c r="H11" s="181"/>
      <c r="I11" s="105"/>
      <c r="J11" s="105"/>
      <c r="K11" s="105"/>
      <c r="L11" s="106"/>
      <c r="M11" s="102"/>
      <c r="N11" s="181"/>
      <c r="O11" s="105"/>
      <c r="P11" s="105"/>
      <c r="Q11" s="105"/>
      <c r="R11" s="106"/>
      <c r="S11" s="176"/>
      <c r="T11" s="179"/>
    </row>
    <row r="12" spans="1:20" s="98" customFormat="1" x14ac:dyDescent="0.25">
      <c r="A12" s="95" t="s">
        <v>26</v>
      </c>
      <c r="B12" s="179"/>
      <c r="C12" s="96"/>
      <c r="D12" s="96"/>
      <c r="E12" s="96"/>
      <c r="F12" s="97"/>
      <c r="G12" s="96"/>
      <c r="H12" s="179">
        <v>135</v>
      </c>
      <c r="I12" s="96"/>
      <c r="J12" s="96"/>
      <c r="K12" s="96"/>
      <c r="L12" s="97"/>
      <c r="M12" s="96">
        <v>135</v>
      </c>
      <c r="N12" s="179">
        <v>772</v>
      </c>
      <c r="O12" s="96"/>
      <c r="P12" s="96"/>
      <c r="Q12" s="96"/>
      <c r="R12" s="97"/>
      <c r="S12" s="97">
        <v>772</v>
      </c>
      <c r="T12" s="179"/>
    </row>
    <row r="13" spans="1:20" s="103" customFormat="1" x14ac:dyDescent="0.25">
      <c r="A13" s="104" t="s">
        <v>23</v>
      </c>
      <c r="B13" s="180"/>
      <c r="C13" s="100"/>
      <c r="D13" s="100"/>
      <c r="E13" s="100"/>
      <c r="F13" s="101"/>
      <c r="G13" s="102"/>
      <c r="H13" s="180"/>
      <c r="I13" s="100"/>
      <c r="J13" s="100"/>
      <c r="K13" s="100"/>
      <c r="L13" s="101"/>
      <c r="M13" s="102"/>
      <c r="N13" s="180"/>
      <c r="O13" s="100"/>
      <c r="P13" s="100"/>
      <c r="Q13" s="100"/>
      <c r="R13" s="101"/>
      <c r="S13" s="176"/>
      <c r="T13" s="179"/>
    </row>
    <row r="14" spans="1:20" s="111" customFormat="1" ht="20.399999999999999" x14ac:dyDescent="0.25">
      <c r="A14" s="107" t="s">
        <v>25</v>
      </c>
      <c r="B14" s="182"/>
      <c r="C14" s="108"/>
      <c r="D14" s="108"/>
      <c r="E14" s="108"/>
      <c r="F14" s="109"/>
      <c r="G14" s="110"/>
      <c r="H14" s="182"/>
      <c r="I14" s="108"/>
      <c r="J14" s="108"/>
      <c r="K14" s="108"/>
      <c r="L14" s="109"/>
      <c r="M14" s="110"/>
      <c r="N14" s="182">
        <v>637</v>
      </c>
      <c r="O14" s="108"/>
      <c r="P14" s="108"/>
      <c r="Q14" s="108"/>
      <c r="R14" s="109"/>
      <c r="S14" s="195">
        <v>637</v>
      </c>
      <c r="T14" s="179"/>
    </row>
    <row r="15" spans="1:20" s="111" customFormat="1" x14ac:dyDescent="0.25">
      <c r="A15" s="107" t="s">
        <v>24</v>
      </c>
      <c r="B15" s="182"/>
      <c r="C15" s="108"/>
      <c r="D15" s="108"/>
      <c r="E15" s="108"/>
      <c r="F15" s="109"/>
      <c r="G15" s="110"/>
      <c r="H15" s="182"/>
      <c r="I15" s="108"/>
      <c r="J15" s="108"/>
      <c r="K15" s="108"/>
      <c r="L15" s="109"/>
      <c r="M15" s="110"/>
      <c r="N15" s="182"/>
      <c r="O15" s="108"/>
      <c r="P15" s="108"/>
      <c r="Q15" s="108"/>
      <c r="R15" s="109"/>
      <c r="S15" s="195"/>
      <c r="T15" s="179"/>
    </row>
    <row r="16" spans="1:20" s="103" customFormat="1" x14ac:dyDescent="0.25">
      <c r="A16" s="104" t="s">
        <v>87</v>
      </c>
      <c r="B16" s="180"/>
      <c r="C16" s="100"/>
      <c r="D16" s="100"/>
      <c r="E16" s="100"/>
      <c r="F16" s="101"/>
      <c r="G16" s="102">
        <v>0</v>
      </c>
      <c r="H16" s="180">
        <v>135</v>
      </c>
      <c r="I16" s="100"/>
      <c r="J16" s="100"/>
      <c r="K16" s="100"/>
      <c r="L16" s="101"/>
      <c r="M16" s="102">
        <v>135</v>
      </c>
      <c r="N16" s="180">
        <v>135</v>
      </c>
      <c r="O16" s="100"/>
      <c r="P16" s="100"/>
      <c r="Q16" s="100"/>
      <c r="R16" s="101"/>
      <c r="S16" s="176">
        <v>135</v>
      </c>
      <c r="T16" s="179"/>
    </row>
    <row r="17" spans="1:20" s="103" customFormat="1" ht="20.399999999999999" x14ac:dyDescent="0.25">
      <c r="A17" s="104" t="s">
        <v>68</v>
      </c>
      <c r="B17" s="180"/>
      <c r="C17" s="100"/>
      <c r="D17" s="100"/>
      <c r="E17" s="100"/>
      <c r="F17" s="101"/>
      <c r="G17" s="102"/>
      <c r="H17" s="180"/>
      <c r="I17" s="100"/>
      <c r="J17" s="100"/>
      <c r="K17" s="100"/>
      <c r="L17" s="101"/>
      <c r="M17" s="102"/>
      <c r="N17" s="180"/>
      <c r="O17" s="100"/>
      <c r="P17" s="100"/>
      <c r="Q17" s="100"/>
      <c r="R17" s="101"/>
      <c r="S17" s="176"/>
      <c r="T17" s="179"/>
    </row>
    <row r="18" spans="1:20" s="98" customFormat="1" x14ac:dyDescent="0.25">
      <c r="A18" s="95" t="s">
        <v>71</v>
      </c>
      <c r="B18" s="179"/>
      <c r="C18" s="179">
        <v>55018</v>
      </c>
      <c r="D18" s="179">
        <v>50941</v>
      </c>
      <c r="E18" s="179"/>
      <c r="F18" s="179"/>
      <c r="G18" s="96">
        <v>105959</v>
      </c>
      <c r="H18" s="179">
        <v>136939</v>
      </c>
      <c r="I18" s="179">
        <v>57128</v>
      </c>
      <c r="J18" s="179">
        <v>63520</v>
      </c>
      <c r="K18" s="179"/>
      <c r="L18" s="179"/>
      <c r="M18" s="96">
        <v>257587</v>
      </c>
      <c r="N18" s="179">
        <v>136939</v>
      </c>
      <c r="O18" s="179">
        <v>57128</v>
      </c>
      <c r="P18" s="179">
        <v>61957</v>
      </c>
      <c r="Q18" s="179"/>
      <c r="R18" s="179"/>
      <c r="S18" s="97">
        <v>256024</v>
      </c>
      <c r="T18" s="179"/>
    </row>
    <row r="19" spans="1:20" s="103" customFormat="1" ht="20.399999999999999" x14ac:dyDescent="0.25">
      <c r="A19" s="104" t="s">
        <v>66</v>
      </c>
      <c r="B19" s="180"/>
      <c r="C19" s="100"/>
      <c r="D19" s="100"/>
      <c r="E19" s="100"/>
      <c r="F19" s="101"/>
      <c r="G19" s="102"/>
      <c r="H19" s="180">
        <v>136939</v>
      </c>
      <c r="I19" s="100">
        <v>217</v>
      </c>
      <c r="J19" s="100">
        <v>641</v>
      </c>
      <c r="K19" s="100"/>
      <c r="L19" s="101"/>
      <c r="M19" s="102">
        <v>137797</v>
      </c>
      <c r="N19" s="180">
        <v>136939</v>
      </c>
      <c r="O19" s="100">
        <v>217</v>
      </c>
      <c r="P19" s="100">
        <v>641</v>
      </c>
      <c r="Q19" s="100"/>
      <c r="R19" s="101"/>
      <c r="S19" s="176">
        <v>137797</v>
      </c>
      <c r="T19" s="179"/>
    </row>
    <row r="20" spans="1:20" s="103" customFormat="1" x14ac:dyDescent="0.25">
      <c r="A20" s="104" t="s">
        <v>79</v>
      </c>
      <c r="B20" s="180"/>
      <c r="C20" s="100">
        <v>52578</v>
      </c>
      <c r="D20" s="100">
        <v>51642</v>
      </c>
      <c r="E20" s="100"/>
      <c r="F20" s="101"/>
      <c r="G20" s="102">
        <v>104220</v>
      </c>
      <c r="H20" s="180"/>
      <c r="I20" s="100">
        <v>56911</v>
      </c>
      <c r="J20" s="100">
        <v>62879</v>
      </c>
      <c r="K20" s="100"/>
      <c r="L20" s="101"/>
      <c r="M20" s="102">
        <v>119790</v>
      </c>
      <c r="N20" s="180"/>
      <c r="O20" s="100">
        <v>56911</v>
      </c>
      <c r="P20" s="100">
        <v>61316</v>
      </c>
      <c r="Q20" s="100"/>
      <c r="R20" s="101"/>
      <c r="S20" s="176">
        <v>118227</v>
      </c>
      <c r="T20" s="179"/>
    </row>
    <row r="21" spans="1:20" s="103" customFormat="1" x14ac:dyDescent="0.25">
      <c r="A21" s="104" t="s">
        <v>177</v>
      </c>
      <c r="B21" s="180"/>
      <c r="C21" s="100"/>
      <c r="D21" s="100"/>
      <c r="E21" s="100"/>
      <c r="F21" s="101"/>
      <c r="G21" s="102"/>
      <c r="H21" s="180"/>
      <c r="I21" s="100"/>
      <c r="J21" s="100"/>
      <c r="K21" s="100"/>
      <c r="L21" s="101"/>
      <c r="M21" s="102"/>
      <c r="N21" s="180"/>
      <c r="O21" s="100"/>
      <c r="P21" s="100"/>
      <c r="Q21" s="100"/>
      <c r="R21" s="101"/>
      <c r="S21" s="176"/>
      <c r="T21" s="179"/>
    </row>
    <row r="22" spans="1:20" s="103" customFormat="1" x14ac:dyDescent="0.25">
      <c r="A22" s="104" t="s">
        <v>178</v>
      </c>
      <c r="B22" s="180"/>
      <c r="C22" s="100"/>
      <c r="D22" s="100"/>
      <c r="E22" s="100"/>
      <c r="F22" s="101"/>
      <c r="G22" s="102"/>
      <c r="H22" s="180"/>
      <c r="I22" s="100"/>
      <c r="J22" s="100"/>
      <c r="K22" s="100"/>
      <c r="L22" s="101"/>
      <c r="M22" s="102"/>
      <c r="N22" s="180"/>
      <c r="O22" s="100"/>
      <c r="P22" s="100"/>
      <c r="Q22" s="100"/>
      <c r="R22" s="101"/>
      <c r="S22" s="176"/>
      <c r="T22" s="179"/>
    </row>
    <row r="23" spans="1:20" s="113" customFormat="1" x14ac:dyDescent="0.25">
      <c r="A23" s="95" t="s">
        <v>72</v>
      </c>
      <c r="B23" s="183"/>
      <c r="C23" s="112"/>
      <c r="D23" s="112"/>
      <c r="E23" s="112"/>
      <c r="F23" s="112"/>
      <c r="G23" s="96"/>
      <c r="H23" s="183"/>
      <c r="I23" s="112"/>
      <c r="J23" s="112"/>
      <c r="K23" s="112"/>
      <c r="L23" s="112"/>
      <c r="M23" s="96"/>
      <c r="N23" s="183"/>
      <c r="O23" s="112"/>
      <c r="P23" s="112"/>
      <c r="Q23" s="112"/>
      <c r="R23" s="112"/>
      <c r="S23" s="97"/>
      <c r="T23" s="179"/>
    </row>
    <row r="24" spans="1:20" s="98" customFormat="1" ht="20.399999999999999" x14ac:dyDescent="0.25">
      <c r="A24" s="114" t="s">
        <v>76</v>
      </c>
      <c r="B24" s="184">
        <v>257050</v>
      </c>
      <c r="C24" s="115">
        <v>55018</v>
      </c>
      <c r="D24" s="115">
        <v>50941</v>
      </c>
      <c r="E24" s="115"/>
      <c r="F24" s="115"/>
      <c r="G24" s="115">
        <v>363009</v>
      </c>
      <c r="H24" s="184">
        <v>621357</v>
      </c>
      <c r="I24" s="115">
        <v>58515</v>
      </c>
      <c r="J24" s="115">
        <v>63520</v>
      </c>
      <c r="K24" s="115"/>
      <c r="L24" s="115"/>
      <c r="M24" s="115">
        <v>743392</v>
      </c>
      <c r="N24" s="184">
        <v>563207</v>
      </c>
      <c r="O24" s="115">
        <v>58494</v>
      </c>
      <c r="P24" s="115">
        <v>66157</v>
      </c>
      <c r="Q24" s="115"/>
      <c r="R24" s="115"/>
      <c r="S24" s="177">
        <v>687858</v>
      </c>
      <c r="T24" s="184"/>
    </row>
    <row r="25" spans="1:20" s="116" customFormat="1" x14ac:dyDescent="0.25">
      <c r="B25" s="117"/>
      <c r="C25" s="117"/>
      <c r="D25" s="117"/>
      <c r="E25" s="117"/>
      <c r="G25" s="118"/>
      <c r="H25" s="117"/>
      <c r="I25" s="117"/>
      <c r="J25" s="117"/>
      <c r="K25" s="117"/>
      <c r="M25" s="118"/>
      <c r="N25" s="117"/>
      <c r="O25" s="117"/>
      <c r="P25" s="117"/>
      <c r="Q25" s="117"/>
      <c r="S25" s="118"/>
      <c r="T25" s="118"/>
    </row>
    <row r="26" spans="1:20" x14ac:dyDescent="0.25">
      <c r="A26" s="116"/>
      <c r="B26" s="116"/>
      <c r="C26" s="116"/>
      <c r="D26" s="116"/>
      <c r="E26" s="116"/>
      <c r="F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</row>
    <row r="27" spans="1:20" x14ac:dyDescent="0.25">
      <c r="A27" s="116"/>
      <c r="B27" s="116"/>
      <c r="C27" s="116"/>
      <c r="D27" s="116"/>
      <c r="E27" s="116"/>
      <c r="F27" s="116"/>
      <c r="H27" s="116"/>
      <c r="I27" s="116"/>
      <c r="J27" s="116"/>
      <c r="K27" s="116"/>
      <c r="L27" s="116"/>
      <c r="N27" s="116"/>
      <c r="O27" s="116"/>
      <c r="P27" s="116"/>
      <c r="Q27" s="116"/>
      <c r="R27" s="116"/>
    </row>
    <row r="28" spans="1:20" x14ac:dyDescent="0.25">
      <c r="A28" s="116"/>
      <c r="B28" s="116"/>
      <c r="C28" s="116"/>
      <c r="D28" s="116"/>
      <c r="E28" s="116"/>
      <c r="F28" s="116"/>
      <c r="H28" s="116"/>
      <c r="I28" s="116"/>
      <c r="J28" s="116"/>
      <c r="K28" s="116"/>
      <c r="L28" s="116"/>
      <c r="N28" s="116"/>
      <c r="O28" s="116"/>
      <c r="P28" s="116"/>
      <c r="Q28" s="116"/>
      <c r="R28" s="116"/>
    </row>
    <row r="29" spans="1:20" x14ac:dyDescent="0.25">
      <c r="A29" s="116"/>
      <c r="B29" s="116"/>
      <c r="C29" s="116"/>
      <c r="D29" s="116"/>
      <c r="E29" s="116"/>
      <c r="F29" s="116"/>
      <c r="H29" s="116"/>
      <c r="I29" s="116"/>
      <c r="J29" s="116"/>
      <c r="K29" s="116"/>
      <c r="L29" s="116"/>
      <c r="N29" s="116"/>
      <c r="O29" s="116"/>
      <c r="P29" s="116"/>
      <c r="Q29" s="116"/>
      <c r="R29" s="116"/>
    </row>
    <row r="30" spans="1:20" x14ac:dyDescent="0.25">
      <c r="A30" s="116"/>
      <c r="B30" s="116"/>
      <c r="C30" s="116"/>
      <c r="D30" s="116"/>
      <c r="E30" s="116"/>
      <c r="F30" s="116"/>
      <c r="H30" s="116"/>
      <c r="I30" s="116"/>
      <c r="J30" s="116"/>
      <c r="K30" s="116"/>
      <c r="L30" s="116"/>
      <c r="N30" s="116"/>
      <c r="O30" s="116"/>
      <c r="P30" s="116"/>
      <c r="Q30" s="116"/>
      <c r="R30" s="116"/>
      <c r="T30" s="98"/>
    </row>
    <row r="31" spans="1:20" x14ac:dyDescent="0.25">
      <c r="A31" s="116"/>
      <c r="B31" s="116"/>
      <c r="C31" s="116"/>
      <c r="D31" s="116"/>
      <c r="E31" s="116"/>
      <c r="F31" s="116"/>
      <c r="H31" s="116"/>
      <c r="I31" s="116"/>
      <c r="J31" s="116"/>
      <c r="K31" s="116"/>
      <c r="L31" s="116"/>
      <c r="N31" s="116"/>
      <c r="O31" s="116"/>
      <c r="P31" s="116"/>
      <c r="Q31" s="116"/>
      <c r="R31" s="116"/>
      <c r="T31" s="98"/>
    </row>
    <row r="32" spans="1:20" x14ac:dyDescent="0.25">
      <c r="A32" s="116"/>
      <c r="B32" s="116"/>
      <c r="C32" s="116"/>
      <c r="D32" s="116"/>
      <c r="E32" s="116"/>
      <c r="F32" s="116"/>
      <c r="H32" s="116"/>
      <c r="I32" s="116"/>
      <c r="J32" s="116"/>
      <c r="K32" s="116"/>
      <c r="L32" s="116"/>
      <c r="N32" s="116"/>
      <c r="O32" s="116"/>
      <c r="P32" s="116"/>
      <c r="Q32" s="116"/>
      <c r="R32" s="116"/>
      <c r="T32" s="98"/>
    </row>
    <row r="33" spans="1:20" x14ac:dyDescent="0.25">
      <c r="A33" s="116"/>
      <c r="B33" s="116"/>
      <c r="C33" s="116"/>
      <c r="D33" s="116"/>
      <c r="E33" s="116"/>
      <c r="F33" s="116"/>
      <c r="H33" s="116"/>
      <c r="I33" s="116"/>
      <c r="J33" s="116"/>
      <c r="K33" s="116"/>
      <c r="L33" s="116"/>
      <c r="N33" s="116"/>
      <c r="O33" s="116"/>
      <c r="P33" s="116"/>
      <c r="Q33" s="116"/>
      <c r="R33" s="116"/>
      <c r="T33" s="98"/>
    </row>
    <row r="34" spans="1:20" x14ac:dyDescent="0.25">
      <c r="A34" s="116"/>
      <c r="B34" s="116"/>
      <c r="C34" s="116"/>
      <c r="D34" s="116"/>
      <c r="E34" s="116"/>
      <c r="F34" s="116"/>
      <c r="H34" s="116"/>
      <c r="I34" s="116"/>
      <c r="J34" s="116"/>
      <c r="K34" s="116"/>
      <c r="L34" s="116"/>
      <c r="N34" s="116"/>
      <c r="O34" s="116"/>
      <c r="P34" s="116"/>
      <c r="Q34" s="116"/>
      <c r="R34" s="116"/>
      <c r="T34" s="98"/>
    </row>
  </sheetData>
  <mergeCells count="6">
    <mergeCell ref="A2:T2"/>
    <mergeCell ref="B4:G4"/>
    <mergeCell ref="G3:T3"/>
    <mergeCell ref="G1:T1"/>
    <mergeCell ref="H4:M4"/>
    <mergeCell ref="N4:S4"/>
  </mergeCells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C1" sqref="C1:F1"/>
    </sheetView>
  </sheetViews>
  <sheetFormatPr defaultRowHeight="13.2" x14ac:dyDescent="0.25"/>
  <cols>
    <col min="1" max="1" width="5.109375" style="132" customWidth="1"/>
    <col min="2" max="2" width="55.5546875" style="132" customWidth="1"/>
    <col min="3" max="5" width="14.44140625" style="132" customWidth="1"/>
    <col min="6" max="6" width="12.88671875" style="132" bestFit="1" customWidth="1"/>
  </cols>
  <sheetData>
    <row r="1" spans="1:6" x14ac:dyDescent="0.25">
      <c r="C1" s="296" t="s">
        <v>284</v>
      </c>
      <c r="D1" s="296"/>
      <c r="E1" s="296"/>
      <c r="F1" s="297"/>
    </row>
    <row r="2" spans="1:6" ht="15.6" x14ac:dyDescent="0.3">
      <c r="A2" s="293" t="s">
        <v>274</v>
      </c>
      <c r="B2" s="293"/>
      <c r="C2" s="293"/>
      <c r="D2" s="293"/>
      <c r="E2" s="293"/>
      <c r="F2" s="294"/>
    </row>
    <row r="3" spans="1:6" x14ac:dyDescent="0.25">
      <c r="A3" s="295" t="s">
        <v>85</v>
      </c>
      <c r="B3" s="295"/>
      <c r="C3" s="295"/>
      <c r="D3" s="295"/>
      <c r="E3" s="295"/>
      <c r="F3" s="295"/>
    </row>
    <row r="4" spans="1:6" ht="52.8" x14ac:dyDescent="0.25">
      <c r="A4" s="134" t="s">
        <v>81</v>
      </c>
      <c r="B4" s="61" t="s">
        <v>14</v>
      </c>
      <c r="C4" s="135" t="s">
        <v>271</v>
      </c>
      <c r="D4" s="135" t="s">
        <v>272</v>
      </c>
      <c r="E4" s="135" t="s">
        <v>273</v>
      </c>
      <c r="F4" s="135" t="s">
        <v>83</v>
      </c>
    </row>
    <row r="5" spans="1:6" x14ac:dyDescent="0.25">
      <c r="A5" s="136" t="s">
        <v>15</v>
      </c>
      <c r="B5" s="133" t="s">
        <v>179</v>
      </c>
      <c r="C5" s="137">
        <v>12</v>
      </c>
      <c r="D5" s="137">
        <v>12</v>
      </c>
      <c r="E5" s="137">
        <v>12</v>
      </c>
      <c r="F5" s="138"/>
    </row>
    <row r="6" spans="1:6" x14ac:dyDescent="0.25">
      <c r="A6" s="136" t="s">
        <v>77</v>
      </c>
      <c r="B6" s="133"/>
      <c r="C6" s="137"/>
      <c r="D6" s="137"/>
      <c r="E6" s="137"/>
      <c r="F6" s="138"/>
    </row>
    <row r="7" spans="1:6" x14ac:dyDescent="0.25">
      <c r="A7" s="139" t="s">
        <v>6</v>
      </c>
      <c r="B7" s="140" t="s">
        <v>181</v>
      </c>
      <c r="C7" s="141">
        <v>12</v>
      </c>
      <c r="D7" s="141">
        <v>12</v>
      </c>
      <c r="E7" s="141">
        <v>12</v>
      </c>
      <c r="F7" s="141"/>
    </row>
    <row r="8" spans="1:6" x14ac:dyDescent="0.25">
      <c r="A8" s="136" t="s">
        <v>15</v>
      </c>
      <c r="B8" s="228" t="s">
        <v>29</v>
      </c>
      <c r="C8" s="137">
        <v>0</v>
      </c>
      <c r="D8" s="137">
        <v>0</v>
      </c>
      <c r="E8" s="137">
        <v>0</v>
      </c>
      <c r="F8" s="138">
        <v>0</v>
      </c>
    </row>
    <row r="9" spans="1:6" x14ac:dyDescent="0.25">
      <c r="A9" s="136" t="s">
        <v>187</v>
      </c>
      <c r="B9" s="133" t="s">
        <v>184</v>
      </c>
      <c r="C9" s="137">
        <v>1</v>
      </c>
      <c r="D9" s="137">
        <v>1</v>
      </c>
      <c r="E9" s="137">
        <v>1</v>
      </c>
      <c r="F9" s="138">
        <f t="shared" ref="F9:F23" si="0">E9/D9*100</f>
        <v>100</v>
      </c>
    </row>
    <row r="10" spans="1:6" x14ac:dyDescent="0.25">
      <c r="A10" s="136" t="s">
        <v>188</v>
      </c>
      <c r="B10" s="133" t="s">
        <v>185</v>
      </c>
      <c r="C10" s="137">
        <v>1</v>
      </c>
      <c r="D10" s="137">
        <v>1</v>
      </c>
      <c r="E10" s="137">
        <v>1</v>
      </c>
      <c r="F10" s="138">
        <f t="shared" si="0"/>
        <v>100</v>
      </c>
    </row>
    <row r="11" spans="1:6" x14ac:dyDescent="0.25">
      <c r="A11" s="136" t="s">
        <v>189</v>
      </c>
      <c r="B11" s="133" t="s">
        <v>186</v>
      </c>
      <c r="C11" s="137">
        <v>3</v>
      </c>
      <c r="D11" s="137">
        <v>3</v>
      </c>
      <c r="E11" s="137">
        <v>3</v>
      </c>
      <c r="F11" s="138">
        <f t="shared" si="0"/>
        <v>100</v>
      </c>
    </row>
    <row r="12" spans="1:6" x14ac:dyDescent="0.25">
      <c r="A12" s="139" t="s">
        <v>3</v>
      </c>
      <c r="B12" s="140" t="s">
        <v>182</v>
      </c>
      <c r="C12" s="141">
        <f>SUM(C8:C11)</f>
        <v>5</v>
      </c>
      <c r="D12" s="141">
        <f t="shared" ref="D12:E12" si="1">SUM(D8:D11)</f>
        <v>5</v>
      </c>
      <c r="E12" s="141">
        <f t="shared" si="1"/>
        <v>5</v>
      </c>
      <c r="F12" s="141">
        <f t="shared" si="0"/>
        <v>100</v>
      </c>
    </row>
    <row r="13" spans="1:6" x14ac:dyDescent="0.25">
      <c r="A13" s="136" t="s">
        <v>15</v>
      </c>
      <c r="B13" s="133" t="s">
        <v>257</v>
      </c>
      <c r="C13" s="137">
        <v>1</v>
      </c>
      <c r="D13" s="137">
        <v>1</v>
      </c>
      <c r="E13" s="137">
        <v>1</v>
      </c>
      <c r="F13" s="138">
        <f t="shared" si="0"/>
        <v>100</v>
      </c>
    </row>
    <row r="14" spans="1:6" x14ac:dyDescent="0.25">
      <c r="A14" s="136" t="s">
        <v>77</v>
      </c>
      <c r="B14" s="133" t="s">
        <v>258</v>
      </c>
      <c r="C14" s="137">
        <v>2</v>
      </c>
      <c r="D14" s="137">
        <v>2</v>
      </c>
      <c r="E14" s="137">
        <v>2</v>
      </c>
      <c r="F14" s="138">
        <v>0</v>
      </c>
    </row>
    <row r="15" spans="1:6" x14ac:dyDescent="0.25">
      <c r="A15" s="136" t="s">
        <v>16</v>
      </c>
      <c r="B15" s="133" t="s">
        <v>259</v>
      </c>
      <c r="C15" s="137">
        <v>16</v>
      </c>
      <c r="D15" s="137">
        <v>16</v>
      </c>
      <c r="E15" s="137">
        <v>16</v>
      </c>
      <c r="F15" s="138">
        <v>0</v>
      </c>
    </row>
    <row r="16" spans="1:6" x14ac:dyDescent="0.25">
      <c r="A16" s="139" t="s">
        <v>73</v>
      </c>
      <c r="B16" s="140" t="s">
        <v>260</v>
      </c>
      <c r="C16" s="141">
        <f>SUM(C13:C15)</f>
        <v>19</v>
      </c>
      <c r="D16" s="141">
        <f t="shared" ref="D16:E16" si="2">SUM(D13:D15)</f>
        <v>19</v>
      </c>
      <c r="E16" s="141">
        <f t="shared" si="2"/>
        <v>19</v>
      </c>
      <c r="F16" s="141">
        <f t="shared" si="0"/>
        <v>100</v>
      </c>
    </row>
    <row r="17" spans="1:6" x14ac:dyDescent="0.25">
      <c r="A17" s="136" t="s">
        <v>15</v>
      </c>
      <c r="B17" s="142" t="s">
        <v>180</v>
      </c>
      <c r="C17" s="137"/>
      <c r="D17" s="137">
        <v>93</v>
      </c>
      <c r="E17" s="137">
        <v>93</v>
      </c>
      <c r="F17" s="138">
        <f t="shared" si="0"/>
        <v>100</v>
      </c>
    </row>
    <row r="18" spans="1:6" x14ac:dyDescent="0.25">
      <c r="A18" s="139" t="s">
        <v>4</v>
      </c>
      <c r="B18" s="140" t="s">
        <v>183</v>
      </c>
      <c r="C18" s="143">
        <f>SUM(C17)</f>
        <v>0</v>
      </c>
      <c r="D18" s="143">
        <f t="shared" ref="D18:E18" si="3">SUM(D17)</f>
        <v>93</v>
      </c>
      <c r="E18" s="143">
        <f t="shared" si="3"/>
        <v>93</v>
      </c>
      <c r="F18" s="141">
        <f t="shared" si="0"/>
        <v>100</v>
      </c>
    </row>
    <row r="19" spans="1:6" x14ac:dyDescent="0.25">
      <c r="A19" s="136" t="s">
        <v>91</v>
      </c>
      <c r="B19" s="142"/>
      <c r="C19" s="137"/>
      <c r="D19" s="137"/>
      <c r="E19" s="137"/>
      <c r="F19" s="138"/>
    </row>
    <row r="20" spans="1:6" x14ac:dyDescent="0.25">
      <c r="A20" s="136" t="s">
        <v>92</v>
      </c>
      <c r="B20" s="142" t="s">
        <v>261</v>
      </c>
      <c r="C20" s="137">
        <v>11</v>
      </c>
      <c r="D20" s="137">
        <v>11</v>
      </c>
      <c r="E20" s="137">
        <v>11</v>
      </c>
      <c r="F20" s="138">
        <v>100</v>
      </c>
    </row>
    <row r="21" spans="1:6" x14ac:dyDescent="0.25">
      <c r="A21" s="136" t="s">
        <v>93</v>
      </c>
      <c r="B21" s="142"/>
      <c r="C21" s="137"/>
      <c r="D21" s="137"/>
      <c r="E21" s="137"/>
      <c r="F21" s="138"/>
    </row>
    <row r="22" spans="1:6" x14ac:dyDescent="0.25">
      <c r="A22" s="139" t="s">
        <v>5</v>
      </c>
      <c r="B22" s="140" t="s">
        <v>84</v>
      </c>
      <c r="C22" s="141">
        <f>SUM(C19:C21)</f>
        <v>11</v>
      </c>
      <c r="D22" s="141">
        <f t="shared" ref="D22:E22" si="4">SUM(D19:D21)</f>
        <v>11</v>
      </c>
      <c r="E22" s="141">
        <f t="shared" si="4"/>
        <v>11</v>
      </c>
      <c r="F22" s="141"/>
    </row>
    <row r="23" spans="1:6" x14ac:dyDescent="0.25">
      <c r="A23" s="144" t="s">
        <v>7</v>
      </c>
      <c r="B23" s="145" t="s">
        <v>80</v>
      </c>
      <c r="C23" s="146">
        <f>SUM(C7+C12+C16+C18+C22)</f>
        <v>47</v>
      </c>
      <c r="D23" s="146">
        <f t="shared" ref="D23:E23" si="5">SUM(D7+D12+D16+D18+D22)</f>
        <v>140</v>
      </c>
      <c r="E23" s="146">
        <f t="shared" si="5"/>
        <v>140</v>
      </c>
      <c r="F23" s="146">
        <f t="shared" si="0"/>
        <v>100</v>
      </c>
    </row>
  </sheetData>
  <mergeCells count="3">
    <mergeCell ref="A2:F2"/>
    <mergeCell ref="A3:F3"/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C1" sqref="C1:F1"/>
    </sheetView>
  </sheetViews>
  <sheetFormatPr defaultColWidth="9.109375" defaultRowHeight="10.199999999999999" x14ac:dyDescent="0.2"/>
  <cols>
    <col min="1" max="1" width="5.109375" style="127" customWidth="1"/>
    <col min="2" max="2" width="42.5546875" style="9" customWidth="1"/>
    <col min="3" max="5" width="26.6640625" style="9" customWidth="1"/>
    <col min="6" max="6" width="10" style="9" customWidth="1"/>
    <col min="7" max="7" width="2.5546875" style="9" customWidth="1"/>
    <col min="8" max="16384" width="9.109375" style="9"/>
  </cols>
  <sheetData>
    <row r="1" spans="1:6" x14ac:dyDescent="0.2">
      <c r="C1" s="300" t="s">
        <v>285</v>
      </c>
      <c r="D1" s="300"/>
      <c r="E1" s="300"/>
      <c r="F1" s="300"/>
    </row>
    <row r="2" spans="1:6" ht="15.6" x14ac:dyDescent="0.3">
      <c r="A2" s="299" t="s">
        <v>267</v>
      </c>
      <c r="B2" s="299"/>
      <c r="C2" s="299"/>
      <c r="D2" s="299"/>
      <c r="E2" s="299"/>
      <c r="F2" s="299"/>
    </row>
    <row r="3" spans="1:6" x14ac:dyDescent="0.2">
      <c r="B3" s="298" t="s">
        <v>168</v>
      </c>
      <c r="C3" s="298"/>
      <c r="D3" s="298"/>
      <c r="E3" s="298"/>
      <c r="F3" s="298"/>
    </row>
    <row r="4" spans="1:6" s="126" customFormat="1" ht="39.6" x14ac:dyDescent="0.25">
      <c r="A4" s="128"/>
      <c r="B4" s="125" t="s">
        <v>14</v>
      </c>
      <c r="C4" s="125" t="s">
        <v>268</v>
      </c>
      <c r="D4" s="125" t="s">
        <v>269</v>
      </c>
      <c r="E4" s="125" t="s">
        <v>270</v>
      </c>
      <c r="F4" s="125" t="s">
        <v>12</v>
      </c>
    </row>
    <row r="5" spans="1:6" s="150" customFormat="1" x14ac:dyDescent="0.2">
      <c r="A5" s="147" t="s">
        <v>15</v>
      </c>
      <c r="B5" s="148" t="s">
        <v>190</v>
      </c>
      <c r="C5" s="73">
        <v>70511846</v>
      </c>
      <c r="D5" s="73">
        <v>80527799</v>
      </c>
      <c r="E5" s="73">
        <v>80527799</v>
      </c>
      <c r="F5" s="149">
        <v>100</v>
      </c>
    </row>
    <row r="6" spans="1:6" s="150" customFormat="1" x14ac:dyDescent="0.2">
      <c r="A6" s="147" t="s">
        <v>77</v>
      </c>
      <c r="B6" s="148" t="s">
        <v>191</v>
      </c>
      <c r="C6" s="73">
        <v>24324600</v>
      </c>
      <c r="D6" s="73">
        <v>26182750</v>
      </c>
      <c r="E6" s="73">
        <v>26182750</v>
      </c>
      <c r="F6" s="149">
        <v>100</v>
      </c>
    </row>
    <row r="7" spans="1:6" s="150" customFormat="1" x14ac:dyDescent="0.2">
      <c r="A7" s="147" t="s">
        <v>16</v>
      </c>
      <c r="B7" s="185" t="s">
        <v>192</v>
      </c>
      <c r="C7" s="73">
        <v>53927974</v>
      </c>
      <c r="D7" s="73">
        <v>60105275</v>
      </c>
      <c r="E7" s="73">
        <v>60105275</v>
      </c>
      <c r="F7" s="149">
        <v>100</v>
      </c>
    </row>
    <row r="8" spans="1:6" s="150" customFormat="1" x14ac:dyDescent="0.2">
      <c r="A8" s="147" t="s">
        <v>17</v>
      </c>
      <c r="B8" s="185" t="s">
        <v>193</v>
      </c>
      <c r="C8" s="73">
        <v>1800000</v>
      </c>
      <c r="D8" s="73">
        <v>2168080</v>
      </c>
      <c r="E8" s="73">
        <v>2168080</v>
      </c>
      <c r="F8" s="149">
        <v>100</v>
      </c>
    </row>
    <row r="9" spans="1:6" s="150" customFormat="1" x14ac:dyDescent="0.2">
      <c r="A9" s="147" t="s">
        <v>18</v>
      </c>
      <c r="B9" s="185" t="s">
        <v>194</v>
      </c>
      <c r="C9" s="73"/>
      <c r="D9" s="73">
        <v>8879660</v>
      </c>
      <c r="E9" s="73">
        <v>8879660</v>
      </c>
      <c r="F9" s="149">
        <v>100</v>
      </c>
    </row>
    <row r="10" spans="1:6" s="150" customFormat="1" x14ac:dyDescent="0.2">
      <c r="A10" s="147" t="s">
        <v>82</v>
      </c>
      <c r="B10" s="185" t="s">
        <v>195</v>
      </c>
      <c r="C10" s="73"/>
      <c r="D10" s="73">
        <v>549290</v>
      </c>
      <c r="E10" s="73">
        <v>549290</v>
      </c>
      <c r="F10" s="149"/>
    </row>
    <row r="11" spans="1:6" s="150" customFormat="1" x14ac:dyDescent="0.2">
      <c r="A11" s="147" t="s">
        <v>17</v>
      </c>
      <c r="B11" s="185" t="s">
        <v>195</v>
      </c>
      <c r="C11" s="73"/>
      <c r="D11" s="73"/>
      <c r="E11" s="73"/>
      <c r="F11" s="149"/>
    </row>
    <row r="12" spans="1:6" s="17" customFormat="1" x14ac:dyDescent="0.2">
      <c r="A12" s="129" t="s">
        <v>6</v>
      </c>
      <c r="B12" s="69" t="s">
        <v>13</v>
      </c>
      <c r="C12" s="70">
        <v>150564420</v>
      </c>
      <c r="D12" s="70">
        <v>178412854</v>
      </c>
      <c r="E12" s="70">
        <v>178412854</v>
      </c>
      <c r="F12" s="151">
        <v>100</v>
      </c>
    </row>
    <row r="13" spans="1:6" s="150" customFormat="1" x14ac:dyDescent="0.2">
      <c r="A13" s="147"/>
      <c r="B13" s="148"/>
      <c r="C13" s="73"/>
      <c r="D13" s="73"/>
      <c r="E13" s="73"/>
      <c r="F13" s="149"/>
    </row>
    <row r="14" spans="1:6" s="150" customFormat="1" x14ac:dyDescent="0.2">
      <c r="A14" s="147"/>
      <c r="B14" s="185"/>
      <c r="C14" s="73"/>
      <c r="D14" s="73"/>
      <c r="E14" s="73"/>
      <c r="F14" s="149"/>
    </row>
    <row r="15" spans="1:6" s="150" customFormat="1" x14ac:dyDescent="0.2">
      <c r="A15" s="147"/>
      <c r="B15" s="148"/>
      <c r="C15" s="73"/>
      <c r="D15" s="73"/>
      <c r="E15" s="73"/>
      <c r="F15" s="149"/>
    </row>
    <row r="16" spans="1:6" s="150" customFormat="1" x14ac:dyDescent="0.2">
      <c r="A16" s="147"/>
      <c r="B16" s="148"/>
      <c r="C16" s="73"/>
      <c r="D16" s="73"/>
      <c r="E16" s="73"/>
      <c r="F16" s="149"/>
    </row>
    <row r="17" spans="1:6" s="150" customFormat="1" x14ac:dyDescent="0.2">
      <c r="A17" s="147"/>
      <c r="B17" s="148"/>
      <c r="C17" s="73"/>
      <c r="D17" s="73"/>
      <c r="E17" s="73"/>
      <c r="F17" s="149"/>
    </row>
    <row r="18" spans="1:6" s="150" customFormat="1" x14ac:dyDescent="0.2">
      <c r="A18" s="147"/>
      <c r="B18" s="148"/>
      <c r="C18" s="73"/>
      <c r="D18" s="73"/>
      <c r="E18" s="73"/>
      <c r="F18" s="149"/>
    </row>
    <row r="19" spans="1:6" s="150" customFormat="1" x14ac:dyDescent="0.2">
      <c r="A19" s="147"/>
      <c r="B19" s="148"/>
      <c r="C19" s="73"/>
      <c r="D19" s="73"/>
      <c r="E19" s="73"/>
      <c r="F19" s="149"/>
    </row>
    <row r="20" spans="1:6" s="17" customFormat="1" x14ac:dyDescent="0.2">
      <c r="A20" s="129"/>
      <c r="B20" s="69"/>
      <c r="C20" s="70"/>
      <c r="D20" s="70"/>
      <c r="E20" s="70"/>
      <c r="F20" s="151"/>
    </row>
    <row r="21" spans="1:6" s="150" customFormat="1" x14ac:dyDescent="0.2">
      <c r="A21" s="147"/>
      <c r="B21" s="148"/>
      <c r="C21" s="73"/>
      <c r="D21" s="73"/>
      <c r="E21" s="73"/>
      <c r="F21" s="149"/>
    </row>
    <row r="22" spans="1:6" s="17" customFormat="1" x14ac:dyDescent="0.2">
      <c r="A22" s="129"/>
      <c r="B22" s="69"/>
      <c r="C22" s="70"/>
      <c r="D22" s="70"/>
      <c r="E22" s="70"/>
      <c r="F22" s="151"/>
    </row>
    <row r="23" spans="1:6" s="150" customFormat="1" x14ac:dyDescent="0.2">
      <c r="A23" s="147"/>
      <c r="B23" s="148"/>
      <c r="C23" s="148"/>
      <c r="D23" s="148"/>
      <c r="E23" s="148"/>
      <c r="F23" s="149"/>
    </row>
    <row r="24" spans="1:6" s="150" customFormat="1" x14ac:dyDescent="0.2">
      <c r="A24" s="147"/>
      <c r="B24" s="148"/>
      <c r="C24" s="148"/>
      <c r="D24" s="148"/>
      <c r="E24" s="148"/>
      <c r="F24" s="149"/>
    </row>
    <row r="25" spans="1:6" s="150" customFormat="1" x14ac:dyDescent="0.2">
      <c r="A25" s="147"/>
      <c r="B25" s="148"/>
      <c r="C25" s="148"/>
      <c r="D25" s="148"/>
      <c r="E25" s="148"/>
      <c r="F25" s="149"/>
    </row>
    <row r="26" spans="1:6" s="150" customFormat="1" x14ac:dyDescent="0.2">
      <c r="A26" s="147"/>
      <c r="B26" s="148"/>
      <c r="C26" s="148"/>
      <c r="D26" s="148"/>
      <c r="E26" s="148"/>
      <c r="F26" s="149"/>
    </row>
    <row r="27" spans="1:6" s="150" customFormat="1" x14ac:dyDescent="0.2">
      <c r="A27" s="147"/>
      <c r="B27" s="148"/>
      <c r="C27" s="148"/>
      <c r="D27" s="148"/>
      <c r="E27" s="148"/>
      <c r="F27" s="149"/>
    </row>
    <row r="28" spans="1:6" s="150" customFormat="1" x14ac:dyDescent="0.2">
      <c r="A28" s="147"/>
      <c r="B28" s="148"/>
      <c r="C28" s="148"/>
      <c r="D28" s="148"/>
      <c r="E28" s="148"/>
      <c r="F28" s="149"/>
    </row>
    <row r="29" spans="1:6" s="17" customFormat="1" x14ac:dyDescent="0.2">
      <c r="A29" s="129"/>
      <c r="B29" s="69"/>
      <c r="C29" s="70"/>
      <c r="D29" s="70"/>
      <c r="E29" s="70"/>
      <c r="F29" s="151"/>
    </row>
    <row r="30" spans="1:6" s="17" customFormat="1" x14ac:dyDescent="0.2">
      <c r="A30" s="130"/>
      <c r="B30" s="67" t="s">
        <v>182</v>
      </c>
      <c r="C30" s="68">
        <v>150564420</v>
      </c>
      <c r="D30" s="68">
        <v>178412854</v>
      </c>
      <c r="E30" s="68">
        <v>178412854</v>
      </c>
      <c r="F30" s="152">
        <v>100</v>
      </c>
    </row>
  </sheetData>
  <mergeCells count="3">
    <mergeCell ref="B3:F3"/>
    <mergeCell ref="A2:F2"/>
    <mergeCell ref="C1:F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workbookViewId="0">
      <selection activeCell="C22" sqref="C22"/>
    </sheetView>
  </sheetViews>
  <sheetFormatPr defaultRowHeight="13.2" x14ac:dyDescent="0.25"/>
  <cols>
    <col min="1" max="1" width="9.33203125" customWidth="1"/>
    <col min="2" max="2" width="41.5546875" customWidth="1"/>
    <col min="3" max="3" width="22.6640625" customWidth="1"/>
    <col min="4" max="4" width="22.88671875" customWidth="1"/>
    <col min="5" max="5" width="27.33203125" customWidth="1"/>
  </cols>
  <sheetData>
    <row r="1" spans="1:5" ht="13.2" customHeight="1" x14ac:dyDescent="0.25">
      <c r="A1" s="154" t="s">
        <v>252</v>
      </c>
      <c r="B1" s="155" t="s">
        <v>253</v>
      </c>
      <c r="C1" s="233" t="s">
        <v>254</v>
      </c>
      <c r="D1" s="233" t="s">
        <v>255</v>
      </c>
      <c r="E1" s="204" t="s">
        <v>256</v>
      </c>
    </row>
    <row r="2" spans="1:5" x14ac:dyDescent="0.25">
      <c r="A2" s="154"/>
      <c r="B2" s="155"/>
      <c r="C2" s="233"/>
      <c r="D2" s="233"/>
      <c r="E2" s="204"/>
    </row>
    <row r="3" spans="1:5" ht="13.8" x14ac:dyDescent="0.25">
      <c r="A3" s="234" t="s">
        <v>275</v>
      </c>
      <c r="B3" s="234"/>
      <c r="C3" s="234"/>
      <c r="D3" s="234"/>
    </row>
    <row r="4" spans="1:5" ht="13.8" x14ac:dyDescent="0.25">
      <c r="A4" s="156"/>
      <c r="B4" s="157"/>
      <c r="C4" s="157"/>
      <c r="D4" s="158" t="s">
        <v>168</v>
      </c>
    </row>
    <row r="5" spans="1:5" x14ac:dyDescent="0.25">
      <c r="A5" s="159" t="s">
        <v>88</v>
      </c>
      <c r="B5" s="160" t="s">
        <v>14</v>
      </c>
      <c r="C5" s="237" t="s">
        <v>29</v>
      </c>
      <c r="D5" s="236" t="s">
        <v>30</v>
      </c>
      <c r="E5" s="235" t="s">
        <v>248</v>
      </c>
    </row>
    <row r="6" spans="1:5" s="197" customFormat="1" ht="15" x14ac:dyDescent="0.25">
      <c r="A6" s="242" t="s">
        <v>196</v>
      </c>
      <c r="B6" s="243" t="s">
        <v>197</v>
      </c>
      <c r="C6" s="244">
        <v>425894243</v>
      </c>
      <c r="D6" s="244">
        <v>1366205</v>
      </c>
      <c r="E6" s="245">
        <v>4200</v>
      </c>
    </row>
    <row r="7" spans="1:5" ht="15.6" x14ac:dyDescent="0.3">
      <c r="A7" s="242" t="s">
        <v>198</v>
      </c>
      <c r="B7" s="243" t="s">
        <v>199</v>
      </c>
      <c r="C7" s="244">
        <v>358006976</v>
      </c>
      <c r="D7" s="244">
        <v>57054038</v>
      </c>
      <c r="E7" s="246">
        <v>60334441</v>
      </c>
    </row>
    <row r="8" spans="1:5" s="197" customFormat="1" ht="15" x14ac:dyDescent="0.25">
      <c r="A8" s="242" t="s">
        <v>6</v>
      </c>
      <c r="B8" s="243" t="s">
        <v>200</v>
      </c>
      <c r="C8" s="244">
        <v>67887267</v>
      </c>
      <c r="D8" s="244">
        <v>-55687833</v>
      </c>
      <c r="E8" s="245">
        <v>-60330241</v>
      </c>
    </row>
    <row r="9" spans="1:5" s="197" customFormat="1" ht="15.6" x14ac:dyDescent="0.3">
      <c r="A9" s="242" t="s">
        <v>201</v>
      </c>
      <c r="B9" s="243" t="s">
        <v>202</v>
      </c>
      <c r="C9" s="244">
        <v>143844607</v>
      </c>
      <c r="D9" s="244">
        <v>57127423</v>
      </c>
      <c r="E9" s="246">
        <v>61957251</v>
      </c>
    </row>
    <row r="10" spans="1:5" ht="15.6" x14ac:dyDescent="0.3">
      <c r="A10" s="242" t="s">
        <v>203</v>
      </c>
      <c r="B10" s="243" t="s">
        <v>204</v>
      </c>
      <c r="C10" s="244">
        <v>125912587</v>
      </c>
      <c r="D10" s="244"/>
      <c r="E10" s="246"/>
    </row>
    <row r="11" spans="1:5" ht="15" x14ac:dyDescent="0.25">
      <c r="A11" s="242" t="s">
        <v>3</v>
      </c>
      <c r="B11" s="243" t="s">
        <v>205</v>
      </c>
      <c r="C11" s="244">
        <v>17932020</v>
      </c>
      <c r="D11" s="244">
        <v>57127423</v>
      </c>
      <c r="E11" s="245">
        <v>61957251</v>
      </c>
    </row>
    <row r="12" spans="1:5" ht="15" x14ac:dyDescent="0.25">
      <c r="A12" s="242" t="s">
        <v>109</v>
      </c>
      <c r="B12" s="243" t="s">
        <v>206</v>
      </c>
      <c r="C12" s="244">
        <v>85819287</v>
      </c>
      <c r="D12" s="244">
        <v>1439590</v>
      </c>
      <c r="E12" s="245">
        <v>1627010</v>
      </c>
    </row>
    <row r="13" spans="1:5" ht="15" x14ac:dyDescent="0.25">
      <c r="A13" s="242" t="s">
        <v>125</v>
      </c>
      <c r="B13" s="243" t="s">
        <v>207</v>
      </c>
      <c r="C13" s="244">
        <v>85819287</v>
      </c>
      <c r="D13" s="244">
        <v>1439590</v>
      </c>
      <c r="E13" s="245">
        <v>1627010</v>
      </c>
    </row>
    <row r="14" spans="1:5" ht="15.6" x14ac:dyDescent="0.3">
      <c r="A14" s="242"/>
      <c r="B14" s="243" t="s">
        <v>213</v>
      </c>
      <c r="C14" s="274">
        <v>85819287</v>
      </c>
      <c r="D14" s="274">
        <v>1439590</v>
      </c>
      <c r="E14" s="246">
        <v>1627010</v>
      </c>
    </row>
    <row r="15" spans="1:5" ht="15.6" x14ac:dyDescent="0.3">
      <c r="A15" s="238" t="s">
        <v>125</v>
      </c>
      <c r="B15" s="239" t="s">
        <v>208</v>
      </c>
      <c r="C15" s="240"/>
      <c r="D15" s="240"/>
      <c r="E15" s="24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43"/>
  <sheetViews>
    <sheetView workbookViewId="0">
      <selection activeCell="C1" sqref="C1"/>
    </sheetView>
  </sheetViews>
  <sheetFormatPr defaultRowHeight="13.2" x14ac:dyDescent="0.25"/>
  <cols>
    <col min="1" max="1" width="5.109375" bestFit="1" customWidth="1"/>
    <col min="2" max="2" width="47.88671875" customWidth="1"/>
    <col min="3" max="3" width="24.33203125" customWidth="1"/>
    <col min="4" max="4" width="25" bestFit="1" customWidth="1"/>
    <col min="7" max="7" width="10" bestFit="1" customWidth="1"/>
  </cols>
  <sheetData>
    <row r="1" spans="1:4" x14ac:dyDescent="0.25">
      <c r="A1" s="206"/>
      <c r="B1" s="205"/>
      <c r="C1" s="207" t="s">
        <v>286</v>
      </c>
      <c r="D1" s="207"/>
    </row>
    <row r="2" spans="1:4" ht="15.6" x14ac:dyDescent="0.25">
      <c r="A2" s="286" t="s">
        <v>276</v>
      </c>
      <c r="B2" s="286"/>
      <c r="C2" s="286"/>
      <c r="D2" s="286"/>
    </row>
    <row r="3" spans="1:4" ht="15.6" x14ac:dyDescent="0.25">
      <c r="A3" s="208"/>
      <c r="B3" s="208"/>
      <c r="C3" s="209"/>
      <c r="D3" s="210" t="s">
        <v>168</v>
      </c>
    </row>
    <row r="4" spans="1:4" x14ac:dyDescent="0.25">
      <c r="A4" s="211"/>
      <c r="B4" s="212" t="s">
        <v>14</v>
      </c>
      <c r="C4" s="213" t="s">
        <v>98</v>
      </c>
      <c r="D4" s="213" t="s">
        <v>99</v>
      </c>
    </row>
    <row r="5" spans="1:4" x14ac:dyDescent="0.25">
      <c r="A5" s="302" t="s">
        <v>100</v>
      </c>
      <c r="B5" s="302"/>
      <c r="C5" s="214"/>
      <c r="D5" s="214"/>
    </row>
    <row r="6" spans="1:4" x14ac:dyDescent="0.25">
      <c r="A6" s="215" t="s">
        <v>101</v>
      </c>
      <c r="B6" s="216" t="s">
        <v>102</v>
      </c>
      <c r="C6" s="217">
        <v>136000</v>
      </c>
      <c r="D6" s="217">
        <v>850260</v>
      </c>
    </row>
    <row r="7" spans="1:4" x14ac:dyDescent="0.25">
      <c r="A7" s="215" t="s">
        <v>103</v>
      </c>
      <c r="B7" s="216" t="s">
        <v>104</v>
      </c>
      <c r="C7" s="217">
        <v>428693429</v>
      </c>
      <c r="D7" s="217">
        <v>464647168</v>
      </c>
    </row>
    <row r="8" spans="1:4" x14ac:dyDescent="0.25">
      <c r="A8" s="215" t="s">
        <v>105</v>
      </c>
      <c r="B8" s="216" t="s">
        <v>106</v>
      </c>
      <c r="C8" s="217">
        <v>128500</v>
      </c>
      <c r="D8" s="217">
        <v>128500</v>
      </c>
    </row>
    <row r="9" spans="1:4" x14ac:dyDescent="0.25">
      <c r="A9" s="215" t="s">
        <v>107</v>
      </c>
      <c r="B9" s="218" t="s">
        <v>108</v>
      </c>
      <c r="C9" s="217"/>
      <c r="D9" s="217"/>
    </row>
    <row r="10" spans="1:4" x14ac:dyDescent="0.25">
      <c r="A10" s="219" t="s">
        <v>109</v>
      </c>
      <c r="B10" s="220" t="s">
        <v>110</v>
      </c>
      <c r="C10" s="221"/>
      <c r="D10" s="221"/>
    </row>
    <row r="11" spans="1:4" x14ac:dyDescent="0.25">
      <c r="A11" s="215" t="s">
        <v>111</v>
      </c>
      <c r="B11" s="216" t="s">
        <v>112</v>
      </c>
      <c r="C11" s="217"/>
      <c r="D11" s="217"/>
    </row>
    <row r="12" spans="1:4" x14ac:dyDescent="0.25">
      <c r="A12" s="215" t="s">
        <v>113</v>
      </c>
      <c r="B12" s="216" t="s">
        <v>114</v>
      </c>
      <c r="C12" s="217"/>
      <c r="D12" s="217"/>
    </row>
    <row r="13" spans="1:4" x14ac:dyDescent="0.25">
      <c r="A13" s="219" t="s">
        <v>115</v>
      </c>
      <c r="B13" s="220" t="s">
        <v>116</v>
      </c>
      <c r="C13" s="221"/>
      <c r="D13" s="221"/>
    </row>
    <row r="14" spans="1:4" x14ac:dyDescent="0.25">
      <c r="A14" s="215" t="s">
        <v>117</v>
      </c>
      <c r="B14" s="216" t="s">
        <v>118</v>
      </c>
      <c r="C14" s="217"/>
      <c r="D14" s="217"/>
    </row>
    <row r="15" spans="1:4" x14ac:dyDescent="0.25">
      <c r="A15" s="215" t="s">
        <v>119</v>
      </c>
      <c r="B15" s="216" t="s">
        <v>120</v>
      </c>
      <c r="C15" s="217">
        <v>41460</v>
      </c>
      <c r="D15" s="217">
        <v>693155</v>
      </c>
    </row>
    <row r="16" spans="1:4" x14ac:dyDescent="0.25">
      <c r="A16" s="215" t="s">
        <v>121</v>
      </c>
      <c r="B16" s="216" t="s">
        <v>122</v>
      </c>
      <c r="C16" s="217">
        <v>133039989</v>
      </c>
      <c r="D16" s="217">
        <v>80816567</v>
      </c>
    </row>
    <row r="17" spans="1:4" x14ac:dyDescent="0.25">
      <c r="A17" s="215" t="s">
        <v>123</v>
      </c>
      <c r="B17" s="216" t="s">
        <v>124</v>
      </c>
      <c r="C17" s="217"/>
      <c r="D17" s="217"/>
    </row>
    <row r="18" spans="1:4" x14ac:dyDescent="0.25">
      <c r="A18" s="219" t="s">
        <v>125</v>
      </c>
      <c r="B18" s="220" t="s">
        <v>126</v>
      </c>
      <c r="C18" s="221">
        <v>133081449</v>
      </c>
      <c r="D18" s="221">
        <v>81509722</v>
      </c>
    </row>
    <row r="19" spans="1:4" x14ac:dyDescent="0.25">
      <c r="A19" s="215" t="s">
        <v>127</v>
      </c>
      <c r="B19" s="216" t="s">
        <v>128</v>
      </c>
      <c r="C19" s="217">
        <v>46555948</v>
      </c>
      <c r="D19" s="217">
        <v>49853426</v>
      </c>
    </row>
    <row r="20" spans="1:4" x14ac:dyDescent="0.25">
      <c r="A20" s="215" t="s">
        <v>129</v>
      </c>
      <c r="B20" s="216" t="s">
        <v>130</v>
      </c>
      <c r="C20" s="217">
        <v>945275</v>
      </c>
      <c r="D20" s="217">
        <v>0</v>
      </c>
    </row>
    <row r="21" spans="1:4" x14ac:dyDescent="0.25">
      <c r="A21" s="215" t="s">
        <v>131</v>
      </c>
      <c r="B21" s="216" t="s">
        <v>132</v>
      </c>
      <c r="C21" s="217">
        <v>3990619</v>
      </c>
      <c r="D21" s="217">
        <v>4719126</v>
      </c>
    </row>
    <row r="22" spans="1:4" x14ac:dyDescent="0.25">
      <c r="A22" s="219" t="s">
        <v>133</v>
      </c>
      <c r="B22" s="220" t="s">
        <v>134</v>
      </c>
      <c r="C22" s="221">
        <v>51491842</v>
      </c>
      <c r="D22" s="221">
        <v>54572552</v>
      </c>
    </row>
    <row r="23" spans="1:4" x14ac:dyDescent="0.25">
      <c r="A23" s="219" t="s">
        <v>135</v>
      </c>
      <c r="B23" s="220" t="s">
        <v>136</v>
      </c>
      <c r="C23" s="221">
        <v>-5268180</v>
      </c>
      <c r="D23" s="221">
        <v>-9938149</v>
      </c>
    </row>
    <row r="24" spans="1:4" x14ac:dyDescent="0.25">
      <c r="A24" s="219" t="s">
        <v>137</v>
      </c>
      <c r="B24" s="220" t="s">
        <v>138</v>
      </c>
      <c r="C24" s="221"/>
      <c r="D24" s="221"/>
    </row>
    <row r="25" spans="1:4" x14ac:dyDescent="0.25">
      <c r="A25" s="301" t="s">
        <v>139</v>
      </c>
      <c r="B25" s="301"/>
      <c r="C25" s="222">
        <v>608263040</v>
      </c>
      <c r="D25" s="222">
        <v>591770053</v>
      </c>
    </row>
    <row r="26" spans="1:4" x14ac:dyDescent="0.25">
      <c r="A26" s="302" t="s">
        <v>140</v>
      </c>
      <c r="B26" s="302"/>
      <c r="C26" s="223"/>
      <c r="D26" s="223"/>
    </row>
    <row r="27" spans="1:4" x14ac:dyDescent="0.25">
      <c r="A27" s="215" t="s">
        <v>141</v>
      </c>
      <c r="B27" s="216" t="s">
        <v>142</v>
      </c>
      <c r="C27" s="217">
        <v>690356859</v>
      </c>
      <c r="D27" s="217">
        <v>690356859</v>
      </c>
    </row>
    <row r="28" spans="1:4" x14ac:dyDescent="0.25">
      <c r="A28" s="215" t="s">
        <v>143</v>
      </c>
      <c r="B28" s="216" t="s">
        <v>144</v>
      </c>
      <c r="C28" s="217"/>
      <c r="D28" s="217"/>
    </row>
    <row r="29" spans="1:4" x14ac:dyDescent="0.25">
      <c r="A29" s="215" t="s">
        <v>145</v>
      </c>
      <c r="B29" s="216" t="s">
        <v>146</v>
      </c>
      <c r="C29" s="217">
        <v>13873920</v>
      </c>
      <c r="D29" s="217">
        <v>13873920</v>
      </c>
    </row>
    <row r="30" spans="1:4" x14ac:dyDescent="0.25">
      <c r="A30" s="215" t="s">
        <v>147</v>
      </c>
      <c r="B30" s="216" t="s">
        <v>148</v>
      </c>
      <c r="C30" s="224">
        <v>-243862850</v>
      </c>
      <c r="D30" s="224">
        <v>-193211875</v>
      </c>
    </row>
    <row r="31" spans="1:4" x14ac:dyDescent="0.25">
      <c r="A31" s="215" t="s">
        <v>149</v>
      </c>
      <c r="B31" s="216" t="s">
        <v>150</v>
      </c>
      <c r="C31" s="217"/>
      <c r="D31" s="217"/>
    </row>
    <row r="32" spans="1:4" x14ac:dyDescent="0.25">
      <c r="A32" s="215" t="s">
        <v>151</v>
      </c>
      <c r="B32" s="216" t="s">
        <v>152</v>
      </c>
      <c r="C32" s="217">
        <v>50650975</v>
      </c>
      <c r="D32" s="217">
        <v>-23188474</v>
      </c>
    </row>
    <row r="33" spans="1:4" x14ac:dyDescent="0.25">
      <c r="A33" s="219" t="s">
        <v>153</v>
      </c>
      <c r="B33" s="220" t="s">
        <v>154</v>
      </c>
      <c r="C33" s="221">
        <v>511018904</v>
      </c>
      <c r="D33" s="221">
        <v>487830430</v>
      </c>
    </row>
    <row r="34" spans="1:4" x14ac:dyDescent="0.25">
      <c r="A34" s="215" t="s">
        <v>155</v>
      </c>
      <c r="B34" s="216" t="s">
        <v>156</v>
      </c>
      <c r="C34" s="217">
        <v>21988025</v>
      </c>
      <c r="D34" s="217">
        <v>26090397</v>
      </c>
    </row>
    <row r="35" spans="1:4" x14ac:dyDescent="0.25">
      <c r="A35" s="215" t="s">
        <v>157</v>
      </c>
      <c r="B35" s="216" t="s">
        <v>158</v>
      </c>
      <c r="C35" s="217">
        <v>6022577</v>
      </c>
      <c r="D35" s="217">
        <v>6895829</v>
      </c>
    </row>
    <row r="36" spans="1:4" x14ac:dyDescent="0.25">
      <c r="A36" s="215" t="s">
        <v>159</v>
      </c>
      <c r="B36" s="216" t="s">
        <v>160</v>
      </c>
      <c r="C36" s="217">
        <v>123290</v>
      </c>
      <c r="D36" s="217">
        <v>409561</v>
      </c>
    </row>
    <row r="37" spans="1:4" x14ac:dyDescent="0.25">
      <c r="A37" s="219" t="s">
        <v>161</v>
      </c>
      <c r="B37" s="220" t="s">
        <v>162</v>
      </c>
      <c r="C37" s="221">
        <v>28133892</v>
      </c>
      <c r="D37" s="221">
        <v>33395787</v>
      </c>
    </row>
    <row r="38" spans="1:4" x14ac:dyDescent="0.25">
      <c r="A38" s="219" t="s">
        <v>163</v>
      </c>
      <c r="B38" s="220" t="s">
        <v>164</v>
      </c>
      <c r="C38" s="221">
        <v>58114890</v>
      </c>
      <c r="D38" s="221">
        <v>58114890</v>
      </c>
    </row>
    <row r="39" spans="1:4" x14ac:dyDescent="0.25">
      <c r="A39" s="219" t="s">
        <v>165</v>
      </c>
      <c r="B39" s="220" t="s">
        <v>166</v>
      </c>
      <c r="C39" s="221">
        <v>10995354</v>
      </c>
      <c r="D39" s="221">
        <v>12428946</v>
      </c>
    </row>
    <row r="40" spans="1:4" x14ac:dyDescent="0.25">
      <c r="A40" s="301" t="s">
        <v>167</v>
      </c>
      <c r="B40" s="301"/>
      <c r="C40" s="222">
        <v>608263040</v>
      </c>
      <c r="D40" s="222">
        <v>591770053</v>
      </c>
    </row>
    <row r="41" spans="1:4" x14ac:dyDescent="0.25">
      <c r="A41" s="225"/>
      <c r="B41" s="226"/>
      <c r="C41" s="227"/>
      <c r="D41" s="227"/>
    </row>
    <row r="42" spans="1:4" x14ac:dyDescent="0.25">
      <c r="A42" s="225"/>
      <c r="B42" s="226"/>
      <c r="C42" s="227"/>
      <c r="D42" s="227"/>
    </row>
    <row r="43" spans="1:4" x14ac:dyDescent="0.25">
      <c r="A43" s="225"/>
      <c r="B43" s="226"/>
      <c r="C43" s="227"/>
      <c r="D43" s="227"/>
    </row>
    <row r="44" spans="1:4" x14ac:dyDescent="0.25">
      <c r="A44" s="225"/>
      <c r="B44" s="226"/>
      <c r="C44" s="227"/>
      <c r="D44" s="227"/>
    </row>
    <row r="45" spans="1:4" x14ac:dyDescent="0.25">
      <c r="A45" s="225"/>
      <c r="B45" s="226"/>
      <c r="C45" s="227"/>
      <c r="D45" s="227"/>
    </row>
    <row r="46" spans="1:4" x14ac:dyDescent="0.25">
      <c r="A46" s="225"/>
      <c r="B46" s="226"/>
      <c r="C46" s="227"/>
      <c r="D46" s="227"/>
    </row>
    <row r="47" spans="1:4" x14ac:dyDescent="0.25">
      <c r="A47" s="225"/>
      <c r="B47" s="226"/>
      <c r="C47" s="227"/>
      <c r="D47" s="227"/>
    </row>
    <row r="48" spans="1:4" x14ac:dyDescent="0.25">
      <c r="A48" s="225"/>
      <c r="B48" s="226"/>
      <c r="C48" s="227"/>
      <c r="D48" s="227"/>
    </row>
    <row r="49" spans="1:4" x14ac:dyDescent="0.25">
      <c r="A49" s="225"/>
      <c r="B49" s="226"/>
      <c r="C49" s="227"/>
      <c r="D49" s="227"/>
    </row>
    <row r="50" spans="1:4" x14ac:dyDescent="0.25">
      <c r="A50" s="225"/>
      <c r="B50" s="226"/>
      <c r="C50" s="227"/>
      <c r="D50" s="227"/>
    </row>
    <row r="51" spans="1:4" x14ac:dyDescent="0.25">
      <c r="A51" s="225"/>
      <c r="B51" s="226"/>
      <c r="C51" s="227"/>
      <c r="D51" s="227"/>
    </row>
    <row r="52" spans="1:4" x14ac:dyDescent="0.25">
      <c r="A52" s="225"/>
      <c r="B52" s="226"/>
      <c r="C52" s="227"/>
      <c r="D52" s="227"/>
    </row>
    <row r="53" spans="1:4" x14ac:dyDescent="0.25">
      <c r="A53" s="225"/>
      <c r="B53" s="226"/>
      <c r="C53" s="227"/>
      <c r="D53" s="227"/>
    </row>
    <row r="54" spans="1:4" x14ac:dyDescent="0.25">
      <c r="A54" s="225"/>
      <c r="B54" s="226"/>
      <c r="C54" s="227"/>
      <c r="D54" s="227"/>
    </row>
    <row r="55" spans="1:4" x14ac:dyDescent="0.25">
      <c r="A55" s="225"/>
      <c r="B55" s="226"/>
      <c r="C55" s="227"/>
      <c r="D55" s="227"/>
    </row>
    <row r="56" spans="1:4" x14ac:dyDescent="0.25">
      <c r="A56" s="225"/>
      <c r="B56" s="226"/>
      <c r="C56" s="227"/>
      <c r="D56" s="227"/>
    </row>
    <row r="57" spans="1:4" x14ac:dyDescent="0.25">
      <c r="A57" s="225"/>
      <c r="B57" s="226"/>
      <c r="C57" s="227"/>
      <c r="D57" s="227"/>
    </row>
    <row r="58" spans="1:4" x14ac:dyDescent="0.25">
      <c r="A58" s="225"/>
      <c r="B58" s="226"/>
      <c r="C58" s="227"/>
      <c r="D58" s="227"/>
    </row>
    <row r="59" spans="1:4" x14ac:dyDescent="0.25">
      <c r="A59" s="225"/>
      <c r="B59" s="226"/>
      <c r="C59" s="227"/>
      <c r="D59" s="227"/>
    </row>
    <row r="60" spans="1:4" x14ac:dyDescent="0.25">
      <c r="A60" s="225"/>
      <c r="B60" s="226"/>
      <c r="C60" s="227"/>
      <c r="D60" s="227"/>
    </row>
    <row r="61" spans="1:4" x14ac:dyDescent="0.25">
      <c r="A61" s="225"/>
      <c r="B61" s="226"/>
      <c r="C61" s="227"/>
      <c r="D61" s="227"/>
    </row>
    <row r="62" spans="1:4" x14ac:dyDescent="0.25">
      <c r="A62" s="225"/>
      <c r="B62" s="226"/>
      <c r="C62" s="227"/>
      <c r="D62" s="227"/>
    </row>
    <row r="63" spans="1:4" x14ac:dyDescent="0.25">
      <c r="A63" s="225"/>
      <c r="B63" s="226"/>
      <c r="C63" s="227"/>
      <c r="D63" s="227"/>
    </row>
    <row r="64" spans="1:4" x14ac:dyDescent="0.25">
      <c r="A64" s="225"/>
      <c r="B64" s="226"/>
      <c r="C64" s="227"/>
      <c r="D64" s="227"/>
    </row>
    <row r="65" spans="1:4" x14ac:dyDescent="0.25">
      <c r="A65" s="225"/>
      <c r="B65" s="226"/>
      <c r="C65" s="227"/>
      <c r="D65" s="227"/>
    </row>
    <row r="66" spans="1:4" x14ac:dyDescent="0.25">
      <c r="A66" s="225"/>
      <c r="B66" s="226"/>
      <c r="C66" s="227"/>
      <c r="D66" s="227"/>
    </row>
    <row r="67" spans="1:4" x14ac:dyDescent="0.25">
      <c r="A67" s="225"/>
      <c r="B67" s="226"/>
      <c r="C67" s="227"/>
      <c r="D67" s="227"/>
    </row>
    <row r="68" spans="1:4" x14ac:dyDescent="0.25">
      <c r="A68" s="225"/>
      <c r="B68" s="226"/>
      <c r="C68" s="227"/>
      <c r="D68" s="227"/>
    </row>
    <row r="69" spans="1:4" x14ac:dyDescent="0.25">
      <c r="A69" s="225"/>
      <c r="B69" s="226"/>
      <c r="C69" s="227"/>
      <c r="D69" s="227"/>
    </row>
    <row r="70" spans="1:4" x14ac:dyDescent="0.25">
      <c r="A70" s="225"/>
      <c r="B70" s="226"/>
      <c r="C70" s="227"/>
      <c r="D70" s="227"/>
    </row>
    <row r="71" spans="1:4" x14ac:dyDescent="0.25">
      <c r="A71" s="225"/>
      <c r="B71" s="226"/>
      <c r="C71" s="227"/>
      <c r="D71" s="227"/>
    </row>
    <row r="72" spans="1:4" x14ac:dyDescent="0.25">
      <c r="A72" s="225"/>
      <c r="B72" s="226"/>
      <c r="C72" s="227"/>
      <c r="D72" s="227"/>
    </row>
    <row r="73" spans="1:4" x14ac:dyDescent="0.25">
      <c r="A73" s="225"/>
      <c r="B73" s="226"/>
      <c r="C73" s="227"/>
      <c r="D73" s="227"/>
    </row>
    <row r="74" spans="1:4" x14ac:dyDescent="0.25">
      <c r="A74" s="225"/>
      <c r="B74" s="226"/>
      <c r="C74" s="227"/>
      <c r="D74" s="227"/>
    </row>
    <row r="75" spans="1:4" x14ac:dyDescent="0.25">
      <c r="A75" s="225"/>
      <c r="B75" s="226"/>
      <c r="C75" s="227"/>
      <c r="D75" s="227"/>
    </row>
    <row r="76" spans="1:4" x14ac:dyDescent="0.25">
      <c r="A76" s="225"/>
      <c r="B76" s="226"/>
      <c r="C76" s="227"/>
      <c r="D76" s="227"/>
    </row>
    <row r="77" spans="1:4" x14ac:dyDescent="0.25">
      <c r="A77" s="225"/>
      <c r="B77" s="226"/>
      <c r="C77" s="227"/>
      <c r="D77" s="227"/>
    </row>
    <row r="78" spans="1:4" x14ac:dyDescent="0.25">
      <c r="A78" s="225"/>
      <c r="B78" s="226"/>
      <c r="C78" s="227"/>
      <c r="D78" s="227"/>
    </row>
    <row r="79" spans="1:4" x14ac:dyDescent="0.25">
      <c r="A79" s="225"/>
      <c r="B79" s="226"/>
      <c r="C79" s="227"/>
      <c r="D79" s="227"/>
    </row>
    <row r="80" spans="1:4" x14ac:dyDescent="0.25">
      <c r="A80" s="225"/>
      <c r="B80" s="226"/>
      <c r="C80" s="227"/>
      <c r="D80" s="227"/>
    </row>
    <row r="81" spans="1:4" x14ac:dyDescent="0.25">
      <c r="A81" s="225"/>
      <c r="B81" s="226"/>
      <c r="C81" s="227"/>
      <c r="D81" s="227"/>
    </row>
    <row r="82" spans="1:4" x14ac:dyDescent="0.25">
      <c r="A82" s="225"/>
      <c r="B82" s="226"/>
      <c r="C82" s="227"/>
      <c r="D82" s="227"/>
    </row>
    <row r="83" spans="1:4" x14ac:dyDescent="0.25">
      <c r="A83" s="225"/>
      <c r="B83" s="226"/>
      <c r="C83" s="227"/>
      <c r="D83" s="227"/>
    </row>
    <row r="84" spans="1:4" x14ac:dyDescent="0.25">
      <c r="A84" s="225"/>
      <c r="B84" s="226"/>
      <c r="C84" s="227"/>
      <c r="D84" s="227"/>
    </row>
    <row r="85" spans="1:4" x14ac:dyDescent="0.25">
      <c r="A85" s="225"/>
      <c r="B85" s="226"/>
      <c r="C85" s="227"/>
      <c r="D85" s="227"/>
    </row>
    <row r="86" spans="1:4" x14ac:dyDescent="0.25">
      <c r="A86" s="225"/>
      <c r="B86" s="226"/>
      <c r="C86" s="227"/>
      <c r="D86" s="227"/>
    </row>
    <row r="87" spans="1:4" x14ac:dyDescent="0.25">
      <c r="A87" s="225"/>
      <c r="B87" s="226"/>
      <c r="C87" s="227"/>
      <c r="D87" s="227"/>
    </row>
    <row r="88" spans="1:4" x14ac:dyDescent="0.25">
      <c r="A88" s="225"/>
      <c r="B88" s="226"/>
      <c r="C88" s="227"/>
      <c r="D88" s="227"/>
    </row>
    <row r="89" spans="1:4" x14ac:dyDescent="0.25">
      <c r="A89" s="225"/>
      <c r="B89" s="226"/>
      <c r="C89" s="227"/>
      <c r="D89" s="227"/>
    </row>
    <row r="90" spans="1:4" x14ac:dyDescent="0.25">
      <c r="A90" s="225"/>
      <c r="B90" s="226"/>
      <c r="C90" s="227"/>
      <c r="D90" s="227"/>
    </row>
    <row r="91" spans="1:4" x14ac:dyDescent="0.25">
      <c r="A91" s="225"/>
      <c r="B91" s="226"/>
      <c r="C91" s="227"/>
      <c r="D91" s="227"/>
    </row>
    <row r="92" spans="1:4" x14ac:dyDescent="0.25">
      <c r="A92" s="225"/>
      <c r="B92" s="226"/>
      <c r="C92" s="227"/>
      <c r="D92" s="227"/>
    </row>
    <row r="93" spans="1:4" x14ac:dyDescent="0.25">
      <c r="A93" s="225"/>
      <c r="B93" s="226"/>
      <c r="C93" s="227"/>
      <c r="D93" s="227"/>
    </row>
    <row r="94" spans="1:4" x14ac:dyDescent="0.25">
      <c r="A94" s="225"/>
      <c r="B94" s="226"/>
      <c r="C94" s="227"/>
      <c r="D94" s="227"/>
    </row>
    <row r="95" spans="1:4" x14ac:dyDescent="0.25">
      <c r="A95" s="225"/>
      <c r="B95" s="226"/>
      <c r="C95" s="227"/>
      <c r="D95" s="227"/>
    </row>
    <row r="96" spans="1:4" x14ac:dyDescent="0.25">
      <c r="A96" s="225"/>
      <c r="B96" s="226"/>
      <c r="C96" s="227"/>
      <c r="D96" s="227"/>
    </row>
    <row r="97" spans="1:4" x14ac:dyDescent="0.25">
      <c r="A97" s="225"/>
      <c r="B97" s="226"/>
      <c r="C97" s="227"/>
      <c r="D97" s="227"/>
    </row>
    <row r="98" spans="1:4" x14ac:dyDescent="0.25">
      <c r="A98" s="225"/>
      <c r="B98" s="226"/>
      <c r="C98" s="227"/>
      <c r="D98" s="227"/>
    </row>
    <row r="99" spans="1:4" x14ac:dyDescent="0.25">
      <c r="A99" s="225"/>
      <c r="B99" s="226"/>
      <c r="C99" s="227"/>
      <c r="D99" s="227"/>
    </row>
    <row r="100" spans="1:4" x14ac:dyDescent="0.25">
      <c r="A100" s="225"/>
      <c r="B100" s="226"/>
      <c r="C100" s="227"/>
      <c r="D100" s="227"/>
    </row>
    <row r="101" spans="1:4" x14ac:dyDescent="0.25">
      <c r="A101" s="225"/>
      <c r="B101" s="226"/>
      <c r="C101" s="227"/>
      <c r="D101" s="227"/>
    </row>
    <row r="102" spans="1:4" x14ac:dyDescent="0.25">
      <c r="A102" s="225"/>
      <c r="B102" s="226"/>
      <c r="C102" s="227"/>
      <c r="D102" s="227"/>
    </row>
    <row r="103" spans="1:4" x14ac:dyDescent="0.25">
      <c r="A103" s="225"/>
      <c r="B103" s="226"/>
      <c r="C103" s="227"/>
      <c r="D103" s="227"/>
    </row>
    <row r="104" spans="1:4" x14ac:dyDescent="0.25">
      <c r="A104" s="225"/>
      <c r="B104" s="226"/>
      <c r="C104" s="227"/>
      <c r="D104" s="227"/>
    </row>
    <row r="105" spans="1:4" x14ac:dyDescent="0.25">
      <c r="A105" s="225"/>
      <c r="B105" s="226"/>
      <c r="C105" s="227"/>
      <c r="D105" s="227"/>
    </row>
    <row r="106" spans="1:4" x14ac:dyDescent="0.25">
      <c r="A106" s="225"/>
      <c r="B106" s="226"/>
      <c r="C106" s="227"/>
      <c r="D106" s="227"/>
    </row>
    <row r="107" spans="1:4" x14ac:dyDescent="0.25">
      <c r="A107" s="225"/>
      <c r="B107" s="226"/>
      <c r="C107" s="227"/>
      <c r="D107" s="227"/>
    </row>
    <row r="108" spans="1:4" x14ac:dyDescent="0.25">
      <c r="A108" s="225"/>
      <c r="B108" s="226"/>
      <c r="C108" s="227"/>
      <c r="D108" s="227"/>
    </row>
    <row r="109" spans="1:4" x14ac:dyDescent="0.25">
      <c r="A109" s="225"/>
      <c r="B109" s="226"/>
      <c r="C109" s="227"/>
      <c r="D109" s="227"/>
    </row>
    <row r="110" spans="1:4" x14ac:dyDescent="0.25">
      <c r="A110" s="225"/>
      <c r="B110" s="226"/>
      <c r="C110" s="227"/>
      <c r="D110" s="227"/>
    </row>
    <row r="111" spans="1:4" x14ac:dyDescent="0.25">
      <c r="A111" s="225"/>
      <c r="B111" s="226"/>
      <c r="C111" s="227"/>
      <c r="D111" s="227"/>
    </row>
    <row r="112" spans="1:4" x14ac:dyDescent="0.25">
      <c r="A112" s="225"/>
      <c r="B112" s="226"/>
      <c r="C112" s="227"/>
      <c r="D112" s="227"/>
    </row>
    <row r="113" spans="1:4" x14ac:dyDescent="0.25">
      <c r="A113" s="225"/>
      <c r="B113" s="226"/>
      <c r="C113" s="227"/>
      <c r="D113" s="227"/>
    </row>
    <row r="114" spans="1:4" x14ac:dyDescent="0.25">
      <c r="A114" s="225"/>
      <c r="B114" s="226"/>
      <c r="C114" s="227"/>
      <c r="D114" s="227"/>
    </row>
    <row r="115" spans="1:4" x14ac:dyDescent="0.25">
      <c r="A115" s="225"/>
      <c r="B115" s="226"/>
      <c r="C115" s="227"/>
      <c r="D115" s="227"/>
    </row>
    <row r="116" spans="1:4" x14ac:dyDescent="0.25">
      <c r="A116" s="225"/>
      <c r="B116" s="226"/>
      <c r="C116" s="227"/>
      <c r="D116" s="227"/>
    </row>
    <row r="117" spans="1:4" x14ac:dyDescent="0.25">
      <c r="A117" s="225"/>
      <c r="B117" s="226"/>
      <c r="C117" s="227"/>
      <c r="D117" s="227"/>
    </row>
    <row r="118" spans="1:4" x14ac:dyDescent="0.25">
      <c r="A118" s="225"/>
      <c r="B118" s="226"/>
      <c r="C118" s="227"/>
      <c r="D118" s="227"/>
    </row>
    <row r="119" spans="1:4" x14ac:dyDescent="0.25">
      <c r="A119" s="225"/>
      <c r="B119" s="226"/>
      <c r="C119" s="227"/>
      <c r="D119" s="227"/>
    </row>
    <row r="120" spans="1:4" x14ac:dyDescent="0.25">
      <c r="A120" s="225"/>
      <c r="B120" s="226"/>
      <c r="C120" s="227"/>
      <c r="D120" s="227"/>
    </row>
    <row r="121" spans="1:4" x14ac:dyDescent="0.25">
      <c r="A121" s="225"/>
      <c r="B121" s="226"/>
      <c r="C121" s="227"/>
      <c r="D121" s="227"/>
    </row>
    <row r="122" spans="1:4" x14ac:dyDescent="0.25">
      <c r="A122" s="225"/>
      <c r="B122" s="226"/>
      <c r="C122" s="227"/>
      <c r="D122" s="227"/>
    </row>
    <row r="123" spans="1:4" x14ac:dyDescent="0.25">
      <c r="A123" s="225"/>
      <c r="B123" s="226"/>
      <c r="C123" s="227"/>
      <c r="D123" s="227"/>
    </row>
    <row r="124" spans="1:4" x14ac:dyDescent="0.25">
      <c r="A124" s="225"/>
      <c r="B124" s="226"/>
      <c r="C124" s="227"/>
      <c r="D124" s="227"/>
    </row>
    <row r="125" spans="1:4" x14ac:dyDescent="0.25">
      <c r="A125" s="225"/>
      <c r="B125" s="226"/>
      <c r="C125" s="227"/>
      <c r="D125" s="227"/>
    </row>
    <row r="126" spans="1:4" x14ac:dyDescent="0.25">
      <c r="A126" s="225"/>
      <c r="B126" s="226"/>
      <c r="C126" s="227"/>
      <c r="D126" s="227"/>
    </row>
    <row r="127" spans="1:4" x14ac:dyDescent="0.25">
      <c r="A127" s="225"/>
      <c r="B127" s="226"/>
      <c r="C127" s="227"/>
      <c r="D127" s="227"/>
    </row>
    <row r="128" spans="1:4" x14ac:dyDescent="0.25">
      <c r="A128" s="225"/>
      <c r="B128" s="226"/>
      <c r="C128" s="227"/>
      <c r="D128" s="227"/>
    </row>
    <row r="129" spans="1:4" x14ac:dyDescent="0.25">
      <c r="A129" s="225"/>
      <c r="B129" s="226"/>
      <c r="C129" s="227"/>
      <c r="D129" s="227"/>
    </row>
    <row r="130" spans="1:4" x14ac:dyDescent="0.25">
      <c r="A130" s="225"/>
      <c r="B130" s="226"/>
      <c r="C130" s="227"/>
      <c r="D130" s="227"/>
    </row>
    <row r="131" spans="1:4" x14ac:dyDescent="0.25">
      <c r="A131" s="225"/>
      <c r="B131" s="226"/>
      <c r="C131" s="227"/>
      <c r="D131" s="227"/>
    </row>
    <row r="132" spans="1:4" x14ac:dyDescent="0.25">
      <c r="A132" s="225"/>
      <c r="B132" s="226"/>
      <c r="C132" s="227"/>
      <c r="D132" s="227"/>
    </row>
    <row r="133" spans="1:4" x14ac:dyDescent="0.25">
      <c r="A133" s="225"/>
      <c r="B133" s="226"/>
      <c r="C133" s="227"/>
      <c r="D133" s="227"/>
    </row>
    <row r="134" spans="1:4" x14ac:dyDescent="0.25">
      <c r="A134" s="225"/>
      <c r="B134" s="226"/>
      <c r="C134" s="227"/>
      <c r="D134" s="227"/>
    </row>
    <row r="135" spans="1:4" x14ac:dyDescent="0.25">
      <c r="A135" s="225"/>
      <c r="B135" s="226"/>
      <c r="C135" s="227"/>
      <c r="D135" s="227"/>
    </row>
    <row r="136" spans="1:4" x14ac:dyDescent="0.25">
      <c r="A136" s="225"/>
      <c r="B136" s="226"/>
      <c r="C136" s="227"/>
      <c r="D136" s="227"/>
    </row>
    <row r="137" spans="1:4" x14ac:dyDescent="0.25">
      <c r="A137" s="225"/>
      <c r="B137" s="226"/>
      <c r="C137" s="227"/>
      <c r="D137" s="227"/>
    </row>
    <row r="138" spans="1:4" x14ac:dyDescent="0.25">
      <c r="A138" s="225"/>
      <c r="B138" s="226"/>
      <c r="C138" s="227"/>
      <c r="D138" s="227"/>
    </row>
    <row r="139" spans="1:4" x14ac:dyDescent="0.25">
      <c r="A139" s="225"/>
      <c r="B139" s="226"/>
      <c r="C139" s="227"/>
      <c r="D139" s="227"/>
    </row>
    <row r="140" spans="1:4" x14ac:dyDescent="0.25">
      <c r="A140" s="225"/>
      <c r="B140" s="226"/>
      <c r="C140" s="227"/>
      <c r="D140" s="227"/>
    </row>
    <row r="141" spans="1:4" x14ac:dyDescent="0.25">
      <c r="A141" s="225"/>
      <c r="B141" s="226"/>
      <c r="C141" s="227"/>
      <c r="D141" s="227"/>
    </row>
    <row r="142" spans="1:4" x14ac:dyDescent="0.25">
      <c r="A142" s="225"/>
      <c r="B142" s="226"/>
      <c r="C142" s="227"/>
      <c r="D142" s="227"/>
    </row>
    <row r="143" spans="1:4" x14ac:dyDescent="0.25">
      <c r="A143" s="225"/>
      <c r="B143" s="226"/>
      <c r="C143" s="227"/>
      <c r="D143" s="227"/>
    </row>
  </sheetData>
  <mergeCells count="5">
    <mergeCell ref="A25:B25"/>
    <mergeCell ref="A26:B26"/>
    <mergeCell ref="A40:B40"/>
    <mergeCell ref="A2:D2"/>
    <mergeCell ref="A5:B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56"/>
  <sheetViews>
    <sheetView tabSelected="1" workbookViewId="0">
      <selection activeCell="I2" sqref="I2"/>
    </sheetView>
  </sheetViews>
  <sheetFormatPr defaultRowHeight="13.2" x14ac:dyDescent="0.25"/>
  <cols>
    <col min="7" max="7" width="20" customWidth="1"/>
    <col min="8" max="8" width="13.44140625" customWidth="1"/>
    <col min="10" max="10" width="11.109375" bestFit="1" customWidth="1"/>
  </cols>
  <sheetData>
    <row r="2" spans="1:11" x14ac:dyDescent="0.25">
      <c r="I2" s="229" t="s">
        <v>287</v>
      </c>
    </row>
    <row r="3" spans="1:11" ht="13.8" thickBot="1" x14ac:dyDescent="0.3"/>
    <row r="4" spans="1:11" x14ac:dyDescent="0.25">
      <c r="A4" s="247"/>
      <c r="B4" s="248"/>
      <c r="C4" s="248"/>
      <c r="D4" s="248"/>
      <c r="E4" s="248"/>
      <c r="F4" s="248"/>
      <c r="G4" s="249" t="s">
        <v>277</v>
      </c>
      <c r="H4" s="261"/>
      <c r="I4" s="262"/>
      <c r="J4" s="248" t="s">
        <v>217</v>
      </c>
      <c r="K4" s="250"/>
    </row>
    <row r="5" spans="1:11" ht="13.8" thickBot="1" x14ac:dyDescent="0.3">
      <c r="A5" s="251"/>
      <c r="B5" s="252"/>
      <c r="C5" s="252"/>
      <c r="D5" s="252"/>
      <c r="E5" s="252"/>
      <c r="F5" s="252"/>
      <c r="G5" s="252"/>
      <c r="H5" s="251"/>
      <c r="I5" s="253"/>
      <c r="J5" s="252"/>
      <c r="K5" s="253"/>
    </row>
    <row r="6" spans="1:11" ht="13.8" thickBot="1" x14ac:dyDescent="0.3">
      <c r="A6" s="263"/>
      <c r="B6" s="264"/>
      <c r="C6" s="264" t="s">
        <v>14</v>
      </c>
      <c r="D6" s="264"/>
      <c r="E6" s="264"/>
      <c r="F6" s="264"/>
      <c r="G6" s="264"/>
      <c r="H6" s="263" t="s">
        <v>215</v>
      </c>
      <c r="I6" s="265"/>
      <c r="J6" s="264" t="s">
        <v>216</v>
      </c>
      <c r="K6" s="265"/>
    </row>
    <row r="7" spans="1:11" x14ac:dyDescent="0.25">
      <c r="A7" s="247"/>
      <c r="B7" s="248"/>
      <c r="C7" s="248"/>
      <c r="D7" s="248"/>
      <c r="E7" s="248"/>
      <c r="F7" s="248"/>
      <c r="G7" s="250"/>
      <c r="H7" s="252"/>
      <c r="I7" s="252"/>
      <c r="J7" s="247"/>
      <c r="K7" s="250"/>
    </row>
    <row r="8" spans="1:11" x14ac:dyDescent="0.25">
      <c r="A8" s="251"/>
      <c r="B8" s="252" t="s">
        <v>218</v>
      </c>
      <c r="C8" s="252"/>
      <c r="D8" s="252"/>
      <c r="E8" s="252"/>
      <c r="F8" s="252"/>
      <c r="G8" s="253"/>
      <c r="H8" s="267">
        <v>5725128</v>
      </c>
      <c r="I8" s="266"/>
      <c r="J8" s="267">
        <v>37036616</v>
      </c>
      <c r="K8" s="268"/>
    </row>
    <row r="9" spans="1:11" x14ac:dyDescent="0.25">
      <c r="A9" s="251"/>
      <c r="B9" s="252"/>
      <c r="C9" s="252"/>
      <c r="D9" s="252"/>
      <c r="E9" s="252"/>
      <c r="F9" s="252"/>
      <c r="G9" s="253"/>
      <c r="H9" s="267"/>
      <c r="I9" s="266"/>
      <c r="J9" s="267"/>
      <c r="K9" s="268"/>
    </row>
    <row r="10" spans="1:11" x14ac:dyDescent="0.25">
      <c r="A10" s="251"/>
      <c r="B10" s="252" t="s">
        <v>219</v>
      </c>
      <c r="C10" s="252"/>
      <c r="D10" s="252"/>
      <c r="E10" s="252"/>
      <c r="F10" s="252"/>
      <c r="G10" s="253"/>
      <c r="H10" s="267">
        <v>37825763</v>
      </c>
      <c r="I10" s="266"/>
      <c r="J10" s="267">
        <v>18307848</v>
      </c>
      <c r="K10" s="268"/>
    </row>
    <row r="11" spans="1:11" x14ac:dyDescent="0.25">
      <c r="A11" s="251"/>
      <c r="B11" s="252"/>
      <c r="C11" s="252"/>
      <c r="D11" s="252"/>
      <c r="E11" s="252"/>
      <c r="F11" s="252"/>
      <c r="G11" s="253"/>
      <c r="H11" s="267"/>
      <c r="I11" s="266"/>
      <c r="J11" s="267"/>
      <c r="K11" s="268"/>
    </row>
    <row r="12" spans="1:11" x14ac:dyDescent="0.25">
      <c r="A12" s="254"/>
      <c r="B12" s="255" t="s">
        <v>220</v>
      </c>
      <c r="C12" s="255"/>
      <c r="D12" s="255"/>
      <c r="E12" s="255"/>
      <c r="F12" s="255"/>
      <c r="G12" s="259"/>
      <c r="H12" s="270">
        <v>43550891</v>
      </c>
      <c r="I12" s="269"/>
      <c r="J12" s="270">
        <v>55362745</v>
      </c>
      <c r="K12" s="268"/>
    </row>
    <row r="13" spans="1:11" x14ac:dyDescent="0.25">
      <c r="A13" s="251"/>
      <c r="B13" s="252"/>
      <c r="C13" s="252"/>
      <c r="D13" s="252"/>
      <c r="E13" s="252"/>
      <c r="F13" s="252"/>
      <c r="G13" s="253"/>
      <c r="H13" s="267"/>
      <c r="I13" s="266"/>
      <c r="J13" s="267"/>
      <c r="K13" s="268"/>
    </row>
    <row r="14" spans="1:11" x14ac:dyDescent="0.25">
      <c r="A14" s="251"/>
      <c r="B14" s="256" t="s">
        <v>262</v>
      </c>
      <c r="C14" s="252"/>
      <c r="D14" s="252"/>
      <c r="E14" s="252"/>
      <c r="F14" s="252"/>
      <c r="G14" s="253"/>
      <c r="H14" s="267">
        <v>168624946</v>
      </c>
      <c r="I14" s="266"/>
      <c r="J14" s="267">
        <v>178412854</v>
      </c>
      <c r="K14" s="268"/>
    </row>
    <row r="15" spans="1:11" x14ac:dyDescent="0.25">
      <c r="A15" s="251"/>
      <c r="B15" s="252"/>
      <c r="C15" s="252"/>
      <c r="D15" s="252"/>
      <c r="E15" s="252"/>
      <c r="F15" s="252"/>
      <c r="G15" s="253"/>
      <c r="H15" s="267"/>
      <c r="I15" s="266"/>
      <c r="J15" s="267"/>
      <c r="K15" s="268"/>
    </row>
    <row r="16" spans="1:11" x14ac:dyDescent="0.25">
      <c r="A16" s="251"/>
      <c r="B16" s="256" t="s">
        <v>221</v>
      </c>
      <c r="C16" s="252"/>
      <c r="D16" s="252"/>
      <c r="E16" s="252"/>
      <c r="F16" s="252"/>
      <c r="G16" s="253"/>
      <c r="H16" s="267">
        <v>229879979</v>
      </c>
      <c r="I16" s="266"/>
      <c r="J16" s="267">
        <v>191410737</v>
      </c>
      <c r="K16" s="268"/>
    </row>
    <row r="17" spans="1:11" x14ac:dyDescent="0.25">
      <c r="A17" s="251"/>
      <c r="B17" s="252"/>
      <c r="C17" s="252"/>
      <c r="D17" s="252"/>
      <c r="E17" s="252"/>
      <c r="F17" s="252"/>
      <c r="G17" s="253"/>
      <c r="H17" s="267"/>
      <c r="I17" s="266"/>
      <c r="J17" s="267"/>
      <c r="K17" s="268"/>
    </row>
    <row r="18" spans="1:11" x14ac:dyDescent="0.25">
      <c r="A18" s="251"/>
      <c r="B18" s="256" t="s">
        <v>222</v>
      </c>
      <c r="C18" s="252"/>
      <c r="D18" s="252"/>
      <c r="E18" s="252"/>
      <c r="F18" s="252"/>
      <c r="G18" s="253"/>
      <c r="H18" s="267">
        <v>9149024</v>
      </c>
      <c r="I18" s="266"/>
      <c r="J18" s="267">
        <v>0</v>
      </c>
      <c r="K18" s="268"/>
    </row>
    <row r="19" spans="1:11" x14ac:dyDescent="0.25">
      <c r="A19" s="251"/>
      <c r="B19" s="252"/>
      <c r="C19" s="252"/>
      <c r="D19" s="252"/>
      <c r="E19" s="252"/>
      <c r="F19" s="252"/>
      <c r="G19" s="253"/>
      <c r="H19" s="267"/>
      <c r="I19" s="266"/>
      <c r="J19" s="267"/>
      <c r="K19" s="268"/>
    </row>
    <row r="20" spans="1:11" x14ac:dyDescent="0.25">
      <c r="A20" s="251"/>
      <c r="B20" s="256" t="s">
        <v>223</v>
      </c>
      <c r="C20" s="252"/>
      <c r="D20" s="252"/>
      <c r="E20" s="252"/>
      <c r="F20" s="252"/>
      <c r="G20" s="253"/>
      <c r="H20" s="267">
        <v>3892127</v>
      </c>
      <c r="I20" s="266"/>
      <c r="J20" s="267">
        <v>692033</v>
      </c>
      <c r="K20" s="268"/>
    </row>
    <row r="21" spans="1:11" x14ac:dyDescent="0.25">
      <c r="A21" s="251"/>
      <c r="B21" s="252"/>
      <c r="C21" s="252"/>
      <c r="D21" s="252"/>
      <c r="E21" s="252"/>
      <c r="F21" s="252"/>
      <c r="G21" s="253"/>
      <c r="H21" s="267"/>
      <c r="I21" s="266"/>
      <c r="J21" s="267"/>
      <c r="K21" s="268"/>
    </row>
    <row r="22" spans="1:11" x14ac:dyDescent="0.25">
      <c r="A22" s="251"/>
      <c r="B22" s="255" t="s">
        <v>227</v>
      </c>
      <c r="C22" s="255"/>
      <c r="D22" s="255"/>
      <c r="E22" s="255"/>
      <c r="F22" s="255"/>
      <c r="G22" s="259"/>
      <c r="H22" s="270">
        <v>411546076</v>
      </c>
      <c r="I22" s="269"/>
      <c r="J22" s="270">
        <v>370515624</v>
      </c>
      <c r="K22" s="268"/>
    </row>
    <row r="23" spans="1:11" x14ac:dyDescent="0.25">
      <c r="A23" s="251"/>
      <c r="B23" s="252"/>
      <c r="C23" s="252"/>
      <c r="D23" s="252"/>
      <c r="E23" s="252"/>
      <c r="F23" s="252"/>
      <c r="G23" s="253"/>
      <c r="H23" s="267"/>
      <c r="I23" s="266"/>
      <c r="J23" s="267"/>
      <c r="K23" s="268"/>
    </row>
    <row r="24" spans="1:11" x14ac:dyDescent="0.25">
      <c r="A24" s="251"/>
      <c r="B24" s="256" t="s">
        <v>224</v>
      </c>
      <c r="C24" s="252"/>
      <c r="D24" s="252"/>
      <c r="E24" s="252"/>
      <c r="F24" s="252"/>
      <c r="G24" s="253"/>
      <c r="H24" s="267">
        <v>18836795</v>
      </c>
      <c r="I24" s="266"/>
      <c r="J24" s="267">
        <v>32376628</v>
      </c>
      <c r="K24" s="268"/>
    </row>
    <row r="25" spans="1:11" x14ac:dyDescent="0.25">
      <c r="A25" s="251"/>
      <c r="B25" s="252"/>
      <c r="C25" s="252"/>
      <c r="D25" s="252"/>
      <c r="E25" s="252"/>
      <c r="F25" s="252"/>
      <c r="G25" s="253"/>
      <c r="H25" s="267"/>
      <c r="I25" s="266"/>
      <c r="J25" s="267"/>
      <c r="K25" s="268"/>
    </row>
    <row r="26" spans="1:11" x14ac:dyDescent="0.25">
      <c r="A26" s="251"/>
      <c r="B26" s="256" t="s">
        <v>225</v>
      </c>
      <c r="C26" s="252"/>
      <c r="D26" s="252"/>
      <c r="E26" s="252"/>
      <c r="F26" s="252"/>
      <c r="G26" s="253"/>
      <c r="H26" s="267">
        <v>32017146</v>
      </c>
      <c r="I26" s="266"/>
      <c r="J26" s="267">
        <v>56734656</v>
      </c>
      <c r="K26" s="268"/>
    </row>
    <row r="27" spans="1:11" x14ac:dyDescent="0.25">
      <c r="A27" s="251"/>
      <c r="B27" s="252"/>
      <c r="C27" s="252"/>
      <c r="D27" s="252"/>
      <c r="E27" s="252"/>
      <c r="F27" s="252"/>
      <c r="G27" s="253"/>
      <c r="H27" s="267"/>
      <c r="I27" s="266"/>
      <c r="J27" s="267"/>
      <c r="K27" s="268"/>
    </row>
    <row r="28" spans="1:11" x14ac:dyDescent="0.25">
      <c r="A28" s="251"/>
      <c r="B28" s="256" t="s">
        <v>226</v>
      </c>
      <c r="C28" s="252"/>
      <c r="D28" s="252"/>
      <c r="E28" s="252"/>
      <c r="F28" s="252"/>
      <c r="G28" s="253"/>
      <c r="H28" s="267">
        <v>4225739</v>
      </c>
      <c r="I28" s="266"/>
      <c r="J28" s="267">
        <v>64809</v>
      </c>
      <c r="K28" s="268"/>
    </row>
    <row r="29" spans="1:11" x14ac:dyDescent="0.25">
      <c r="A29" s="251"/>
      <c r="B29" s="252"/>
      <c r="C29" s="252"/>
      <c r="D29" s="252"/>
      <c r="E29" s="252"/>
      <c r="F29" s="252"/>
      <c r="G29" s="253"/>
      <c r="H29" s="267"/>
      <c r="I29" s="266"/>
      <c r="J29" s="267"/>
      <c r="K29" s="268"/>
    </row>
    <row r="30" spans="1:11" x14ac:dyDescent="0.25">
      <c r="A30" s="251"/>
      <c r="B30" s="255" t="s">
        <v>228</v>
      </c>
      <c r="C30" s="255"/>
      <c r="D30" s="255"/>
      <c r="E30" s="255"/>
      <c r="F30" s="255"/>
      <c r="G30" s="259"/>
      <c r="H30" s="270">
        <v>55079680</v>
      </c>
      <c r="I30" s="269"/>
      <c r="J30" s="270">
        <v>89756093</v>
      </c>
      <c r="K30" s="268"/>
    </row>
    <row r="31" spans="1:11" x14ac:dyDescent="0.25">
      <c r="A31" s="251"/>
      <c r="B31" s="252"/>
      <c r="C31" s="252"/>
      <c r="D31" s="252"/>
      <c r="E31" s="252"/>
      <c r="F31" s="252"/>
      <c r="G31" s="253"/>
      <c r="H31" s="267"/>
      <c r="I31" s="266"/>
      <c r="J31" s="267"/>
      <c r="K31" s="268"/>
    </row>
    <row r="32" spans="1:11" x14ac:dyDescent="0.25">
      <c r="A32" s="251"/>
      <c r="B32" s="256" t="s">
        <v>229</v>
      </c>
      <c r="C32" s="252"/>
      <c r="D32" s="252"/>
      <c r="E32" s="252"/>
      <c r="F32" s="252"/>
      <c r="G32" s="253"/>
      <c r="H32" s="267">
        <v>135824912</v>
      </c>
      <c r="I32" s="266"/>
      <c r="J32" s="267">
        <v>153121256</v>
      </c>
      <c r="K32" s="268"/>
    </row>
    <row r="33" spans="1:11" x14ac:dyDescent="0.25">
      <c r="A33" s="251"/>
      <c r="B33" s="252"/>
      <c r="C33" s="252"/>
      <c r="D33" s="252"/>
      <c r="E33" s="252"/>
      <c r="F33" s="252"/>
      <c r="G33" s="253"/>
      <c r="H33" s="267"/>
      <c r="I33" s="266"/>
      <c r="J33" s="267"/>
      <c r="K33" s="268"/>
    </row>
    <row r="34" spans="1:11" x14ac:dyDescent="0.25">
      <c r="A34" s="251"/>
      <c r="B34" s="256" t="s">
        <v>230</v>
      </c>
      <c r="C34" s="252"/>
      <c r="D34" s="252"/>
      <c r="E34" s="252"/>
      <c r="F34" s="252"/>
      <c r="G34" s="253"/>
      <c r="H34" s="267">
        <v>7812361</v>
      </c>
      <c r="I34" s="266"/>
      <c r="J34" s="267">
        <v>10763661</v>
      </c>
      <c r="K34" s="268"/>
    </row>
    <row r="35" spans="1:11" x14ac:dyDescent="0.25">
      <c r="A35" s="251"/>
      <c r="B35" s="252"/>
      <c r="C35" s="252"/>
      <c r="D35" s="252"/>
      <c r="E35" s="252"/>
      <c r="F35" s="252"/>
      <c r="G35" s="253"/>
      <c r="H35" s="267"/>
      <c r="I35" s="266"/>
      <c r="J35" s="267"/>
      <c r="K35" s="268"/>
    </row>
    <row r="36" spans="1:11" x14ac:dyDescent="0.25">
      <c r="A36" s="251"/>
      <c r="B36" s="256" t="s">
        <v>231</v>
      </c>
      <c r="C36" s="252"/>
      <c r="D36" s="252"/>
      <c r="E36" s="252"/>
      <c r="F36" s="252"/>
      <c r="G36" s="253"/>
      <c r="H36" s="267">
        <v>17554257</v>
      </c>
      <c r="I36" s="266"/>
      <c r="J36" s="267">
        <v>14151130</v>
      </c>
      <c r="K36" s="268"/>
    </row>
    <row r="37" spans="1:11" x14ac:dyDescent="0.25">
      <c r="A37" s="251"/>
      <c r="B37" s="252"/>
      <c r="C37" s="252"/>
      <c r="D37" s="252"/>
      <c r="E37" s="252"/>
      <c r="F37" s="252"/>
      <c r="G37" s="253"/>
      <c r="H37" s="267"/>
      <c r="I37" s="266"/>
      <c r="J37" s="267"/>
      <c r="K37" s="268"/>
    </row>
    <row r="38" spans="1:11" x14ac:dyDescent="0.25">
      <c r="A38" s="251"/>
      <c r="B38" s="255" t="s">
        <v>232</v>
      </c>
      <c r="C38" s="255"/>
      <c r="D38" s="255"/>
      <c r="E38" s="255"/>
      <c r="F38" s="255"/>
      <c r="G38" s="259"/>
      <c r="H38" s="270">
        <v>161191530</v>
      </c>
      <c r="I38" s="269"/>
      <c r="J38" s="270">
        <v>178036047</v>
      </c>
      <c r="K38" s="268"/>
    </row>
    <row r="39" spans="1:11" x14ac:dyDescent="0.25">
      <c r="A39" s="251"/>
      <c r="B39" s="252"/>
      <c r="C39" s="252"/>
      <c r="D39" s="252"/>
      <c r="E39" s="252"/>
      <c r="F39" s="252"/>
      <c r="G39" s="253"/>
      <c r="H39" s="267"/>
      <c r="I39" s="266"/>
      <c r="J39" s="267"/>
      <c r="K39" s="268"/>
    </row>
    <row r="40" spans="1:11" x14ac:dyDescent="0.25">
      <c r="A40" s="251"/>
      <c r="B40" s="255" t="s">
        <v>233</v>
      </c>
      <c r="C40" s="255"/>
      <c r="D40" s="255"/>
      <c r="E40" s="255"/>
      <c r="F40" s="255"/>
      <c r="G40" s="259"/>
      <c r="H40" s="270">
        <v>19075799</v>
      </c>
      <c r="I40" s="269"/>
      <c r="J40" s="270">
        <v>5521197</v>
      </c>
      <c r="K40" s="268"/>
    </row>
    <row r="41" spans="1:11" x14ac:dyDescent="0.25">
      <c r="A41" s="251"/>
      <c r="B41" s="252"/>
      <c r="C41" s="252"/>
      <c r="D41" s="252"/>
      <c r="E41" s="252"/>
      <c r="F41" s="252"/>
      <c r="G41" s="253"/>
      <c r="H41" s="267"/>
      <c r="I41" s="266"/>
      <c r="J41" s="267"/>
      <c r="K41" s="268"/>
    </row>
    <row r="42" spans="1:11" x14ac:dyDescent="0.25">
      <c r="A42" s="251"/>
      <c r="B42" s="255" t="s">
        <v>234</v>
      </c>
      <c r="C42" s="255"/>
      <c r="D42" s="255"/>
      <c r="E42" s="255"/>
      <c r="F42" s="255"/>
      <c r="G42" s="259"/>
      <c r="H42" s="270">
        <v>168956923</v>
      </c>
      <c r="I42" s="269"/>
      <c r="J42" s="270">
        <v>175760687</v>
      </c>
      <c r="K42" s="268"/>
    </row>
    <row r="43" spans="1:11" x14ac:dyDescent="0.25">
      <c r="A43" s="251"/>
      <c r="B43" s="252"/>
      <c r="C43" s="252"/>
      <c r="D43" s="252"/>
      <c r="E43" s="252"/>
      <c r="F43" s="252"/>
      <c r="G43" s="253"/>
      <c r="H43" s="267"/>
      <c r="I43" s="266"/>
      <c r="J43" s="267"/>
      <c r="K43" s="268"/>
    </row>
    <row r="44" spans="1:11" x14ac:dyDescent="0.25">
      <c r="A44" s="254"/>
      <c r="B44" s="255" t="s">
        <v>235</v>
      </c>
      <c r="C44" s="255"/>
      <c r="D44" s="255"/>
      <c r="E44" s="255"/>
      <c r="F44" s="255"/>
      <c r="G44" s="259"/>
      <c r="H44" s="270">
        <v>50793035</v>
      </c>
      <c r="I44" s="269"/>
      <c r="J44" s="270">
        <v>-23195655</v>
      </c>
      <c r="K44" s="268"/>
    </row>
    <row r="45" spans="1:11" x14ac:dyDescent="0.25">
      <c r="A45" s="251"/>
      <c r="B45" s="252"/>
      <c r="C45" s="252"/>
      <c r="D45" s="252"/>
      <c r="E45" s="252"/>
      <c r="F45" s="252"/>
      <c r="G45" s="253"/>
      <c r="H45" s="267"/>
      <c r="I45" s="266"/>
      <c r="J45" s="267"/>
      <c r="K45" s="268"/>
    </row>
    <row r="46" spans="1:11" x14ac:dyDescent="0.25">
      <c r="A46" s="251"/>
      <c r="B46" s="256" t="s">
        <v>236</v>
      </c>
      <c r="C46" s="252"/>
      <c r="D46" s="252"/>
      <c r="E46" s="252"/>
      <c r="F46" s="252"/>
      <c r="G46" s="253"/>
      <c r="H46" s="267">
        <v>6845</v>
      </c>
      <c r="I46" s="266"/>
      <c r="J46" s="267">
        <v>19613</v>
      </c>
      <c r="K46" s="268"/>
    </row>
    <row r="47" spans="1:11" x14ac:dyDescent="0.25">
      <c r="A47" s="251"/>
      <c r="B47" s="252"/>
      <c r="C47" s="252"/>
      <c r="D47" s="252"/>
      <c r="E47" s="252"/>
      <c r="F47" s="252"/>
      <c r="G47" s="253"/>
      <c r="H47" s="267"/>
      <c r="I47" s="266"/>
      <c r="J47" s="267"/>
      <c r="K47" s="268"/>
    </row>
    <row r="48" spans="1:11" x14ac:dyDescent="0.25">
      <c r="A48" s="251"/>
      <c r="B48" s="255" t="s">
        <v>237</v>
      </c>
      <c r="C48" s="255"/>
      <c r="D48" s="255"/>
      <c r="E48" s="255"/>
      <c r="F48" s="255"/>
      <c r="G48" s="259"/>
      <c r="H48" s="270">
        <v>6845</v>
      </c>
      <c r="I48" s="269"/>
      <c r="J48" s="270">
        <v>19613</v>
      </c>
      <c r="K48" s="268"/>
    </row>
    <row r="49" spans="1:11" x14ac:dyDescent="0.25">
      <c r="A49" s="251"/>
      <c r="B49" s="252"/>
      <c r="C49" s="252"/>
      <c r="D49" s="252"/>
      <c r="E49" s="252"/>
      <c r="F49" s="252"/>
      <c r="G49" s="253"/>
      <c r="H49" s="267"/>
      <c r="I49" s="266"/>
      <c r="J49" s="267"/>
      <c r="K49" s="268"/>
    </row>
    <row r="50" spans="1:11" x14ac:dyDescent="0.25">
      <c r="A50" s="251"/>
      <c r="B50" s="256" t="s">
        <v>238</v>
      </c>
      <c r="C50" s="252"/>
      <c r="D50" s="252"/>
      <c r="E50" s="252"/>
      <c r="F50" s="252"/>
      <c r="G50" s="253"/>
      <c r="H50" s="267">
        <v>148905</v>
      </c>
      <c r="I50" s="266"/>
      <c r="J50" s="267">
        <v>12432</v>
      </c>
      <c r="K50" s="268"/>
    </row>
    <row r="51" spans="1:11" x14ac:dyDescent="0.25">
      <c r="A51" s="251"/>
      <c r="B51" s="252"/>
      <c r="C51" s="252"/>
      <c r="D51" s="252"/>
      <c r="E51" s="252"/>
      <c r="F51" s="252"/>
      <c r="G51" s="253"/>
      <c r="H51" s="267"/>
      <c r="I51" s="266"/>
      <c r="J51" s="267"/>
      <c r="K51" s="268"/>
    </row>
    <row r="52" spans="1:11" x14ac:dyDescent="0.25">
      <c r="A52" s="251"/>
      <c r="B52" s="255" t="s">
        <v>239</v>
      </c>
      <c r="C52" s="255"/>
      <c r="D52" s="255"/>
      <c r="E52" s="255"/>
      <c r="F52" s="255"/>
      <c r="G52" s="259"/>
      <c r="H52" s="270">
        <v>148905</v>
      </c>
      <c r="I52" s="269"/>
      <c r="J52" s="270">
        <v>12432</v>
      </c>
      <c r="K52" s="268"/>
    </row>
    <row r="53" spans="1:11" x14ac:dyDescent="0.25">
      <c r="A53" s="251"/>
      <c r="B53" s="252"/>
      <c r="C53" s="252"/>
      <c r="D53" s="252"/>
      <c r="E53" s="252"/>
      <c r="F53" s="252"/>
      <c r="G53" s="253"/>
      <c r="H53" s="267"/>
      <c r="I53" s="266"/>
      <c r="J53" s="267"/>
      <c r="K53" s="268"/>
    </row>
    <row r="54" spans="1:11" x14ac:dyDescent="0.25">
      <c r="A54" s="251"/>
      <c r="B54" s="255" t="s">
        <v>240</v>
      </c>
      <c r="C54" s="255"/>
      <c r="D54" s="255"/>
      <c r="E54" s="255"/>
      <c r="F54" s="255"/>
      <c r="G54" s="259"/>
      <c r="H54" s="270">
        <v>-142060</v>
      </c>
      <c r="I54" s="269"/>
      <c r="J54" s="270">
        <v>7181</v>
      </c>
      <c r="K54" s="268"/>
    </row>
    <row r="55" spans="1:11" x14ac:dyDescent="0.25">
      <c r="A55" s="251"/>
      <c r="B55" s="252"/>
      <c r="C55" s="252"/>
      <c r="D55" s="252"/>
      <c r="E55" s="252"/>
      <c r="F55" s="252"/>
      <c r="G55" s="253"/>
      <c r="H55" s="267"/>
      <c r="I55" s="266"/>
      <c r="J55" s="267"/>
      <c r="K55" s="268"/>
    </row>
    <row r="56" spans="1:11" ht="13.8" thickBot="1" x14ac:dyDescent="0.3">
      <c r="A56" s="257"/>
      <c r="B56" s="258" t="s">
        <v>241</v>
      </c>
      <c r="C56" s="258"/>
      <c r="D56" s="258"/>
      <c r="E56" s="258"/>
      <c r="F56" s="258"/>
      <c r="G56" s="260"/>
      <c r="H56" s="272">
        <v>50650975</v>
      </c>
      <c r="I56" s="271"/>
      <c r="J56" s="272">
        <v>-23188474</v>
      </c>
      <c r="K56" s="27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1.sz. mell. összesített mérleg</vt:lpstr>
      <vt:lpstr>2.sz. m. kiadás intézményenként</vt:lpstr>
      <vt:lpstr>3.sz. mell. bev.intézményenként</vt:lpstr>
      <vt:lpstr>4.sz.mell. létszámadatok</vt:lpstr>
      <vt:lpstr>5.sz. mell.normatívák</vt:lpstr>
      <vt:lpstr>6.sz.Maradványkimutatás</vt:lpstr>
      <vt:lpstr>7.sz.mell.vagyonmérleg</vt:lpstr>
      <vt:lpstr>8.mell.Eredménykim.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 Polghivatal</dc:creator>
  <cp:lastModifiedBy>Jegyző</cp:lastModifiedBy>
  <cp:lastPrinted>2021-05-31T08:45:23Z</cp:lastPrinted>
  <dcterms:created xsi:type="dcterms:W3CDTF">2005-11-17T09:48:03Z</dcterms:created>
  <dcterms:modified xsi:type="dcterms:W3CDTF">2021-05-31T11:10:51Z</dcterms:modified>
</cp:coreProperties>
</file>