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9040" windowHeight="15840" firstSheet="12" activeTab="16"/>
  </bookViews>
  <sheets>
    <sheet name="Összevont Mérleg" sheetId="3" r:id="rId1"/>
    <sheet name="Önkorm.mérlege" sheetId="4" r:id="rId2"/>
    <sheet name="Óvoda mérlege" sheetId="5" r:id="rId3"/>
    <sheet name="Bevételek összesen" sheetId="6" r:id="rId4"/>
    <sheet name="Bevételek feladatonként Önk." sheetId="8" r:id="rId5"/>
    <sheet name="Bevételek feladatonként Óvoda" sheetId="9" r:id="rId6"/>
    <sheet name="Bevételek részletezése" sheetId="10" r:id="rId7"/>
    <sheet name="Műk.célú bevételek" sheetId="11" r:id="rId8"/>
    <sheet name="Felhalm.célú tám." sheetId="24" r:id="rId9"/>
    <sheet name="Finansz.bev." sheetId="7" r:id="rId10"/>
    <sheet name="Kiadások összesen" sheetId="13" r:id="rId11"/>
    <sheet name="Kiadások feladatonként Önk." sheetId="14" r:id="rId12"/>
    <sheet name="Kiadások feladatonként Óvoda" sheetId="16" r:id="rId13"/>
    <sheet name="Műk.és felhalm.kiad" sheetId="17" r:id="rId14"/>
    <sheet name="Beruházások,felújások" sheetId="18" r:id="rId15"/>
    <sheet name="Finanszírozási kiadások" sheetId="15" r:id="rId16"/>
    <sheet name="Előir.felh.terv" sheetId="23" r:id="rId17"/>
  </sheets>
  <calcPr calcId="181029"/>
</workbook>
</file>

<file path=xl/calcChain.xml><?xml version="1.0" encoding="utf-8"?>
<calcChain xmlns="http://schemas.openxmlformats.org/spreadsheetml/2006/main">
  <c r="E79" i="18"/>
  <c r="M35"/>
  <c r="M36"/>
  <c r="M37"/>
  <c r="M41"/>
  <c r="M10"/>
  <c r="D34"/>
  <c r="D10"/>
  <c r="E10"/>
  <c r="M34" i="17"/>
  <c r="N34"/>
  <c r="E34"/>
  <c r="F102" i="13"/>
  <c r="F42"/>
  <c r="N11" i="11"/>
  <c r="E11"/>
  <c r="D11"/>
  <c r="G39" i="10"/>
  <c r="G55" i="9"/>
  <c r="F55"/>
  <c r="D44"/>
  <c r="E117" i="8"/>
  <c r="D117"/>
  <c r="M34" i="18" l="1"/>
  <c r="E106" i="8" l="1"/>
  <c r="E91"/>
  <c r="D91"/>
  <c r="E86"/>
  <c r="D86"/>
  <c r="E62"/>
  <c r="E45"/>
  <c r="E32"/>
  <c r="E23"/>
  <c r="G126" i="6"/>
  <c r="G158" s="1"/>
  <c r="F126"/>
  <c r="E126"/>
  <c r="D126"/>
  <c r="G121"/>
  <c r="E111"/>
  <c r="D111"/>
  <c r="E92"/>
  <c r="G92"/>
  <c r="E63"/>
  <c r="E46"/>
  <c r="E36"/>
  <c r="E24"/>
  <c r="E19" l="1"/>
  <c r="E26" i="16" l="1"/>
  <c r="N10" i="24" l="1"/>
  <c r="E9"/>
  <c r="N9" s="1"/>
  <c r="N17" l="1"/>
  <c r="M17"/>
  <c r="N16"/>
  <c r="M16"/>
  <c r="N15"/>
  <c r="M15"/>
  <c r="K14"/>
  <c r="K18" s="1"/>
  <c r="J14"/>
  <c r="J18" s="1"/>
  <c r="I14"/>
  <c r="I18" s="1"/>
  <c r="H14"/>
  <c r="H18" s="1"/>
  <c r="G14"/>
  <c r="G18" s="1"/>
  <c r="F14"/>
  <c r="F18" s="1"/>
  <c r="E14"/>
  <c r="E18" s="1"/>
  <c r="D14"/>
  <c r="D18" s="1"/>
  <c r="M13"/>
  <c r="M12"/>
  <c r="M11"/>
  <c r="M9"/>
  <c r="I64" i="8"/>
  <c r="I63"/>
  <c r="M14" i="24" l="1"/>
  <c r="M18" s="1"/>
  <c r="N14"/>
  <c r="N18" s="1"/>
  <c r="O18"/>
  <c r="D79" i="18" l="1"/>
  <c r="D72"/>
  <c r="E11" i="17"/>
  <c r="D11"/>
  <c r="H98" i="16"/>
  <c r="F88" i="13"/>
  <c r="G11" i="11"/>
  <c r="F11"/>
  <c r="E44" i="9"/>
  <c r="E55"/>
  <c r="D55"/>
  <c r="E51"/>
  <c r="D51"/>
  <c r="F45" i="8"/>
  <c r="D45"/>
  <c r="D9"/>
  <c r="F121" i="6"/>
  <c r="F92"/>
  <c r="E121"/>
  <c r="D121"/>
  <c r="E119"/>
  <c r="D119"/>
  <c r="D92"/>
  <c r="E87"/>
  <c r="D87"/>
  <c r="E83"/>
  <c r="E67"/>
  <c r="D83"/>
  <c r="D46"/>
  <c r="D24"/>
  <c r="E10"/>
  <c r="D19"/>
  <c r="D10"/>
  <c r="K17" i="5"/>
  <c r="K25" s="1"/>
  <c r="J17"/>
  <c r="J25" s="1"/>
  <c r="F23"/>
  <c r="F17"/>
  <c r="E23"/>
  <c r="E17"/>
  <c r="K17" i="4"/>
  <c r="K25" s="1"/>
  <c r="F17"/>
  <c r="F25" s="1"/>
  <c r="J23"/>
  <c r="J17"/>
  <c r="E23"/>
  <c r="E17"/>
  <c r="K17" i="3"/>
  <c r="K25" s="1"/>
  <c r="F17"/>
  <c r="F25" s="1"/>
  <c r="J17"/>
  <c r="J25" s="1"/>
  <c r="E23"/>
  <c r="E25" s="1"/>
  <c r="E17"/>
  <c r="J25" i="4" l="1"/>
  <c r="E25" i="5"/>
  <c r="F25"/>
  <c r="E25" i="4"/>
  <c r="E41" i="6"/>
  <c r="E57" s="1"/>
  <c r="D41"/>
  <c r="D57" s="1"/>
  <c r="D178" s="1"/>
  <c r="D180" s="1"/>
  <c r="I97" i="16"/>
  <c r="H97"/>
  <c r="I96"/>
  <c r="H96"/>
  <c r="I95"/>
  <c r="H95"/>
  <c r="I94"/>
  <c r="H94"/>
  <c r="I93"/>
  <c r="H93"/>
  <c r="I92"/>
  <c r="H92"/>
  <c r="I91"/>
  <c r="H91"/>
  <c r="I90"/>
  <c r="H90"/>
  <c r="G89"/>
  <c r="I89"/>
  <c r="F89"/>
  <c r="H89"/>
  <c r="D89"/>
  <c r="I88"/>
  <c r="H88"/>
  <c r="I87"/>
  <c r="H87"/>
  <c r="I86"/>
  <c r="H86"/>
  <c r="I85"/>
  <c r="H85"/>
  <c r="G84"/>
  <c r="F84"/>
  <c r="E84"/>
  <c r="D84"/>
  <c r="I83"/>
  <c r="H83"/>
  <c r="I82"/>
  <c r="H82"/>
  <c r="I81"/>
  <c r="H81"/>
  <c r="I80"/>
  <c r="H80"/>
  <c r="I79"/>
  <c r="H79"/>
  <c r="I78"/>
  <c r="H78"/>
  <c r="I77"/>
  <c r="H77"/>
  <c r="G76"/>
  <c r="F76"/>
  <c r="E76"/>
  <c r="I76" s="1"/>
  <c r="D76"/>
  <c r="I75"/>
  <c r="H75"/>
  <c r="I74"/>
  <c r="H74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G52"/>
  <c r="F52"/>
  <c r="E52"/>
  <c r="D52"/>
  <c r="I51"/>
  <c r="H51"/>
  <c r="I50"/>
  <c r="H50"/>
  <c r="I49"/>
  <c r="H49"/>
  <c r="I48"/>
  <c r="H48"/>
  <c r="I47"/>
  <c r="H47"/>
  <c r="G46"/>
  <c r="I46" s="1"/>
  <c r="F46"/>
  <c r="D46"/>
  <c r="I45"/>
  <c r="H45"/>
  <c r="I44"/>
  <c r="H44"/>
  <c r="G43"/>
  <c r="F43"/>
  <c r="E43"/>
  <c r="D43"/>
  <c r="H43" s="1"/>
  <c r="I42"/>
  <c r="H42"/>
  <c r="I41"/>
  <c r="H41"/>
  <c r="I40"/>
  <c r="H40"/>
  <c r="I39"/>
  <c r="H39"/>
  <c r="I38"/>
  <c r="H38"/>
  <c r="I37"/>
  <c r="H37"/>
  <c r="I36"/>
  <c r="H36"/>
  <c r="G35"/>
  <c r="F35"/>
  <c r="E35"/>
  <c r="D35"/>
  <c r="H35" s="1"/>
  <c r="I34"/>
  <c r="H34"/>
  <c r="I33"/>
  <c r="H33"/>
  <c r="G32"/>
  <c r="F32"/>
  <c r="E32"/>
  <c r="D32"/>
  <c r="H32" s="1"/>
  <c r="I31"/>
  <c r="H31"/>
  <c r="I30"/>
  <c r="H30"/>
  <c r="I29"/>
  <c r="H29"/>
  <c r="I28"/>
  <c r="H28"/>
  <c r="I26"/>
  <c r="D26"/>
  <c r="I25"/>
  <c r="H25"/>
  <c r="I24"/>
  <c r="H24"/>
  <c r="I23"/>
  <c r="H23"/>
  <c r="G22"/>
  <c r="G27" s="1"/>
  <c r="F22"/>
  <c r="F27" s="1"/>
  <c r="E22"/>
  <c r="E27" s="1"/>
  <c r="D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98" i="14"/>
  <c r="H98"/>
  <c r="I96"/>
  <c r="H96"/>
  <c r="I95"/>
  <c r="H95"/>
  <c r="I94"/>
  <c r="H94"/>
  <c r="I93"/>
  <c r="H93"/>
  <c r="I92"/>
  <c r="H92"/>
  <c r="I91"/>
  <c r="H91"/>
  <c r="I90"/>
  <c r="H90"/>
  <c r="I89"/>
  <c r="H89"/>
  <c r="G88"/>
  <c r="F88"/>
  <c r="E88"/>
  <c r="I88" s="1"/>
  <c r="D88"/>
  <c r="H88" s="1"/>
  <c r="I87"/>
  <c r="H87"/>
  <c r="I86"/>
  <c r="H86"/>
  <c r="I85"/>
  <c r="H85"/>
  <c r="I84"/>
  <c r="H84"/>
  <c r="G83"/>
  <c r="F83"/>
  <c r="E83"/>
  <c r="I83" s="1"/>
  <c r="D83"/>
  <c r="I82"/>
  <c r="H82"/>
  <c r="I81"/>
  <c r="H81"/>
  <c r="I80"/>
  <c r="H80"/>
  <c r="I79"/>
  <c r="H79"/>
  <c r="I78"/>
  <c r="H78"/>
  <c r="I77"/>
  <c r="H77"/>
  <c r="I76"/>
  <c r="H76"/>
  <c r="G75"/>
  <c r="F75"/>
  <c r="E75"/>
  <c r="D75"/>
  <c r="I74"/>
  <c r="H74"/>
  <c r="I73"/>
  <c r="H73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E61"/>
  <c r="I61" s="1"/>
  <c r="D61"/>
  <c r="H61" s="1"/>
  <c r="I60"/>
  <c r="H60"/>
  <c r="I59"/>
  <c r="H59"/>
  <c r="I58"/>
  <c r="H58"/>
  <c r="I57"/>
  <c r="H57"/>
  <c r="I56"/>
  <c r="H56"/>
  <c r="I55"/>
  <c r="H55"/>
  <c r="I54"/>
  <c r="H54"/>
  <c r="I53"/>
  <c r="H53"/>
  <c r="G51"/>
  <c r="F51"/>
  <c r="E51"/>
  <c r="D51"/>
  <c r="I50"/>
  <c r="H50"/>
  <c r="I49"/>
  <c r="H49"/>
  <c r="I48"/>
  <c r="H48"/>
  <c r="I47"/>
  <c r="H47"/>
  <c r="I46"/>
  <c r="H46"/>
  <c r="G45"/>
  <c r="F45"/>
  <c r="E45"/>
  <c r="I45" s="1"/>
  <c r="D45"/>
  <c r="I44"/>
  <c r="H44"/>
  <c r="I43"/>
  <c r="H43"/>
  <c r="G42"/>
  <c r="F42"/>
  <c r="E42"/>
  <c r="D42"/>
  <c r="I41"/>
  <c r="H41"/>
  <c r="I40"/>
  <c r="H40"/>
  <c r="I39"/>
  <c r="H39"/>
  <c r="I38"/>
  <c r="I37"/>
  <c r="H37"/>
  <c r="I36"/>
  <c r="H36"/>
  <c r="I35"/>
  <c r="H35"/>
  <c r="G34"/>
  <c r="F34"/>
  <c r="E34"/>
  <c r="I34" s="1"/>
  <c r="D34"/>
  <c r="I33"/>
  <c r="H33"/>
  <c r="I32"/>
  <c r="H32"/>
  <c r="H34" s="1"/>
  <c r="G31"/>
  <c r="F31"/>
  <c r="E31"/>
  <c r="I31" s="1"/>
  <c r="D31"/>
  <c r="H31" s="1"/>
  <c r="I30"/>
  <c r="H30"/>
  <c r="I29"/>
  <c r="H29"/>
  <c r="I28"/>
  <c r="H28"/>
  <c r="I27"/>
  <c r="H27"/>
  <c r="E25"/>
  <c r="I25" s="1"/>
  <c r="D25"/>
  <c r="H25" s="1"/>
  <c r="I24"/>
  <c r="H24"/>
  <c r="I23"/>
  <c r="H23"/>
  <c r="I22"/>
  <c r="H22"/>
  <c r="G21"/>
  <c r="G26" s="1"/>
  <c r="F21"/>
  <c r="F26" s="1"/>
  <c r="E21"/>
  <c r="E26" s="1"/>
  <c r="I26" s="1"/>
  <c r="D21"/>
  <c r="D26" s="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N79" i="18"/>
  <c r="E72"/>
  <c r="N72"/>
  <c r="K47"/>
  <c r="L47"/>
  <c r="N10"/>
  <c r="E19"/>
  <c r="N22" i="17"/>
  <c r="E22"/>
  <c r="N17" i="11"/>
  <c r="N18"/>
  <c r="N19"/>
  <c r="E22"/>
  <c r="I132" i="8"/>
  <c r="I131"/>
  <c r="I128"/>
  <c r="I106"/>
  <c r="I112"/>
  <c r="I58"/>
  <c r="E57"/>
  <c r="E66" s="1"/>
  <c r="I66" s="1"/>
  <c r="I50"/>
  <c r="I51"/>
  <c r="I52"/>
  <c r="I53"/>
  <c r="E35"/>
  <c r="I35" s="1"/>
  <c r="I37"/>
  <c r="E9"/>
  <c r="I9" s="1"/>
  <c r="I17"/>
  <c r="E87" i="18"/>
  <c r="N87" s="1"/>
  <c r="E34"/>
  <c r="I117" i="8"/>
  <c r="I130"/>
  <c r="I129"/>
  <c r="I91"/>
  <c r="I105"/>
  <c r="I104"/>
  <c r="E18"/>
  <c r="I18" s="1"/>
  <c r="I22"/>
  <c r="N35" i="18"/>
  <c r="N36"/>
  <c r="N37"/>
  <c r="N39"/>
  <c r="N41"/>
  <c r="N20"/>
  <c r="N22"/>
  <c r="N23"/>
  <c r="N24"/>
  <c r="N25"/>
  <c r="N26"/>
  <c r="O34"/>
  <c r="O47" s="1"/>
  <c r="P34"/>
  <c r="P47" s="1"/>
  <c r="M33"/>
  <c r="M32"/>
  <c r="M20"/>
  <c r="M22"/>
  <c r="M23"/>
  <c r="M24"/>
  <c r="M25"/>
  <c r="M26"/>
  <c r="G47"/>
  <c r="N45" i="17"/>
  <c r="O45"/>
  <c r="N46"/>
  <c r="O46"/>
  <c r="N47"/>
  <c r="O47"/>
  <c r="N48"/>
  <c r="O48"/>
  <c r="N49"/>
  <c r="O49"/>
  <c r="N50"/>
  <c r="O50"/>
  <c r="N51"/>
  <c r="O51"/>
  <c r="N52"/>
  <c r="O52"/>
  <c r="J22"/>
  <c r="H22"/>
  <c r="H34" s="1"/>
  <c r="F22"/>
  <c r="F34" s="1"/>
  <c r="G22"/>
  <c r="G34" s="1"/>
  <c r="M13"/>
  <c r="M25"/>
  <c r="M26"/>
  <c r="M27"/>
  <c r="M24"/>
  <c r="M23"/>
  <c r="M14"/>
  <c r="M12"/>
  <c r="G51" i="13"/>
  <c r="G31"/>
  <c r="G34"/>
  <c r="G42"/>
  <c r="G21"/>
  <c r="G88"/>
  <c r="G25" i="7"/>
  <c r="G32" s="1"/>
  <c r="E37" i="11"/>
  <c r="E39" s="1"/>
  <c r="N14"/>
  <c r="N13"/>
  <c r="N12"/>
  <c r="K11"/>
  <c r="K22" s="1"/>
  <c r="I11"/>
  <c r="I22" s="1"/>
  <c r="G22"/>
  <c r="J12" i="10"/>
  <c r="J14"/>
  <c r="J15"/>
  <c r="J16"/>
  <c r="E17"/>
  <c r="J17" s="1"/>
  <c r="J18"/>
  <c r="J11"/>
  <c r="E13"/>
  <c r="J29"/>
  <c r="J30"/>
  <c r="J31"/>
  <c r="J32"/>
  <c r="J33"/>
  <c r="J34"/>
  <c r="J35"/>
  <c r="J36"/>
  <c r="J37"/>
  <c r="J38"/>
  <c r="E39"/>
  <c r="J28"/>
  <c r="G44" i="9"/>
  <c r="I44" s="1"/>
  <c r="I37"/>
  <c r="I38"/>
  <c r="I39"/>
  <c r="I41"/>
  <c r="I43"/>
  <c r="I45"/>
  <c r="I46"/>
  <c r="I47"/>
  <c r="I49"/>
  <c r="I50"/>
  <c r="I52"/>
  <c r="I53"/>
  <c r="I56"/>
  <c r="I57"/>
  <c r="I58"/>
  <c r="I59"/>
  <c r="I60"/>
  <c r="I63"/>
  <c r="I64"/>
  <c r="I65"/>
  <c r="I66"/>
  <c r="I67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9"/>
  <c r="I11"/>
  <c r="I12"/>
  <c r="I13"/>
  <c r="I14"/>
  <c r="I15"/>
  <c r="I17"/>
  <c r="I18"/>
  <c r="I19"/>
  <c r="I20"/>
  <c r="I21"/>
  <c r="I23"/>
  <c r="I24"/>
  <c r="I25"/>
  <c r="I26"/>
  <c r="I27"/>
  <c r="I29"/>
  <c r="I30"/>
  <c r="I31"/>
  <c r="I32"/>
  <c r="I33"/>
  <c r="I34"/>
  <c r="I35"/>
  <c r="I36"/>
  <c r="I10"/>
  <c r="G16"/>
  <c r="G22" s="1"/>
  <c r="G28"/>
  <c r="G42"/>
  <c r="E16"/>
  <c r="E28"/>
  <c r="E40"/>
  <c r="E42" s="1"/>
  <c r="E68"/>
  <c r="G51"/>
  <c r="I23" i="8"/>
  <c r="I45"/>
  <c r="E114"/>
  <c r="I114" s="1"/>
  <c r="E155"/>
  <c r="I155" s="1"/>
  <c r="I136"/>
  <c r="E82"/>
  <c r="I82" s="1"/>
  <c r="G56"/>
  <c r="G162" s="1"/>
  <c r="G164" s="1"/>
  <c r="I36"/>
  <c r="I38"/>
  <c r="I30"/>
  <c r="H36"/>
  <c r="I10"/>
  <c r="I11"/>
  <c r="I12"/>
  <c r="I13"/>
  <c r="I14"/>
  <c r="I15"/>
  <c r="I16"/>
  <c r="I19"/>
  <c r="I20"/>
  <c r="I21"/>
  <c r="I24"/>
  <c r="I25"/>
  <c r="I26"/>
  <c r="I27"/>
  <c r="I28"/>
  <c r="I29"/>
  <c r="I32"/>
  <c r="I33"/>
  <c r="I39"/>
  <c r="I41"/>
  <c r="I42"/>
  <c r="I43"/>
  <c r="I44"/>
  <c r="I46"/>
  <c r="I47"/>
  <c r="I48"/>
  <c r="I49"/>
  <c r="I59"/>
  <c r="I60"/>
  <c r="I61"/>
  <c r="I62"/>
  <c r="I67"/>
  <c r="I68"/>
  <c r="I69"/>
  <c r="I70"/>
  <c r="I71"/>
  <c r="I72"/>
  <c r="I73"/>
  <c r="I74"/>
  <c r="I75"/>
  <c r="I76"/>
  <c r="I77"/>
  <c r="I78"/>
  <c r="I79"/>
  <c r="I80"/>
  <c r="I81"/>
  <c r="I83"/>
  <c r="I84"/>
  <c r="I86"/>
  <c r="I87"/>
  <c r="I88"/>
  <c r="I92"/>
  <c r="I93"/>
  <c r="I94"/>
  <c r="I95"/>
  <c r="I96"/>
  <c r="I97"/>
  <c r="I98"/>
  <c r="I99"/>
  <c r="I100"/>
  <c r="I101"/>
  <c r="I102"/>
  <c r="I103"/>
  <c r="I107"/>
  <c r="I108"/>
  <c r="I109"/>
  <c r="I110"/>
  <c r="I111"/>
  <c r="I115"/>
  <c r="I116"/>
  <c r="I118"/>
  <c r="I119"/>
  <c r="I120"/>
  <c r="I121"/>
  <c r="I122"/>
  <c r="I123"/>
  <c r="I124"/>
  <c r="I125"/>
  <c r="I126"/>
  <c r="I127"/>
  <c r="I133"/>
  <c r="I134"/>
  <c r="I135"/>
  <c r="I137"/>
  <c r="I138"/>
  <c r="I139"/>
  <c r="I140"/>
  <c r="I141"/>
  <c r="I143"/>
  <c r="I144"/>
  <c r="I145"/>
  <c r="I146"/>
  <c r="I147"/>
  <c r="I148"/>
  <c r="I149"/>
  <c r="I150"/>
  <c r="I151"/>
  <c r="I152"/>
  <c r="I153"/>
  <c r="I154"/>
  <c r="I156"/>
  <c r="I157"/>
  <c r="I158"/>
  <c r="I159"/>
  <c r="I160"/>
  <c r="I161"/>
  <c r="E23" i="15"/>
  <c r="E30" s="1"/>
  <c r="E25" i="13"/>
  <c r="E21"/>
  <c r="E31"/>
  <c r="E51"/>
  <c r="E34"/>
  <c r="E42"/>
  <c r="E80"/>
  <c r="E61"/>
  <c r="E93"/>
  <c r="E88"/>
  <c r="E45"/>
  <c r="F19" i="18"/>
  <c r="F47" s="1"/>
  <c r="D19"/>
  <c r="M11" i="17"/>
  <c r="H117" i="8"/>
  <c r="H118"/>
  <c r="H119"/>
  <c r="H88"/>
  <c r="H87"/>
  <c r="H91"/>
  <c r="H103"/>
  <c r="H86"/>
  <c r="F16" i="9"/>
  <c r="D16"/>
  <c r="D22" s="1"/>
  <c r="F139" i="8"/>
  <c r="H139"/>
  <c r="D139"/>
  <c r="F136"/>
  <c r="F142" s="1"/>
  <c r="H136"/>
  <c r="D136"/>
  <c r="H35"/>
  <c r="D23"/>
  <c r="H23" s="1"/>
  <c r="H29"/>
  <c r="H16"/>
  <c r="F41" i="6"/>
  <c r="F56" i="8"/>
  <c r="D106"/>
  <c r="H106" s="1"/>
  <c r="H111"/>
  <c r="H102"/>
  <c r="H101"/>
  <c r="H100"/>
  <c r="H99"/>
  <c r="H98"/>
  <c r="H97"/>
  <c r="H96"/>
  <c r="H28"/>
  <c r="F22" i="9"/>
  <c r="H55"/>
  <c r="H56"/>
  <c r="H57"/>
  <c r="H58"/>
  <c r="H59"/>
  <c r="H60"/>
  <c r="H47"/>
  <c r="F44"/>
  <c r="D17" i="10"/>
  <c r="I17" s="1"/>
  <c r="M33" i="17"/>
  <c r="M17"/>
  <c r="M18"/>
  <c r="M19"/>
  <c r="M20"/>
  <c r="D88" i="13"/>
  <c r="D25"/>
  <c r="D45"/>
  <c r="D80"/>
  <c r="D61"/>
  <c r="F51"/>
  <c r="D51"/>
  <c r="D42"/>
  <c r="F34"/>
  <c r="D34"/>
  <c r="F31"/>
  <c r="F52" s="1"/>
  <c r="D31"/>
  <c r="D21"/>
  <c r="F21"/>
  <c r="F26" s="1"/>
  <c r="D13" i="10"/>
  <c r="I13" s="1"/>
  <c r="H44" i="9"/>
  <c r="F51"/>
  <c r="F42"/>
  <c r="H36"/>
  <c r="H37"/>
  <c r="H30"/>
  <c r="H31"/>
  <c r="H32"/>
  <c r="H33"/>
  <c r="H29"/>
  <c r="F28"/>
  <c r="H18"/>
  <c r="H19"/>
  <c r="H20"/>
  <c r="H21"/>
  <c r="H17"/>
  <c r="H15"/>
  <c r="H11"/>
  <c r="H12"/>
  <c r="H13"/>
  <c r="H10"/>
  <c r="H16" s="1"/>
  <c r="H22" s="1"/>
  <c r="D81"/>
  <c r="D40"/>
  <c r="D42" s="1"/>
  <c r="D28"/>
  <c r="H153" i="8"/>
  <c r="H154"/>
  <c r="H150"/>
  <c r="H125"/>
  <c r="H126"/>
  <c r="H127"/>
  <c r="H133"/>
  <c r="D155"/>
  <c r="H155" s="1"/>
  <c r="H116"/>
  <c r="D114"/>
  <c r="H114" s="1"/>
  <c r="D82"/>
  <c r="H82" s="1"/>
  <c r="D66"/>
  <c r="H66" s="1"/>
  <c r="D18"/>
  <c r="H18" s="1"/>
  <c r="H33"/>
  <c r="C24" i="23"/>
  <c r="B24"/>
  <c r="D93" i="13"/>
  <c r="D47" i="18"/>
  <c r="J34"/>
  <c r="J47" s="1"/>
  <c r="M78"/>
  <c r="M77"/>
  <c r="J87"/>
  <c r="H87"/>
  <c r="F87"/>
  <c r="M87" s="1"/>
  <c r="D87"/>
  <c r="M18"/>
  <c r="M52" i="17"/>
  <c r="P52" s="1"/>
  <c r="M51"/>
  <c r="P51" s="1"/>
  <c r="M50"/>
  <c r="P50" s="1"/>
  <c r="M49"/>
  <c r="P49" s="1"/>
  <c r="M48"/>
  <c r="P48" s="1"/>
  <c r="M47"/>
  <c r="P47" s="1"/>
  <c r="M46"/>
  <c r="P46" s="1"/>
  <c r="M45"/>
  <c r="P45" s="1"/>
  <c r="D22"/>
  <c r="D34" s="1"/>
  <c r="M10"/>
  <c r="M9"/>
  <c r="M8"/>
  <c r="G23" i="15"/>
  <c r="G30"/>
  <c r="F30"/>
  <c r="D23"/>
  <c r="D30" s="1"/>
  <c r="F19" i="7"/>
  <c r="F25" s="1"/>
  <c r="F32" s="1"/>
  <c r="H19"/>
  <c r="H25" s="1"/>
  <c r="H32" s="1"/>
  <c r="M38" i="11"/>
  <c r="J37"/>
  <c r="J39" s="1"/>
  <c r="H37"/>
  <c r="H39" s="1"/>
  <c r="F37"/>
  <c r="F39" s="1"/>
  <c r="D37"/>
  <c r="D39" s="1"/>
  <c r="L33"/>
  <c r="M33" s="1"/>
  <c r="M7"/>
  <c r="M8"/>
  <c r="M14"/>
  <c r="M13"/>
  <c r="M12"/>
  <c r="J11"/>
  <c r="J22" s="1"/>
  <c r="H11"/>
  <c r="H22" s="1"/>
  <c r="F22"/>
  <c r="D22"/>
  <c r="M10"/>
  <c r="M9"/>
  <c r="I30" i="10"/>
  <c r="I31"/>
  <c r="I32"/>
  <c r="I33"/>
  <c r="I34"/>
  <c r="I35"/>
  <c r="I36"/>
  <c r="I38"/>
  <c r="I28"/>
  <c r="F39"/>
  <c r="H39"/>
  <c r="I8"/>
  <c r="I9"/>
  <c r="I10"/>
  <c r="I11"/>
  <c r="I12"/>
  <c r="I14"/>
  <c r="I15"/>
  <c r="I16"/>
  <c r="I18"/>
  <c r="I7"/>
  <c r="H23" i="9"/>
  <c r="H24"/>
  <c r="H27"/>
  <c r="H34"/>
  <c r="H35"/>
  <c r="H39"/>
  <c r="H43"/>
  <c r="H45"/>
  <c r="H46"/>
  <c r="H50"/>
  <c r="H9" i="8"/>
  <c r="H10"/>
  <c r="H12"/>
  <c r="H13"/>
  <c r="H14"/>
  <c r="H15"/>
  <c r="H19"/>
  <c r="H20"/>
  <c r="H21"/>
  <c r="H24"/>
  <c r="H25"/>
  <c r="H26"/>
  <c r="H32"/>
  <c r="H41"/>
  <c r="H42"/>
  <c r="H43"/>
  <c r="H46"/>
  <c r="H47"/>
  <c r="H48"/>
  <c r="H57"/>
  <c r="H59"/>
  <c r="H60"/>
  <c r="H62"/>
  <c r="H67"/>
  <c r="H68"/>
  <c r="H69"/>
  <c r="H70"/>
  <c r="H71"/>
  <c r="H73"/>
  <c r="H74"/>
  <c r="H76"/>
  <c r="H77"/>
  <c r="H78"/>
  <c r="H79"/>
  <c r="H81"/>
  <c r="H83"/>
  <c r="H84"/>
  <c r="H92"/>
  <c r="H95"/>
  <c r="H107"/>
  <c r="H108"/>
  <c r="H115"/>
  <c r="H121"/>
  <c r="H123"/>
  <c r="H94"/>
  <c r="D19" i="7"/>
  <c r="D25"/>
  <c r="D32" s="1"/>
  <c r="H38" i="9"/>
  <c r="H49"/>
  <c r="H41"/>
  <c r="H25"/>
  <c r="H11" i="8"/>
  <c r="H27"/>
  <c r="H44"/>
  <c r="H72"/>
  <c r="H93"/>
  <c r="H110"/>
  <c r="H124"/>
  <c r="H122"/>
  <c r="H109"/>
  <c r="H80"/>
  <c r="H75"/>
  <c r="H61"/>
  <c r="H120"/>
  <c r="M72" i="18"/>
  <c r="M36" i="11"/>
  <c r="H39" i="8"/>
  <c r="H40" i="9"/>
  <c r="H42" s="1"/>
  <c r="D39" i="10"/>
  <c r="I29"/>
  <c r="G178" i="6"/>
  <c r="F158"/>
  <c r="F178" s="1"/>
  <c r="F180" s="1"/>
  <c r="J34" i="17"/>
  <c r="J13" i="10"/>
  <c r="I55" i="9"/>
  <c r="I51"/>
  <c r="D27" i="16"/>
  <c r="H76"/>
  <c r="H46"/>
  <c r="H52"/>
  <c r="I35"/>
  <c r="H84"/>
  <c r="H26"/>
  <c r="H75" i="14"/>
  <c r="I51"/>
  <c r="H83"/>
  <c r="H51"/>
  <c r="I21"/>
  <c r="I42"/>
  <c r="N34" i="18" l="1"/>
  <c r="H47"/>
  <c r="H22" i="16"/>
  <c r="H21" i="14"/>
  <c r="H26" s="1"/>
  <c r="M37" i="11"/>
  <c r="M39"/>
  <c r="O22"/>
  <c r="I28" i="9"/>
  <c r="G52" i="14"/>
  <c r="G97" s="1"/>
  <c r="G99" s="1"/>
  <c r="I75"/>
  <c r="E53" i="16"/>
  <c r="M11" i="11"/>
  <c r="M22" s="1"/>
  <c r="D52" i="14"/>
  <c r="D97" s="1"/>
  <c r="D99" s="1"/>
  <c r="H27" i="16"/>
  <c r="G53"/>
  <c r="G98" s="1"/>
  <c r="D53"/>
  <c r="D98" s="1"/>
  <c r="D40" i="8"/>
  <c r="D56" s="1"/>
  <c r="H56" s="1"/>
  <c r="D85"/>
  <c r="H85" s="1"/>
  <c r="I57"/>
  <c r="O34" i="17"/>
  <c r="G26" i="13"/>
  <c r="E47" i="18"/>
  <c r="E178" i="6"/>
  <c r="E180" s="1"/>
  <c r="I52" i="16"/>
  <c r="E26" i="13"/>
  <c r="I84" i="16"/>
  <c r="F53"/>
  <c r="F98" s="1"/>
  <c r="I43"/>
  <c r="I32"/>
  <c r="I27"/>
  <c r="I22"/>
  <c r="H45" i="14"/>
  <c r="E52"/>
  <c r="E97" s="1"/>
  <c r="I97" s="1"/>
  <c r="F52"/>
  <c r="F97" s="1"/>
  <c r="H97" s="1"/>
  <c r="H42"/>
  <c r="G52" i="13"/>
  <c r="E52"/>
  <c r="D52"/>
  <c r="D26"/>
  <c r="N22" i="11"/>
  <c r="J39" i="10"/>
  <c r="I39"/>
  <c r="E19"/>
  <c r="J19" s="1"/>
  <c r="D19"/>
  <c r="I19" s="1"/>
  <c r="I16" i="9"/>
  <c r="F68"/>
  <c r="F88" s="1"/>
  <c r="F90" s="1"/>
  <c r="H51"/>
  <c r="I40"/>
  <c r="E22"/>
  <c r="I22" s="1"/>
  <c r="D68"/>
  <c r="D88" s="1"/>
  <c r="D90" s="1"/>
  <c r="E142" i="8"/>
  <c r="I142" s="1"/>
  <c r="H142"/>
  <c r="E85"/>
  <c r="I85" s="1"/>
  <c r="H45"/>
  <c r="E40"/>
  <c r="I40" s="1"/>
  <c r="H28" i="9"/>
  <c r="F162" i="8"/>
  <c r="F164" s="1"/>
  <c r="G68" i="9"/>
  <c r="I68" s="1"/>
  <c r="I47" i="18"/>
  <c r="D142" i="8"/>
  <c r="E88" i="9"/>
  <c r="I42"/>
  <c r="N11" i="17"/>
  <c r="M47" i="18" l="1"/>
  <c r="I53" i="16"/>
  <c r="E98"/>
  <c r="H53"/>
  <c r="I98"/>
  <c r="D102" i="13"/>
  <c r="D104" s="1"/>
  <c r="H40" i="8"/>
  <c r="D162"/>
  <c r="D164" s="1"/>
  <c r="F99" i="14"/>
  <c r="H99" s="1"/>
  <c r="G102" i="13"/>
  <c r="G104" s="1"/>
  <c r="E102"/>
  <c r="E104" s="1"/>
  <c r="N47" i="18"/>
  <c r="H52" i="14"/>
  <c r="I52"/>
  <c r="E99"/>
  <c r="I99" s="1"/>
  <c r="H68" i="9"/>
  <c r="H88" s="1"/>
  <c r="H90" s="1"/>
  <c r="H162" i="8"/>
  <c r="H164" s="1"/>
  <c r="E56"/>
  <c r="I56" s="1"/>
  <c r="E90" i="9"/>
  <c r="G88"/>
  <c r="G90" s="1"/>
  <c r="I88" l="1"/>
  <c r="E162" i="8"/>
  <c r="E164" s="1"/>
  <c r="I164" s="1"/>
  <c r="I90" i="9"/>
  <c r="I162" i="8" l="1"/>
</calcChain>
</file>

<file path=xl/sharedStrings.xml><?xml version="1.0" encoding="utf-8"?>
<sst xmlns="http://schemas.openxmlformats.org/spreadsheetml/2006/main" count="2323" uniqueCount="804">
  <si>
    <t>Előirányzat módosítás</t>
  </si>
  <si>
    <t>Működési célú támogatások Európai Uniónak</t>
  </si>
  <si>
    <t>K513</t>
  </si>
  <si>
    <t>81</t>
  </si>
  <si>
    <t>Módosított előirányzat</t>
  </si>
  <si>
    <t>Szociális ágazati pótlék</t>
  </si>
  <si>
    <t>Rendkívüli önkormányzati támogatás</t>
  </si>
  <si>
    <t>belföldi gépjárművek adójának helyi önk-ot megillető része</t>
  </si>
  <si>
    <t>7. Egyéb közhatalmi bevételek</t>
  </si>
  <si>
    <t>szabálysértési pénz- és helyszíni bírságok önk-ot megill.része</t>
  </si>
  <si>
    <t>Ellátásti díjak</t>
  </si>
  <si>
    <t>Működési bevételek</t>
  </si>
  <si>
    <t xml:space="preserve">Működési célú támogatások államháztartáson belülről </t>
  </si>
  <si>
    <t>Önkormányzati Hivatal</t>
  </si>
  <si>
    <t>ÖNKORMÁNYZATI HIVATAL</t>
  </si>
  <si>
    <t>K1104</t>
  </si>
  <si>
    <t>K1105</t>
  </si>
  <si>
    <t>K1106</t>
  </si>
  <si>
    <t>K1107</t>
  </si>
  <si>
    <t>K9111</t>
  </si>
  <si>
    <t>K9112</t>
  </si>
  <si>
    <t>K9113</t>
  </si>
  <si>
    <t>K911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</si>
  <si>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</si>
  <si>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</si>
  <si>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</si>
  <si>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</si>
  <si>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K9121</t>
  </si>
  <si>
    <t>K9122</t>
  </si>
  <si>
    <t>K9123</t>
  </si>
  <si>
    <t>K9124</t>
  </si>
  <si>
    <t>K912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</si>
  <si>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</si>
  <si>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</si>
  <si>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</si>
  <si>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</si>
  <si>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Központi költségvetés sajátos finanszírozási kiadásai</t>
  </si>
  <si>
    <t>K913</t>
  </si>
  <si>
    <t>K914</t>
  </si>
  <si>
    <t>K915</t>
  </si>
  <si>
    <t>K916</t>
  </si>
  <si>
    <t>Pénzügyi lízing kiadásai</t>
  </si>
  <si>
    <t>K917</t>
  </si>
  <si>
    <t>K918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</si>
  <si>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</si>
  <si>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</si>
  <si>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</si>
  <si>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</si>
  <si>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Külföldi finanszírozás kiadásai (17+…+20)</t>
  </si>
  <si>
    <t>Finanszírozási kiadások (16+21+22)</t>
  </si>
  <si>
    <t>K921</t>
  </si>
  <si>
    <t>K922</t>
  </si>
  <si>
    <t>K923</t>
  </si>
  <si>
    <t>K924</t>
  </si>
  <si>
    <t>adatok eFt-ban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</si>
  <si>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</si>
  <si>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</si>
  <si>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</si>
  <si>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</si>
  <si>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</si>
  <si>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</si>
  <si>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</si>
  <si>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</si>
  <si>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</si>
  <si>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Egyéb működési kiadások (1+…+10)</t>
  </si>
  <si>
    <t>Beruházások (1+…+7)</t>
  </si>
  <si>
    <t>Felújítások (1+..+4))</t>
  </si>
  <si>
    <t>Összesen</t>
  </si>
  <si>
    <t xml:space="preserve">Hónap </t>
  </si>
  <si>
    <t xml:space="preserve">Költségvetési </t>
  </si>
  <si>
    <t xml:space="preserve">Folyószámla hitel </t>
  </si>
  <si>
    <t xml:space="preserve">Hitel/Kötvény </t>
  </si>
  <si>
    <t xml:space="preserve">Értékpapír 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</si>
  <si>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</si>
  <si>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</si>
  <si>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</si>
  <si>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</si>
  <si>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</si>
  <si>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</si>
  <si>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</si>
  <si>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</si>
  <si>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</si>
  <si>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</si>
  <si>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</si>
  <si>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</si>
  <si>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</si>
  <si>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</si>
  <si>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</si>
  <si>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</si>
  <si>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</si>
  <si>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</si>
  <si>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Létszám (fő)</t>
  </si>
  <si>
    <t>Közfoglakoztatottak létszáma</t>
  </si>
  <si>
    <t>Közalkalmazottak létszáma</t>
  </si>
  <si>
    <t>Települési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</si>
  <si>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</si>
  <si>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</si>
  <si>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</si>
  <si>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B111</t>
  </si>
  <si>
    <t>B112</t>
  </si>
  <si>
    <t>B113</t>
  </si>
  <si>
    <t>B114</t>
  </si>
  <si>
    <t>B115</t>
  </si>
  <si>
    <t>B116</t>
  </si>
  <si>
    <t>B11</t>
  </si>
  <si>
    <t>Önkormányzatok működési támogatásai (01+…+06)</t>
  </si>
  <si>
    <t>Sorszám</t>
  </si>
  <si>
    <t>Rovat megnevezése</t>
  </si>
  <si>
    <t>Rovat száma</t>
  </si>
  <si>
    <t>Eredeti előirányzat</t>
  </si>
  <si>
    <t>Zöldterület gazdálkodás</t>
  </si>
  <si>
    <t>közvilágítás</t>
  </si>
  <si>
    <t>Közutak</t>
  </si>
  <si>
    <t>egyéb önkormányzati feladatok</t>
  </si>
  <si>
    <t>Óvodapedagógusok támogatása</t>
  </si>
  <si>
    <t>Óvodapedagógusok munkáját segítők támogatása</t>
  </si>
  <si>
    <t>Óvodaműködtetési támogatás</t>
  </si>
  <si>
    <t>Konyhai dolgozók bértámogatása</t>
  </si>
  <si>
    <t>Hozzájárulás pénzbeli szociális ellátásokhoz</t>
  </si>
  <si>
    <t>Beszámítás összege</t>
  </si>
  <si>
    <t>Szociális étkeztetés</t>
  </si>
  <si>
    <t>Tanyagondnoki szolgálat támogatása</t>
  </si>
  <si>
    <t>Művelődési Ház támogatása</t>
  </si>
  <si>
    <t>Elvonások és befizetések bevételei</t>
  </si>
  <si>
    <t>B12</t>
  </si>
  <si>
    <t>Működési célú garancia- és kezességvállalásból származó megtérülések államháztartáson belülről</t>
  </si>
  <si>
    <t>B14</t>
  </si>
  <si>
    <t>B13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</si>
  <si>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</si>
  <si>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</si>
  <si>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</si>
  <si>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</si>
  <si>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</si>
  <si>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Védőnői finanszírozás</t>
  </si>
  <si>
    <t>Iskola egészségügy finanszírozása</t>
  </si>
  <si>
    <t>Mezőőri támogatás</t>
  </si>
  <si>
    <t>Működési célú támogatások államháztartáson belülről (07+..+12)</t>
  </si>
  <si>
    <t>B1</t>
  </si>
  <si>
    <t>Felhalmzási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</si>
  <si>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</si>
  <si>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</si>
  <si>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</si>
  <si>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</si>
  <si>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</si>
  <si>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</si>
  <si>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</si>
  <si>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B25</t>
  </si>
  <si>
    <t>B24</t>
  </si>
  <si>
    <t>Felhalmozási célú támogatások államháztartáson belülről (14+..+18)</t>
  </si>
  <si>
    <t>B2</t>
  </si>
  <si>
    <t>Magánszemélyek jövedelemadói</t>
  </si>
  <si>
    <t>B311</t>
  </si>
  <si>
    <t>Társaságok jövedelemadói</t>
  </si>
  <si>
    <t>B312</t>
  </si>
  <si>
    <t>Jövedelemadók (20+21)</t>
  </si>
  <si>
    <t>B31</t>
  </si>
  <si>
    <t>Szociális hozzájárulási adó és járulékok</t>
  </si>
  <si>
    <t>B32</t>
  </si>
  <si>
    <t>Bérhez és foglalkoztatáshoz kapcsolódó adók</t>
  </si>
  <si>
    <t>B33</t>
  </si>
  <si>
    <t>Vagyoni tipusú adók</t>
  </si>
  <si>
    <t>B34</t>
  </si>
  <si>
    <t>magánszemélyek kommunális adója</t>
  </si>
  <si>
    <t>Értékesítési és forgalmi adók</t>
  </si>
  <si>
    <t>Állandó jelleggel végzett iparűzési tevékenység után fizetett helyi iparűzési adó</t>
  </si>
  <si>
    <t>B351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</si>
  <si>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</si>
  <si>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</si>
  <si>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</si>
  <si>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</si>
  <si>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</si>
  <si>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</si>
  <si>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belföldi gépjárművek adójának a helyi önkormányzatot megillető része</t>
  </si>
  <si>
    <t>Egyéb áruhasználati és szolgáltatási adók</t>
  </si>
  <si>
    <t>talajterhelési díj</t>
  </si>
  <si>
    <t>Termékek és szolgáltatások adói (26+..+30)</t>
  </si>
  <si>
    <t>Egyéb közhatalmi bevételek</t>
  </si>
  <si>
    <t>szabálysértési pénz- és helyszíni birságok önk-ot megillető része</t>
  </si>
  <si>
    <t>Közhatalmi bevételek (22+23+24+25+31+32)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</si>
  <si>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</si>
  <si>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</si>
  <si>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</si>
  <si>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</si>
  <si>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</si>
  <si>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</si>
  <si>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</si>
  <si>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</si>
  <si>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Készletértékesítés ellenértéke</t>
  </si>
  <si>
    <t>ÖNKORMÁNYZAT</t>
  </si>
  <si>
    <t>Kötelező feladatok</t>
  </si>
  <si>
    <t>BÜKKARANYOSI ÓVODA</t>
  </si>
  <si>
    <t>Önként vállalt feladatok</t>
  </si>
  <si>
    <t>B355</t>
  </si>
  <si>
    <t>B35</t>
  </si>
  <si>
    <t>B36</t>
  </si>
  <si>
    <t>B3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</si>
  <si>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</si>
  <si>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</si>
  <si>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</si>
  <si>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</si>
  <si>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</si>
  <si>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</si>
  <si>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</si>
  <si>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</si>
  <si>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</si>
  <si>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</si>
  <si>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</si>
  <si>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</si>
  <si>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</si>
  <si>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</si>
  <si>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</si>
  <si>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</si>
  <si>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</si>
  <si>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</si>
  <si>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</si>
  <si>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</si>
  <si>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</si>
  <si>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</si>
  <si>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</si>
  <si>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</si>
  <si>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</si>
  <si>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</si>
  <si>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</si>
  <si>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</si>
  <si>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</si>
  <si>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visszatérítendő támogatások, kölcsönök visszatérülése államháztartáson kívülről</t>
  </si>
  <si>
    <t>Felhalmozási célú garancia- és kezességvállalásból származó megtérülések államháztartáson kívülről</t>
  </si>
  <si>
    <t>Egyéb felhalmozási célú átvett pénzeszközök</t>
  </si>
  <si>
    <t>B71</t>
  </si>
  <si>
    <t>B72</t>
  </si>
  <si>
    <t>B73</t>
  </si>
  <si>
    <t>B7</t>
  </si>
  <si>
    <t>Költségvetési bevételek (13+19+33+44+50+54+58)</t>
  </si>
  <si>
    <t>Felhalmozási célú átvett pénzeszközök (55+56+57)</t>
  </si>
  <si>
    <t>B1-B7</t>
  </si>
  <si>
    <t>Munkaügyi Központ támogatása</t>
  </si>
  <si>
    <t>ÖSSZESEN</t>
  </si>
  <si>
    <t>Törvény szerinti illetmények, munkabérek</t>
  </si>
  <si>
    <t>K1101</t>
  </si>
  <si>
    <t>Normatív jutalmak</t>
  </si>
  <si>
    <t>K1102</t>
  </si>
  <si>
    <t>01</t>
  </si>
  <si>
    <t>02</t>
  </si>
  <si>
    <t>03</t>
  </si>
  <si>
    <t>Céljuttatás, projektprémium</t>
  </si>
  <si>
    <t>K1103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</si>
  <si>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</si>
  <si>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</si>
  <si>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</si>
  <si>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</si>
  <si>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</si>
  <si>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</si>
  <si>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</si>
  <si>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</si>
  <si>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</si>
  <si>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</si>
  <si>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</si>
  <si>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</si>
  <si>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</si>
  <si>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</si>
  <si>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</si>
  <si>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</si>
  <si>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</si>
  <si>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</si>
  <si>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</si>
  <si>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</si>
  <si>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</si>
  <si>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</si>
  <si>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</si>
  <si>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</si>
  <si>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</si>
  <si>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</si>
  <si>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</si>
  <si>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(01+…13)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</si>
  <si>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</si>
  <si>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</si>
  <si>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</si>
  <si>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</si>
  <si>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</si>
  <si>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</si>
  <si>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</si>
  <si>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</si>
  <si>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</si>
  <si>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</si>
  <si>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</si>
  <si>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(15+16+17)</t>
  </si>
  <si>
    <t>K12</t>
  </si>
  <si>
    <t>19</t>
  </si>
  <si>
    <t>K1</t>
  </si>
  <si>
    <t>Személyi juttatások (14+18)</t>
  </si>
  <si>
    <t>Munkaadókat terhelő járulékok és szociális hozzájárulási adó</t>
  </si>
  <si>
    <t>20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</si>
  <si>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</si>
  <si>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</si>
  <si>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</si>
  <si>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</si>
  <si>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</si>
  <si>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</si>
  <si>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</si>
  <si>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</si>
  <si>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</si>
  <si>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</si>
  <si>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</si>
  <si>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(21+22+23)</t>
  </si>
  <si>
    <t>K31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</si>
  <si>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</si>
  <si>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</si>
  <si>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</si>
  <si>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</si>
  <si>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</si>
  <si>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(25+26)</t>
  </si>
  <si>
    <t>28</t>
  </si>
  <si>
    <t>Közüzemi díjak</t>
  </si>
  <si>
    <t>K331</t>
  </si>
  <si>
    <t>K32</t>
  </si>
  <si>
    <t>K322</t>
  </si>
  <si>
    <t>K321</t>
  </si>
  <si>
    <t>29</t>
  </si>
  <si>
    <t>Vásárolt élelmezés</t>
  </si>
  <si>
    <t>K332</t>
  </si>
  <si>
    <t>30</t>
  </si>
  <si>
    <t>Bérleti és lízing díjak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</si>
  <si>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</si>
  <si>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</si>
  <si>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</si>
  <si>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</si>
  <si>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</si>
  <si>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</si>
  <si>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</si>
  <si>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>Szakmai tevékenységet segítő szolgáltatások</t>
  </si>
  <si>
    <t>K336</t>
  </si>
  <si>
    <t>34</t>
  </si>
  <si>
    <t>Egyéb szolgáltatások</t>
  </si>
  <si>
    <t>K337</t>
  </si>
  <si>
    <t>35</t>
  </si>
  <si>
    <t>Szolgáltatási kiadások (28+…+34)</t>
  </si>
  <si>
    <t>K33</t>
  </si>
  <si>
    <t>36</t>
  </si>
  <si>
    <t>Kiküldetések kiadásai</t>
  </si>
  <si>
    <t>37</t>
  </si>
  <si>
    <t>Reklám- és propaganda kiadások</t>
  </si>
  <si>
    <t>K342</t>
  </si>
  <si>
    <t>38</t>
  </si>
  <si>
    <t>Kiküldetések, reklám- és propagandakiadások (36+37)</t>
  </si>
  <si>
    <t>K34</t>
  </si>
  <si>
    <t>39</t>
  </si>
  <si>
    <t>Működési célú előzetesen felszámított áfa</t>
  </si>
  <si>
    <t>K351</t>
  </si>
  <si>
    <t>40</t>
  </si>
  <si>
    <t>Fizetendő általános forgalmi adó</t>
  </si>
  <si>
    <t>K352</t>
  </si>
  <si>
    <t>41</t>
  </si>
  <si>
    <t>Kamatkiadások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</si>
  <si>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</si>
  <si>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</si>
  <si>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</si>
  <si>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</si>
  <si>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</si>
  <si>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</si>
  <si>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</si>
  <si>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45</t>
  </si>
  <si>
    <t>Dologi kiadások (24+27+35+38+44)</t>
  </si>
  <si>
    <t>K3</t>
  </si>
  <si>
    <t>K333</t>
  </si>
  <si>
    <t>44</t>
  </si>
  <si>
    <t>Különféle befizetések és egyéb dologi kiadások (39+..+43)</t>
  </si>
  <si>
    <t>K35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</si>
  <si>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</si>
  <si>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</si>
  <si>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</si>
  <si>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</si>
  <si>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</si>
  <si>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</si>
  <si>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</si>
  <si>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</si>
  <si>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49</t>
  </si>
  <si>
    <t>Betegséggel kapcsolatos (nem társadalombiztosítási) ellátások</t>
  </si>
  <si>
    <t>K43</t>
  </si>
  <si>
    <t>K44</t>
  </si>
  <si>
    <t>50</t>
  </si>
  <si>
    <t>Foglalkoztatással, munkanélküliséggel kapcsolatos ellátások</t>
  </si>
  <si>
    <t>K45</t>
  </si>
  <si>
    <t>51</t>
  </si>
  <si>
    <t>Lakhatással kapcsolatos támogatások</t>
  </si>
  <si>
    <t>K46</t>
  </si>
  <si>
    <t>52</t>
  </si>
  <si>
    <t>Intézményi ellátotak pénzbeli juttatásai</t>
  </si>
  <si>
    <t>K47</t>
  </si>
  <si>
    <t>53</t>
  </si>
  <si>
    <t>Egyéb nem intézményi ellátások</t>
  </si>
  <si>
    <t>54</t>
  </si>
  <si>
    <t>K4</t>
  </si>
  <si>
    <t>Ellátottak pénzbeli juttatásai (46+…+53)</t>
  </si>
  <si>
    <t>K48</t>
  </si>
  <si>
    <t>Nemzetközi kötelezettségek</t>
  </si>
  <si>
    <t>55</t>
  </si>
  <si>
    <t>K501</t>
  </si>
  <si>
    <t>Elvonások és befizetések</t>
  </si>
  <si>
    <t>K502</t>
  </si>
  <si>
    <t>56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</si>
  <si>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</si>
  <si>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</si>
  <si>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</si>
  <si>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</si>
  <si>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</si>
  <si>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</si>
  <si>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</si>
  <si>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</si>
  <si>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</si>
  <si>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</si>
  <si>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támogatások államháztartáson belülre</t>
  </si>
  <si>
    <t>K506</t>
  </si>
  <si>
    <t>61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</si>
  <si>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</si>
  <si>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</si>
  <si>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</si>
  <si>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62</t>
  </si>
  <si>
    <t>63</t>
  </si>
  <si>
    <t>64</t>
  </si>
  <si>
    <t>Árkiegészítések, ártámogatások</t>
  </si>
  <si>
    <t>Kamattámogatások</t>
  </si>
  <si>
    <t>65</t>
  </si>
  <si>
    <t>66</t>
  </si>
  <si>
    <t>Egyéb működési kiadások (55+…+66)</t>
  </si>
  <si>
    <t>K507</t>
  </si>
  <si>
    <t>K508</t>
  </si>
  <si>
    <t>K509</t>
  </si>
  <si>
    <t>K510</t>
  </si>
  <si>
    <t>K511</t>
  </si>
  <si>
    <t>K512</t>
  </si>
  <si>
    <t>Tartalékok</t>
  </si>
  <si>
    <t>K5</t>
  </si>
  <si>
    <t>67</t>
  </si>
  <si>
    <t>Immateriális javak beszerzése, létesítése</t>
  </si>
  <si>
    <t>K61</t>
  </si>
  <si>
    <t>68</t>
  </si>
  <si>
    <t>Ingatlanok beszerzése, létesítése</t>
  </si>
  <si>
    <t>K62</t>
  </si>
  <si>
    <t>69</t>
  </si>
  <si>
    <t>Informatikai eszközök beszerzése, létesítése</t>
  </si>
  <si>
    <t>K63</t>
  </si>
  <si>
    <t>70</t>
  </si>
  <si>
    <t>71</t>
  </si>
  <si>
    <t>Egyéb tárgyi eszköök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</si>
  <si>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</si>
  <si>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</si>
  <si>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</si>
  <si>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</si>
  <si>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</si>
  <si>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</si>
  <si>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</si>
  <si>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</si>
  <si>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áfa</t>
  </si>
  <si>
    <t>K67</t>
  </si>
  <si>
    <t>75</t>
  </si>
  <si>
    <t>Beruházások (68+…74)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</si>
  <si>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</si>
  <si>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</si>
  <si>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</si>
  <si>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</si>
  <si>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</si>
  <si>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</si>
  <si>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</si>
  <si>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Egyéb tárgyi eszközök felújítása</t>
  </si>
  <si>
    <t>K73</t>
  </si>
  <si>
    <t>Felújítási célú előzetes áfa</t>
  </si>
  <si>
    <t>K74</t>
  </si>
  <si>
    <t>78</t>
  </si>
  <si>
    <t>79</t>
  </si>
  <si>
    <t>80</t>
  </si>
  <si>
    <t>K7</t>
  </si>
  <si>
    <t>Felújítások (76+…79)</t>
  </si>
  <si>
    <t>Felhalmozási célú garancia- és kezességvállalásból származó kifizetés államháztartáson belülre</t>
  </si>
  <si>
    <t>K81</t>
  </si>
  <si>
    <t>Felhalmozási célú visszatérítendő támogatások,kölcsönök nyújtása államháztartáson belülre</t>
  </si>
  <si>
    <t>K82</t>
  </si>
  <si>
    <t>Felhalmozási célú visszatérítendő támogatások, kölcsönök törleszése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</si>
  <si>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</si>
  <si>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</si>
  <si>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</si>
  <si>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</si>
  <si>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</si>
  <si>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</si>
  <si>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</si>
  <si>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</si>
  <si>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</si>
  <si>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 támogatások államháztartáson kívülre</t>
  </si>
  <si>
    <t>K8</t>
  </si>
  <si>
    <t>Költségvetési kiadások (19+20+45+54+67+75+80+89)</t>
  </si>
  <si>
    <t>K1-K8</t>
  </si>
  <si>
    <t xml:space="preserve">Bevétel </t>
  </si>
  <si>
    <t>Kiadás</t>
  </si>
  <si>
    <t xml:space="preserve">Megnevezés </t>
  </si>
  <si>
    <t>Előirányzat</t>
  </si>
  <si>
    <t>I. Személyi juttatás</t>
  </si>
  <si>
    <t xml:space="preserve">III. Dologi kiadások </t>
  </si>
  <si>
    <t>IV. Ellátottak pénzbeli juttatásai</t>
  </si>
  <si>
    <t xml:space="preserve">V. Egyéb működési kiadások </t>
  </si>
  <si>
    <t>III. Közhatalmi bevételek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</si>
  <si>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</si>
  <si>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</si>
  <si>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</si>
  <si>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</si>
  <si>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</si>
  <si>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</si>
  <si>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A. KÖLTSÉGVETÉSI BEVÉTELEK</t>
  </si>
  <si>
    <t>VI. Beruházások</t>
  </si>
  <si>
    <t>VII.  Felújítások</t>
  </si>
  <si>
    <t>VIII. Egyéb felhalmozási célú támogatások államháztartáson kívülre</t>
  </si>
  <si>
    <t>A.  KÖLTSÉGVETÉSI KIADÁSOK ÖSSZESEN</t>
  </si>
  <si>
    <t xml:space="preserve">II. Munkaadót terhelő járulékok és szoc. hozzájár. adó </t>
  </si>
  <si>
    <t>K9</t>
  </si>
  <si>
    <t>1. Belföldi finanszírozás kiadásai</t>
  </si>
  <si>
    <t>K91</t>
  </si>
  <si>
    <t>2. Külföldi finanszírozás kiadásai</t>
  </si>
  <si>
    <t>K92</t>
  </si>
  <si>
    <t>3. Adóssághoz nem kapcsolódó származékos ügyletek kiadásai</t>
  </si>
  <si>
    <t>K93</t>
  </si>
  <si>
    <t>B. FINANSZÍROZÁSI KIADÁSOK ÖSSZESEN</t>
  </si>
  <si>
    <t xml:space="preserve">C. KIADÁSOK MINDÖSSZESEN (A+B) </t>
  </si>
  <si>
    <t>1. Belföldi finanszírozás bevételei</t>
  </si>
  <si>
    <t>B81</t>
  </si>
  <si>
    <t>2. Küldölfi finanszírozás bevételei</t>
  </si>
  <si>
    <t>B82</t>
  </si>
  <si>
    <t>3. Adóssághoz nem kapcsolódó származékos ügyletek bevételei</t>
  </si>
  <si>
    <t>B. FINANSZÍROZÁSI BEVÉTELEK ÖSSZESEN</t>
  </si>
  <si>
    <t>B8</t>
  </si>
  <si>
    <t xml:space="preserve">C.  BEVÉTELEK MINDÖSSZESEN (A+B) </t>
  </si>
  <si>
    <t>ÖNKORMÁNYZAT KÖLTSÉGVETÉSI MÉRLEGE</t>
  </si>
  <si>
    <t>ÖSSZEVONT KÖLTSÉGVETÉSI MÉRLEG</t>
  </si>
  <si>
    <t>BÜKKARANYOSI ÓVODA KÖLTSÉGVETÉSI MÉRLEGE</t>
  </si>
  <si>
    <t xml:space="preserve">MINDÖSSZESEN </t>
  </si>
  <si>
    <t>ÓVODA</t>
  </si>
  <si>
    <t>B811</t>
  </si>
  <si>
    <t>Hosszú lejáratú hitelek, kölcsönök felvétele</t>
  </si>
  <si>
    <t>B8111</t>
  </si>
  <si>
    <t>B812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</si>
  <si>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</si>
  <si>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</si>
  <si>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</si>
  <si>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</si>
  <si>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értékesítése</t>
  </si>
  <si>
    <t>B8123</t>
  </si>
  <si>
    <t>Befektetési célú belföldi értékpapírok kibocsátása</t>
  </si>
  <si>
    <t>B8124</t>
  </si>
  <si>
    <t>B813</t>
  </si>
  <si>
    <t>Előző év vállalkozási maradványának igénybevétele</t>
  </si>
  <si>
    <t>Előző év költségvetési maradványának igénybevétele</t>
  </si>
  <si>
    <t>B8131</t>
  </si>
  <si>
    <t>B8132</t>
  </si>
  <si>
    <t>Államháztartáson belüli megelőlegezések</t>
  </si>
  <si>
    <t>Államháztartáson belüli megelőlegezések törlesztése</t>
  </si>
  <si>
    <t>Központi, irányító szervi megállapodás</t>
  </si>
  <si>
    <t>Betétek megszűntetése</t>
  </si>
  <si>
    <t>Központi költségvetés sajátos finanszírozási bevételei</t>
  </si>
  <si>
    <t>B814</t>
  </si>
  <si>
    <t>B815</t>
  </si>
  <si>
    <t>B816</t>
  </si>
  <si>
    <t>B817</t>
  </si>
  <si>
    <t>B818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</si>
  <si>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</si>
  <si>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</si>
  <si>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</si>
  <si>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Külföldi hitelek, kölcsönök felvétele</t>
  </si>
  <si>
    <t>Adóssághoz nem kapcsolódó származékos ügyletek bevételei</t>
  </si>
  <si>
    <t>B821</t>
  </si>
  <si>
    <t>B822</t>
  </si>
  <si>
    <t>B823</t>
  </si>
  <si>
    <t>B824</t>
  </si>
  <si>
    <t>B83</t>
  </si>
  <si>
    <t>Likviditási célú hitelek, kölcsönök felvétele pénzügyi vállalkozástól</t>
  </si>
  <si>
    <t>B8113</t>
  </si>
  <si>
    <t>B8112</t>
  </si>
  <si>
    <t>Rövid lejáratú hitelek, kölcsönök felvétele</t>
  </si>
  <si>
    <t>Hitel-, kölcsönfelvétel államháztartáson kívülről (01+02+03)</t>
  </si>
  <si>
    <t>Belföldi értékpapírok bevételei (05+..+08)</t>
  </si>
  <si>
    <t>Maradvány igénybevétele (10+11)</t>
  </si>
  <si>
    <t>Belföldi finanszírozás bevételei (04+09+12+…+17)</t>
  </si>
  <si>
    <t>Külföldi finanszírozás bevételei (19+…+22)</t>
  </si>
  <si>
    <t>Finanszírozási bevételek (18+23+24)</t>
  </si>
  <si>
    <t xml:space="preserve">ÖNKORMÁNYZAT </t>
  </si>
  <si>
    <t xml:space="preserve">I/1. Közhatalmi bevételek részletezése </t>
  </si>
  <si>
    <t xml:space="preserve">  BEVÉTELEK JOGCÍMEI</t>
  </si>
  <si>
    <t xml:space="preserve">Önkormányzat </t>
  </si>
  <si>
    <t>Bükkaranyosi Óvoda</t>
  </si>
  <si>
    <t xml:space="preserve">Önkorm.-i Hivatal </t>
  </si>
  <si>
    <t>Mindösszesen</t>
  </si>
  <si>
    <t xml:space="preserve">I/1. Közhatalmi bevételek összesen </t>
  </si>
  <si>
    <t xml:space="preserve"> </t>
  </si>
  <si>
    <t xml:space="preserve">I/2. Intézményi működési bevételek részletezése </t>
  </si>
  <si>
    <t>1. Magánszemélyek jövedelemadói</t>
  </si>
  <si>
    <t>2. Társaságok jövedelemadói</t>
  </si>
  <si>
    <t>3. Szociális hozzájárulási adó és járulékok</t>
  </si>
  <si>
    <t>4. Bérhez és foglalkoztatáshoz kapcsolódó adók</t>
  </si>
  <si>
    <t>5. Vagyoni típusú adók</t>
  </si>
  <si>
    <t>Állandó jelleggel vgézett iparűzési adó</t>
  </si>
  <si>
    <t>6. Termékek és szolgáltatások adói</t>
  </si>
  <si>
    <t>Külterületi feladatok támogatása</t>
  </si>
  <si>
    <t>Finanszírozási bevételek</t>
  </si>
  <si>
    <t>Összesen:</t>
  </si>
  <si>
    <t>Finanszírozási kiadások</t>
  </si>
  <si>
    <t>Konyha üzemeltetési támogatása</t>
  </si>
  <si>
    <t>vendégebéd kiszállítási díja</t>
  </si>
  <si>
    <t>vendégebéd kiszállítási díj áfája</t>
  </si>
  <si>
    <t>szociális étkeztetés térítési díj bevétel áfája</t>
  </si>
  <si>
    <t>borsodweb áramdíj továbbszámlázása</t>
  </si>
  <si>
    <t>borsodweb áramdíj továbbszámlázás áfája</t>
  </si>
  <si>
    <t>háziorvos takarítási díj bevétele</t>
  </si>
  <si>
    <t>háziorvos takarítási díjbevétel áfá</t>
  </si>
  <si>
    <t>gyermekorvos takarítási díj bevétele</t>
  </si>
  <si>
    <t>Szolgálati lakás (Petőfi 20) bérleti díj bevétele</t>
  </si>
  <si>
    <t>Matáv bérleti díj bevétele</t>
  </si>
  <si>
    <t>búcsú területhasználati díj bevétele</t>
  </si>
  <si>
    <t>egyéb területhasználati díj bevételek</t>
  </si>
  <si>
    <t>posta bérleti díj bevétele</t>
  </si>
  <si>
    <t>gyógyszertár bérleti díj bevétele</t>
  </si>
  <si>
    <t>rendezvények támogatása</t>
  </si>
  <si>
    <t>víz és csatornahálózat üzemeltetési díjbevétele</t>
  </si>
  <si>
    <t>víz és csatornahálózat üzemeltetési díjbevétel áfája</t>
  </si>
  <si>
    <t>óvodai étkeztetés térítési díj bevétele</t>
  </si>
  <si>
    <t>iskolai étkeztetés térítési díj bevétele</t>
  </si>
  <si>
    <t>munkahelyi étkeztetés térítési díj bevétele</t>
  </si>
  <si>
    <t>vendégebéd térítési díj bevétele</t>
  </si>
  <si>
    <t>szociális étkeztetés térítési díja</t>
  </si>
  <si>
    <t>óvodai étkeztetés térítési díj bevétel áfája</t>
  </si>
  <si>
    <t>iskolai étkeztetés térítési díj bevétel áfája</t>
  </si>
  <si>
    <t>munkahelyi étkeztetés térítési díj bevétel áfája</t>
  </si>
  <si>
    <t>vendégebéd térítési díj bevétel áfája</t>
  </si>
  <si>
    <t>Rászoruló gyerekek szünidei étkezteése</t>
  </si>
  <si>
    <t>Posta gáz és víz rezsi bevétele</t>
  </si>
  <si>
    <t>adatok Ft-ban</t>
  </si>
  <si>
    <t>adaok Ft-ban</t>
  </si>
  <si>
    <t>munkahelyi étkeztetés bevétele</t>
  </si>
  <si>
    <t>vendégebéd térítési díja</t>
  </si>
  <si>
    <t>Szolgálati lakás (Petőfi 20.) bérleti díj bevétele</t>
  </si>
  <si>
    <t>Működési célú költségvetési támogatások és kiegészíő támogatások</t>
  </si>
  <si>
    <t>Elszámolásból származó bevételek</t>
  </si>
  <si>
    <t>Befektetett pénzügyi eszközökből származó bevételek</t>
  </si>
  <si>
    <t>B4081</t>
  </si>
  <si>
    <t>Egyéb kapott (járó) kamatok és kamatjellegű bevételek</t>
  </si>
  <si>
    <t>B4082</t>
  </si>
  <si>
    <t xml:space="preserve">Kamatbevételek és más nyereségjellegű bevételek </t>
  </si>
  <si>
    <t>Részesedésekből származó pénzügyi műveletek bevételei</t>
  </si>
  <si>
    <t>B4091</t>
  </si>
  <si>
    <t>Más egyéb pénzügyi műveletek bevételei</t>
  </si>
  <si>
    <t>B4092</t>
  </si>
  <si>
    <t xml:space="preserve">Biztosító által fizetett kártérítés </t>
  </si>
  <si>
    <t>B411</t>
  </si>
  <si>
    <t>Felhalmozási bevételek (50+…+54)</t>
  </si>
  <si>
    <t>Működési bevételek (34+…+48)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</si>
  <si>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</si>
  <si>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</si>
  <si>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Működési  célú visszatérítenő támogatások, kölcsönök visszatérülése államháztartáson kívülről</t>
  </si>
  <si>
    <t>B64</t>
  </si>
  <si>
    <t>B65</t>
  </si>
  <si>
    <t>Működési célú átvett pénzeszközök (56+….+60)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</si>
  <si>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</si>
  <si>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</si>
  <si>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</si>
  <si>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</si>
  <si>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Felhalmozási célú átvett pénzeszközök (62+….+66)</t>
  </si>
  <si>
    <t>Működési célú költségvetési támogatások és kiegészítő támogatások</t>
  </si>
  <si>
    <t>Kamatbevételek és más nyereségjellegű bevételek</t>
  </si>
  <si>
    <t>Biztosító által fizetett kártérítés</t>
  </si>
  <si>
    <t>Működési célú garancia- és kezességvállalásból származó megtérülések az Európai Uniótól</t>
  </si>
  <si>
    <t>Működési célú garancia- és kezességvállalásból származó megtérülések kormányoktól és más nemzetközi szervezetektől</t>
  </si>
  <si>
    <t>Működési bevételek (34+…44)</t>
  </si>
  <si>
    <t>Felhalmozási bevételek (46+…+50)</t>
  </si>
  <si>
    <t>Működési célú átvett pénzeszközök (52+…+56)</t>
  </si>
  <si>
    <t>Felhalmozási célú garancia- és kezességvállalásból származó megtérülések az Európai Uniótól</t>
  </si>
  <si>
    <t>Felhalmozási célú garancia- és kezességvállalásból származó megtérülések kormányoktól és más nemzetközi szervezetektől</t>
  </si>
  <si>
    <t>Felhalmozási célú átvett pénzeszközök (58+…+62)</t>
  </si>
  <si>
    <t>Költségvetési bevételek (13+19+33+45+51+57+63)</t>
  </si>
  <si>
    <t>Működési célú átvett pénzeszközök (1+…+5)</t>
  </si>
  <si>
    <t>Működési bevételek (34+…49)</t>
  </si>
  <si>
    <t>Működési célú átvett pénzeszközök (56+…+60)</t>
  </si>
  <si>
    <t>kommunális zsák értékesítése</t>
  </si>
  <si>
    <t>kommunális zsák értékesítés áfája</t>
  </si>
  <si>
    <t>Művelődési Ház bérbeadásból származó bevétele</t>
  </si>
  <si>
    <t>öno tárgyi eszköz beszerzés</t>
  </si>
  <si>
    <t>2020. évi Működési és felhalmozási bevételek előirányzat módosítása</t>
  </si>
  <si>
    <t>Módosított 
előirányzat</t>
  </si>
  <si>
    <t>Bérkompenzáció támogatása</t>
  </si>
  <si>
    <t>Munkaügyi Központ támogatás GINOP pályázat</t>
  </si>
  <si>
    <t>2019. évi Vis Maior pályázat támogatása</t>
  </si>
  <si>
    <t>gépkocsi használati díj bevétele</t>
  </si>
  <si>
    <t>tornacsarnok bérleti díj bevétele</t>
  </si>
  <si>
    <t xml:space="preserve">szociális étkeztetés térítési díj bevétel </t>
  </si>
  <si>
    <t>közmunkaprogramban előállított termékek értékesítése</t>
  </si>
  <si>
    <t>gépkocsi használat díj bevétel áfája</t>
  </si>
  <si>
    <t>bölcsődei étkeztetés térítési díj bevétel áfája</t>
  </si>
  <si>
    <t>rászoruló gyerekek szünidei étkeztetés áfája</t>
  </si>
  <si>
    <t xml:space="preserve">     A 2020. évi MŰKÖDÉSI ÉS FELHALMOZÁSI KÖLTSÉGVETÉS bevételi előirányzatai feladatonként </t>
  </si>
  <si>
    <t>zöldséges közterület használati díj bevétele</t>
  </si>
  <si>
    <t>gépkocsi használati díj  bevétele</t>
  </si>
  <si>
    <t xml:space="preserve">     A 2020. évi MŰKÖDÉSI ÉS FELHALMOZÁSI KÖLTSÉGVETÉS bevételi előirányzat módosítása feladatonként </t>
  </si>
  <si>
    <t>rászoruló gyerekek szünidei étkeztetés díjbevétele</t>
  </si>
  <si>
    <t>2020. évi MŰKÖDÉSI CÉLÚ TÁMOGATÁSOK ÁLLAMHÁZTARTÁSON BELÜLRŐL előirányzata</t>
  </si>
  <si>
    <t>2020. évi MŰKÖDÉSI CÉLÚ ÁTVETT PÉNZESZKÖZÖK előirányzata</t>
  </si>
  <si>
    <t>2020. évi FELHALMOZÁSI CÉLÚ TÁMOGATÁSOK ÁLLAMHÁZTARTÁSON BELÜLRŐL előirányzata</t>
  </si>
  <si>
    <t>2020. évi Finanszírozási bevételek előirányzat módosítása</t>
  </si>
  <si>
    <t>2020. évi Működési és felhalmozási kiadások előirányzat módosítása</t>
  </si>
  <si>
    <t>2020. évi Működési és felhalmozási kiadások előirányzat teljesülése feladatonként</t>
  </si>
  <si>
    <t>2020. évi Működési és felhalmozási kiadások előirányzat teljesülése</t>
  </si>
  <si>
    <t>2020. évi EGYÉB MŰKÖDÉSI KIADÁSOK előirányzata</t>
  </si>
  <si>
    <t>2020. évi EGYÉB FELHALMOZÁSI CÉLÚ TÁMOGATÁSOK ÁLLAMHÁZTARTÁSON BELÜLRE előirányzata</t>
  </si>
  <si>
    <t>2020. évi BERUHÁZÁSOK előirányzat módosítása</t>
  </si>
  <si>
    <t>Patak pályázat II. TOP-2.1.3-15-BO1-2016-00062</t>
  </si>
  <si>
    <t>Bölcsőde pályázat építési munkálatai</t>
  </si>
  <si>
    <t xml:space="preserve">Magyar Falu Program Polgármesteri Hivatal korszerűsítése </t>
  </si>
  <si>
    <t>Interreg pályázat építési munkálatok</t>
  </si>
  <si>
    <t>beruházások Gördülő Fejlesztési Terv alapján</t>
  </si>
  <si>
    <t>Bölcsőde pályázat eszköz beszerzés</t>
  </si>
  <si>
    <t>Idősek Klubja tárgyi eszköz beszerzés</t>
  </si>
  <si>
    <t>községgazdálkodás tárgyi eszköz beszerzés</t>
  </si>
  <si>
    <t>Bölcsőde pályázat</t>
  </si>
  <si>
    <t>Magyar Falu Progran Polgármesteri Hivatal korszerűsítés</t>
  </si>
  <si>
    <t>Interreg pályázat</t>
  </si>
  <si>
    <t>2020. évi FELÚJÍTÁSOK előirányzat módosítása</t>
  </si>
  <si>
    <t>Magyar Falu Program Polgármesteri Hivatal korszerűsítése</t>
  </si>
  <si>
    <t>Magyar Falu Program Művelődési Ház felújítása</t>
  </si>
  <si>
    <t>Magyar Falu Program Önkormányzati tulajdonú utak felújítása</t>
  </si>
  <si>
    <t xml:space="preserve">   2020. évi  ELŐIRÁNYZAT-FELHASZNÁLÁSI TERV</t>
  </si>
  <si>
    <t>2020. évi Finanszírozási kiadások előirányzat módosítása</t>
  </si>
  <si>
    <t xml:space="preserve">Felhalmozási célú önkormányzati támogatások </t>
  </si>
  <si>
    <t>Egyéb tárgyi eszközök beszerzése, létesítése</t>
  </si>
  <si>
    <t>Működési célú támogatások az Európai Uniónak</t>
  </si>
  <si>
    <t>Belföldi finanszírozás kiadásai (04+09+…+15)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</si>
  <si>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</si>
  <si>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</si>
  <si>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</si>
  <si>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</si>
  <si>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</si>
  <si>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</si>
  <si>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</si>
  <si>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</si>
  <si>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</si>
  <si>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</si>
  <si>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Polgármesteri illetmény támogatása</t>
  </si>
  <si>
    <t>A minimálbér és a garantált bérminimum emelés hatásának kompenzációja</t>
  </si>
  <si>
    <t>Rászoruló gyerekek szünidei étkeztetése</t>
  </si>
  <si>
    <t>Lakossági víz és csatornatámogatás</t>
  </si>
  <si>
    <t>2020. évi szociális célú tűzifa támogatás</t>
  </si>
  <si>
    <t>KEHOP-1.2.1-18-2018-00050 pályázat támogatási előleg</t>
  </si>
  <si>
    <t>Területalapú támogatás</t>
  </si>
  <si>
    <t>EFOP-1.5.2. pályázat támogatása</t>
  </si>
  <si>
    <t>Közös hivatali feladatok ellátása 2019. évi elszámolás</t>
  </si>
  <si>
    <t>Közös hivatali feladatok ellátása 2020. évi hozzájárulás</t>
  </si>
  <si>
    <t>Magyar Falu Program Közterületek karbantartását szolgáló eszközbeszerzés támogatása</t>
  </si>
  <si>
    <t>Magyar Falu Program Tanyagondnoki kisbusz beszerzés pályázat fejlesztési támogatás</t>
  </si>
  <si>
    <t>Közmunka programban előállított termékek értékesítése</t>
  </si>
  <si>
    <t>szénabála értékesítése</t>
  </si>
  <si>
    <t>közmunka programban megtermelt zöldségek és tojás értékesítése</t>
  </si>
  <si>
    <t>Zöldseges bérleti díj bevétele</t>
  </si>
  <si>
    <t>Lézer Depó Kft. helység bérleti díja</t>
  </si>
  <si>
    <t>KLIK rezsiköltség továbbszámlázása</t>
  </si>
  <si>
    <t>szolgálati lakás (Petőfi 20.) rezsi</t>
  </si>
  <si>
    <t>Veszprémi Szilvia telefon továbbszámlázsa</t>
  </si>
  <si>
    <t>Lézer Depó Kft. bérelt helység rezsi</t>
  </si>
  <si>
    <t>Belső ellenőrzés díjának továbbszámlázása Óvoda és RNÖ felé</t>
  </si>
  <si>
    <t>bölcsődei étkeztetés térítési díj bevétele</t>
  </si>
  <si>
    <t>szénabála értékesítés áfája</t>
  </si>
  <si>
    <t>közmunkaprogramban megtermelt tojás és zöldség értékesítése</t>
  </si>
  <si>
    <t>telek értékesítés áfa</t>
  </si>
  <si>
    <t>tárgyi eszköz bérleti díja</t>
  </si>
  <si>
    <t>kaszálás bevétele</t>
  </si>
  <si>
    <t>Veszprémi Szilvia telefon továbbszámlázása</t>
  </si>
  <si>
    <t>BÜKKARANYOS KINCSEI BÖLCSŐDE, ÓVODA ÉS KONYHA</t>
  </si>
  <si>
    <t>Bükkaranyos Kincsei Bölcsőde, Óvoda és Konyha</t>
  </si>
  <si>
    <t>GINOP pályázat támogatása</t>
  </si>
  <si>
    <t>K341</t>
  </si>
  <si>
    <t>Emődi Agglomerációs Társulás működési hozzájárulása</t>
  </si>
  <si>
    <t>Bursa támogatása</t>
  </si>
  <si>
    <t>Családsegítő Szolgálat működési hozzájárulása</t>
  </si>
  <si>
    <t>Ongai Szociális Szolgáltató Központ támogatása</t>
  </si>
  <si>
    <t>Civil szervezetek támogatása</t>
  </si>
  <si>
    <t>Fűkaszakár megtérítése</t>
  </si>
  <si>
    <t>Lakossági víz- és csatornaszolgáltatás támogatása</t>
  </si>
  <si>
    <t>községgazdálkodás tárgyi eszköz beszerzése</t>
  </si>
  <si>
    <t>Óvoda tárgyi eszköz beszerzés</t>
  </si>
  <si>
    <t>Vízhálózat felújítása Gördülő Fejlesztési Terv keretében</t>
  </si>
  <si>
    <t>Felhalmozási célú önkormányzati támogatások</t>
  </si>
  <si>
    <t>késedelmi pótlék</t>
  </si>
  <si>
    <t>1. melléklet a 10/2021.(V.28.) önkormányzati rendelethez</t>
  </si>
  <si>
    <t>1.1.  melléklet a 10/2021. (V.28.) önkormányzati rendelethez</t>
  </si>
  <si>
    <t>1.2. melléklet a 10/2021.(V.28.) önkormányzati rendelethez</t>
  </si>
  <si>
    <t xml:space="preserve">                  2. melléklet a 10/2021. (V.28.) önkormányzati rendelethez</t>
  </si>
  <si>
    <t>2.1.  melléklet a 10/2021. (V.28.) önkormányzati rendelethez</t>
  </si>
  <si>
    <t>2.2.  melléklet 10/2021. (V.28.) önkormányzati rendelethez</t>
  </si>
  <si>
    <t>2.4.  melléklet a 10/2021. (V.28.) önkormányzati rendelethez</t>
  </si>
  <si>
    <t>2.5. melléklet a 10/2021. (V.28.) önkormányzati rendelethez</t>
  </si>
  <si>
    <t>2.6. melléklet a 10/2021. (V.28.) önkormányzati rendelethez</t>
  </si>
  <si>
    <t>2.7. melléklet a 10/2021. (V.28.) önkormányzati rendelethez</t>
  </si>
  <si>
    <t>3. melléklet a 10/2021.(V.28.) önkormányzati rendelethez</t>
  </si>
  <si>
    <t>4. melléklet a 10/2021. (V.28.) önkormányzati rendelethez</t>
  </si>
  <si>
    <t>4.1. melléklet a 10/2021 (V.28.) önkormányzati rendelethez</t>
  </si>
  <si>
    <t>4.2. melléklet a 10/2021. (V.28.) önkormányzati rendelethez</t>
  </si>
  <si>
    <t>4.3. melléklet a 10/2021. (V.28.) önkormányzati rendelethez</t>
  </si>
  <si>
    <t>4.4. melléklet a 10/2021. (V.28.) önkormányzati rendelethez</t>
  </si>
  <si>
    <t>4.5. melléklet a 10/2021. (V.28.) önkormányzati rendelethez</t>
  </si>
  <si>
    <t>4.6. melléklet a 10/2021. (V.28.) önkormányzati rendelethez</t>
  </si>
  <si>
    <t>5. melléklet a 10/2021. (V.28.) önkormányzati rendelethez</t>
  </si>
  <si>
    <t>6. melléklet a 10/2021. (V.28.) önkormányzati rendelethez</t>
  </si>
  <si>
    <t>2.3. melléklet a 10/2021. (V.28.) önkormányzati rendelethez</t>
  </si>
</sst>
</file>

<file path=xl/styles.xml><?xml version="1.0" encoding="utf-8"?>
<styleSheet xmlns="http://schemas.openxmlformats.org/spreadsheetml/2006/main">
  <numFmts count="1">
    <numFmt numFmtId="164" formatCode="#,##0.0"/>
  </numFmts>
  <fonts count="6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color indexed="8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color indexed="8"/>
      <name val="Times New Roman"/>
      <family val="1"/>
      <charset val="238"/>
    </font>
    <font>
      <i/>
      <sz val="9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3" fontId="0" fillId="0" borderId="1" xfId="0" applyNumberFormat="1" applyBorder="1"/>
    <xf numFmtId="3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Fill="1" applyBorder="1"/>
    <xf numFmtId="0" fontId="5" fillId="0" borderId="1" xfId="0" applyFont="1" applyFill="1" applyBorder="1"/>
    <xf numFmtId="0" fontId="3" fillId="0" borderId="1" xfId="0" applyFont="1" applyFill="1" applyBorder="1"/>
    <xf numFmtId="3" fontId="0" fillId="0" borderId="2" xfId="0" applyNumberFormat="1" applyBorder="1"/>
    <xf numFmtId="3" fontId="0" fillId="0" borderId="3" xfId="0" applyNumberFormat="1" applyBorder="1"/>
    <xf numFmtId="3" fontId="3" fillId="0" borderId="3" xfId="0" applyNumberFormat="1" applyFont="1" applyBorder="1"/>
    <xf numFmtId="0" fontId="0" fillId="0" borderId="3" xfId="0" applyBorder="1"/>
    <xf numFmtId="0" fontId="0" fillId="0" borderId="1" xfId="0" applyFont="1" applyFill="1" applyBorder="1" applyAlignment="1">
      <alignment wrapText="1"/>
    </xf>
    <xf numFmtId="3" fontId="0" fillId="0" borderId="3" xfId="0" applyNumberFormat="1" applyFill="1" applyBorder="1"/>
    <xf numFmtId="3" fontId="12" fillId="0" borderId="1" xfId="0" applyNumberFormat="1" applyFont="1" applyBorder="1"/>
    <xf numFmtId="3" fontId="2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3" fontId="6" fillId="0" borderId="1" xfId="0" applyNumberFormat="1" applyFont="1" applyFill="1" applyBorder="1"/>
    <xf numFmtId="3" fontId="0" fillId="0" borderId="1" xfId="0" applyNumberFormat="1" applyFill="1" applyBorder="1"/>
    <xf numFmtId="3" fontId="14" fillId="0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/>
    <xf numFmtId="0" fontId="13" fillId="0" borderId="1" xfId="0" applyFont="1" applyFill="1" applyBorder="1"/>
    <xf numFmtId="3" fontId="3" fillId="0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2" fillId="0" borderId="3" xfId="0" applyNumberFormat="1" applyFont="1" applyFill="1" applyBorder="1"/>
    <xf numFmtId="3" fontId="3" fillId="0" borderId="3" xfId="0" applyNumberFormat="1" applyFont="1" applyFill="1" applyBorder="1"/>
    <xf numFmtId="0" fontId="0" fillId="0" borderId="0" xfId="0" applyBorder="1"/>
    <xf numFmtId="0" fontId="24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7" fillId="0" borderId="1" xfId="0" applyFont="1" applyBorder="1"/>
    <xf numFmtId="49" fontId="23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0" xfId="0" applyFont="1"/>
    <xf numFmtId="3" fontId="29" fillId="0" borderId="1" xfId="0" applyNumberFormat="1" applyFont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/>
    <xf numFmtId="0" fontId="0" fillId="0" borderId="1" xfId="0" applyFill="1" applyBorder="1" applyAlignment="1">
      <alignment horizontal="center"/>
    </xf>
    <xf numFmtId="0" fontId="23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/>
    </xf>
    <xf numFmtId="0" fontId="23" fillId="0" borderId="1" xfId="0" applyFont="1" applyFill="1" applyBorder="1"/>
    <xf numFmtId="0" fontId="23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3" fontId="23" fillId="0" borderId="1" xfId="0" applyNumberFormat="1" applyFont="1" applyBorder="1"/>
    <xf numFmtId="3" fontId="26" fillId="0" borderId="1" xfId="0" applyNumberFormat="1" applyFont="1" applyBorder="1"/>
    <xf numFmtId="0" fontId="0" fillId="0" borderId="4" xfId="0" applyBorder="1" applyAlignment="1">
      <alignment horizontal="right"/>
    </xf>
    <xf numFmtId="0" fontId="15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3" fontId="18" fillId="0" borderId="1" xfId="0" applyNumberFormat="1" applyFont="1" applyBorder="1"/>
    <xf numFmtId="0" fontId="18" fillId="0" borderId="5" xfId="0" applyFont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19" fillId="0" borderId="1" xfId="0" applyNumberFormat="1" applyFont="1" applyBorder="1"/>
    <xf numFmtId="0" fontId="19" fillId="0" borderId="5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3" fontId="30" fillId="0" borderId="1" xfId="0" applyNumberFormat="1" applyFont="1" applyBorder="1"/>
    <xf numFmtId="0" fontId="7" fillId="0" borderId="1" xfId="0" applyFont="1" applyBorder="1"/>
    <xf numFmtId="0" fontId="31" fillId="0" borderId="1" xfId="0" applyFont="1" applyBorder="1" applyAlignment="1">
      <alignment horizontal="center"/>
    </xf>
    <xf numFmtId="3" fontId="31" fillId="0" borderId="1" xfId="0" applyNumberFormat="1" applyFont="1" applyBorder="1"/>
    <xf numFmtId="0" fontId="3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24" fillId="0" borderId="1" xfId="0" applyFont="1" applyBorder="1"/>
    <xf numFmtId="3" fontId="0" fillId="0" borderId="1" xfId="0" applyNumberFormat="1" applyFont="1" applyBorder="1"/>
    <xf numFmtId="0" fontId="29" fillId="0" borderId="1" xfId="0" applyFont="1" applyBorder="1"/>
    <xf numFmtId="0" fontId="0" fillId="0" borderId="1" xfId="0" applyFont="1" applyFill="1" applyBorder="1" applyAlignment="1">
      <alignment horizontal="center"/>
    </xf>
    <xf numFmtId="0" fontId="29" fillId="0" borderId="1" xfId="0" applyFont="1" applyFill="1" applyBorder="1"/>
    <xf numFmtId="0" fontId="0" fillId="0" borderId="0" xfId="0" applyFont="1"/>
    <xf numFmtId="3" fontId="33" fillId="0" borderId="1" xfId="0" applyNumberFormat="1" applyFont="1" applyFill="1" applyBorder="1"/>
    <xf numFmtId="3" fontId="34" fillId="0" borderId="1" xfId="0" applyNumberFormat="1" applyFont="1" applyFill="1" applyBorder="1"/>
    <xf numFmtId="0" fontId="21" fillId="0" borderId="0" xfId="0" applyFont="1" applyBorder="1"/>
    <xf numFmtId="0" fontId="22" fillId="0" borderId="0" xfId="0" applyFont="1"/>
    <xf numFmtId="0" fontId="15" fillId="0" borderId="0" xfId="0" applyFont="1"/>
    <xf numFmtId="0" fontId="30" fillId="0" borderId="0" xfId="0" applyFont="1"/>
    <xf numFmtId="3" fontId="0" fillId="3" borderId="1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3" fontId="35" fillId="0" borderId="1" xfId="0" applyNumberFormat="1" applyFont="1" applyBorder="1"/>
    <xf numFmtId="3" fontId="23" fillId="3" borderId="1" xfId="0" applyNumberFormat="1" applyFont="1" applyFill="1" applyBorder="1"/>
    <xf numFmtId="3" fontId="31" fillId="3" borderId="1" xfId="0" applyNumberFormat="1" applyFont="1" applyFill="1" applyBorder="1"/>
    <xf numFmtId="3" fontId="36" fillId="0" borderId="3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3" fontId="3" fillId="0" borderId="0" xfId="0" applyNumberFormat="1" applyFont="1" applyBorder="1"/>
    <xf numFmtId="0" fontId="23" fillId="0" borderId="0" xfId="0" applyFont="1" applyBorder="1"/>
    <xf numFmtId="3" fontId="2" fillId="0" borderId="1" xfId="0" applyNumberFormat="1" applyFont="1" applyFill="1" applyBorder="1"/>
    <xf numFmtId="49" fontId="23" fillId="0" borderId="0" xfId="0" applyNumberFormat="1" applyFont="1" applyBorder="1" applyAlignment="1">
      <alignment horizontal="center"/>
    </xf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1" xfId="0" applyFont="1" applyBorder="1"/>
    <xf numFmtId="0" fontId="0" fillId="0" borderId="1" xfId="0" applyFont="1" applyFill="1" applyBorder="1"/>
    <xf numFmtId="0" fontId="23" fillId="0" borderId="0" xfId="0" applyFont="1" applyFill="1" applyBorder="1"/>
    <xf numFmtId="0" fontId="2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0" fillId="0" borderId="1" xfId="0" applyNumberFormat="1" applyFont="1" applyFill="1" applyBorder="1"/>
    <xf numFmtId="3" fontId="23" fillId="0" borderId="1" xfId="0" applyNumberFormat="1" applyFont="1" applyFill="1" applyBorder="1"/>
    <xf numFmtId="0" fontId="45" fillId="0" borderId="1" xfId="0" applyFont="1" applyBorder="1"/>
    <xf numFmtId="0" fontId="45" fillId="0" borderId="1" xfId="0" applyFont="1" applyFill="1" applyBorder="1"/>
    <xf numFmtId="0" fontId="45" fillId="0" borderId="1" xfId="0" applyFont="1" applyBorder="1" applyAlignment="1">
      <alignment horizontal="center"/>
    </xf>
    <xf numFmtId="0" fontId="46" fillId="0" borderId="1" xfId="0" applyFont="1" applyBorder="1"/>
    <xf numFmtId="3" fontId="45" fillId="0" borderId="3" xfId="0" applyNumberFormat="1" applyFont="1" applyFill="1" applyBorder="1"/>
    <xf numFmtId="3" fontId="44" fillId="0" borderId="1" xfId="0" applyNumberFormat="1" applyFont="1" applyBorder="1"/>
    <xf numFmtId="3" fontId="46" fillId="0" borderId="1" xfId="0" applyNumberFormat="1" applyFont="1" applyBorder="1"/>
    <xf numFmtId="3" fontId="46" fillId="0" borderId="1" xfId="0" applyNumberFormat="1" applyFont="1" applyFill="1" applyBorder="1"/>
    <xf numFmtId="3" fontId="43" fillId="0" borderId="1" xfId="0" applyNumberFormat="1" applyFont="1" applyBorder="1"/>
    <xf numFmtId="0" fontId="31" fillId="0" borderId="1" xfId="0" applyFont="1" applyFill="1" applyBorder="1"/>
    <xf numFmtId="3" fontId="43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0" fillId="0" borderId="0" xfId="0" applyFill="1"/>
    <xf numFmtId="0" fontId="0" fillId="0" borderId="2" xfId="0" applyFill="1" applyBorder="1" applyAlignment="1">
      <alignment horizontal="center" vertical="center" wrapText="1"/>
    </xf>
    <xf numFmtId="3" fontId="31" fillId="0" borderId="1" xfId="0" applyNumberFormat="1" applyFont="1" applyFill="1" applyBorder="1"/>
    <xf numFmtId="3" fontId="23" fillId="0" borderId="3" xfId="0" applyNumberFormat="1" applyFont="1" applyFill="1" applyBorder="1"/>
    <xf numFmtId="3" fontId="0" fillId="0" borderId="0" xfId="0" applyNumberFormat="1" applyFill="1"/>
    <xf numFmtId="0" fontId="0" fillId="0" borderId="0" xfId="0" applyAlignment="1">
      <alignment horizontal="right"/>
    </xf>
    <xf numFmtId="3" fontId="0" fillId="0" borderId="0" xfId="0" applyNumberFormat="1"/>
    <xf numFmtId="3" fontId="49" fillId="0" borderId="1" xfId="0" applyNumberFormat="1" applyFont="1" applyBorder="1"/>
    <xf numFmtId="0" fontId="3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textRotation="90" wrapText="1"/>
    </xf>
    <xf numFmtId="0" fontId="0" fillId="0" borderId="0" xfId="0" applyFill="1" applyAlignment="1">
      <alignment horizontal="center"/>
    </xf>
    <xf numFmtId="0" fontId="31" fillId="0" borderId="1" xfId="0" applyFont="1" applyFill="1" applyBorder="1" applyAlignment="1">
      <alignment horizontal="center"/>
    </xf>
    <xf numFmtId="3" fontId="30" fillId="0" borderId="1" xfId="0" applyNumberFormat="1" applyFont="1" applyFill="1" applyBorder="1"/>
    <xf numFmtId="0" fontId="32" fillId="0" borderId="1" xfId="0" applyFont="1" applyFill="1" applyBorder="1" applyAlignment="1">
      <alignment horizontal="center"/>
    </xf>
    <xf numFmtId="3" fontId="0" fillId="0" borderId="2" xfId="0" applyNumberForma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3" fontId="45" fillId="0" borderId="1" xfId="0" applyNumberFormat="1" applyFont="1" applyFill="1" applyBorder="1"/>
    <xf numFmtId="3" fontId="52" fillId="0" borderId="1" xfId="0" applyNumberFormat="1" applyFont="1" applyBorder="1"/>
    <xf numFmtId="3" fontId="32" fillId="0" borderId="1" xfId="0" applyNumberFormat="1" applyFont="1" applyBorder="1"/>
    <xf numFmtId="3" fontId="1" fillId="0" borderId="3" xfId="0" applyNumberFormat="1" applyFont="1" applyFill="1" applyBorder="1"/>
    <xf numFmtId="3" fontId="26" fillId="0" borderId="1" xfId="0" applyNumberFormat="1" applyFont="1" applyFill="1" applyBorder="1"/>
    <xf numFmtId="3" fontId="50" fillId="0" borderId="1" xfId="0" applyNumberFormat="1" applyFont="1" applyFill="1" applyBorder="1"/>
    <xf numFmtId="3" fontId="25" fillId="0" borderId="1" xfId="0" applyNumberFormat="1" applyFont="1" applyFill="1" applyBorder="1"/>
    <xf numFmtId="0" fontId="19" fillId="0" borderId="1" xfId="0" applyFont="1" applyBorder="1" applyAlignment="1">
      <alignment horizontal="left"/>
    </xf>
    <xf numFmtId="0" fontId="9" fillId="0" borderId="0" xfId="0" applyFont="1" applyAlignment="1"/>
    <xf numFmtId="3" fontId="0" fillId="0" borderId="2" xfId="0" applyNumberFormat="1" applyFill="1" applyBorder="1"/>
    <xf numFmtId="3" fontId="0" fillId="0" borderId="3" xfId="0" applyNumberFormat="1" applyFill="1" applyBorder="1"/>
    <xf numFmtId="3" fontId="7" fillId="0" borderId="1" xfId="0" applyNumberFormat="1" applyFont="1" applyFill="1" applyBorder="1"/>
    <xf numFmtId="3" fontId="18" fillId="0" borderId="3" xfId="0" applyNumberFormat="1" applyFont="1" applyBorder="1"/>
    <xf numFmtId="3" fontId="19" fillId="0" borderId="3" xfId="0" applyNumberFormat="1" applyFont="1" applyBorder="1"/>
    <xf numFmtId="3" fontId="18" fillId="0" borderId="3" xfId="0" applyNumberFormat="1" applyFont="1" applyFill="1" applyBorder="1"/>
    <xf numFmtId="0" fontId="0" fillId="0" borderId="1" xfId="0" applyBorder="1"/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3" xfId="0" applyNumberFormat="1" applyBorder="1"/>
    <xf numFmtId="0" fontId="0" fillId="0" borderId="3" xfId="0" applyBorder="1"/>
    <xf numFmtId="0" fontId="8" fillId="0" borderId="1" xfId="0" applyFont="1" applyFill="1" applyBorder="1"/>
    <xf numFmtId="3" fontId="47" fillId="0" borderId="1" xfId="0" applyNumberFormat="1" applyFont="1" applyBorder="1"/>
    <xf numFmtId="0" fontId="26" fillId="0" borderId="1" xfId="0" applyFont="1" applyBorder="1"/>
    <xf numFmtId="0" fontId="6" fillId="0" borderId="1" xfId="0" applyFont="1" applyBorder="1"/>
    <xf numFmtId="3" fontId="0" fillId="0" borderId="1" xfId="0" applyNumberFormat="1" applyBorder="1"/>
    <xf numFmtId="0" fontId="17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/>
    <xf numFmtId="0" fontId="42" fillId="0" borderId="7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1" fillId="0" borderId="1" xfId="0" applyFont="1" applyBorder="1"/>
    <xf numFmtId="0" fontId="0" fillId="0" borderId="6" xfId="0" applyBorder="1" applyAlignment="1">
      <alignment horizontal="center" vertical="center" wrapText="1"/>
    </xf>
    <xf numFmtId="0" fontId="54" fillId="0" borderId="1" xfId="0" applyFont="1" applyBorder="1"/>
    <xf numFmtId="0" fontId="53" fillId="0" borderId="1" xfId="0" applyFont="1" applyBorder="1" applyAlignment="1">
      <alignment horizontal="center" wrapText="1"/>
    </xf>
    <xf numFmtId="3" fontId="0" fillId="0" borderId="8" xfId="0" applyNumberFormat="1" applyFill="1" applyBorder="1"/>
    <xf numFmtId="0" fontId="0" fillId="0" borderId="3" xfId="0" applyFont="1" applyBorder="1"/>
    <xf numFmtId="0" fontId="0" fillId="2" borderId="3" xfId="0" applyFont="1" applyFill="1" applyBorder="1"/>
    <xf numFmtId="3" fontId="1" fillId="0" borderId="1" xfId="0" applyNumberFormat="1" applyFont="1" applyFill="1" applyBorder="1"/>
    <xf numFmtId="3" fontId="32" fillId="0" borderId="1" xfId="0" applyNumberFormat="1" applyFont="1" applyFill="1" applyBorder="1"/>
    <xf numFmtId="3" fontId="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6" fillId="0" borderId="1" xfId="0" applyFont="1" applyFill="1" applyBorder="1"/>
    <xf numFmtId="0" fontId="56" fillId="0" borderId="1" xfId="0" applyFont="1" applyFill="1" applyBorder="1" applyAlignment="1">
      <alignment horizontal="center"/>
    </xf>
    <xf numFmtId="3" fontId="56" fillId="0" borderId="1" xfId="0" applyNumberFormat="1" applyFont="1" applyFill="1" applyBorder="1"/>
    <xf numFmtId="0" fontId="56" fillId="0" borderId="0" xfId="0" applyFont="1"/>
    <xf numFmtId="0" fontId="56" fillId="0" borderId="1" xfId="0" applyFont="1" applyBorder="1"/>
    <xf numFmtId="0" fontId="56" fillId="0" borderId="1" xfId="0" applyFont="1" applyBorder="1" applyAlignment="1">
      <alignment horizontal="center"/>
    </xf>
    <xf numFmtId="3" fontId="56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3" fontId="55" fillId="0" borderId="1" xfId="0" applyNumberFormat="1" applyFont="1" applyBorder="1"/>
    <xf numFmtId="0" fontId="57" fillId="0" borderId="1" xfId="0" applyFont="1" applyBorder="1"/>
    <xf numFmtId="0" fontId="32" fillId="0" borderId="3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3" xfId="0" applyNumberFormat="1" applyFont="1" applyBorder="1"/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3" xfId="0" applyFont="1" applyBorder="1"/>
    <xf numFmtId="164" fontId="0" fillId="0" borderId="1" xfId="0" applyNumberFormat="1" applyBorder="1"/>
    <xf numFmtId="164" fontId="3" fillId="0" borderId="1" xfId="0" applyNumberFormat="1" applyFont="1" applyFill="1" applyBorder="1"/>
    <xf numFmtId="0" fontId="0" fillId="0" borderId="1" xfId="0" applyBorder="1" applyAlignment="1">
      <alignment horizontal="center"/>
    </xf>
    <xf numFmtId="3" fontId="31" fillId="0" borderId="3" xfId="0" applyNumberFormat="1" applyFont="1" applyBorder="1"/>
    <xf numFmtId="3" fontId="55" fillId="0" borderId="1" xfId="0" applyNumberFormat="1" applyFont="1" applyFill="1" applyBorder="1"/>
    <xf numFmtId="3" fontId="7" fillId="0" borderId="3" xfId="0" applyNumberFormat="1" applyFont="1" applyBorder="1"/>
    <xf numFmtId="0" fontId="7" fillId="0" borderId="3" xfId="0" applyFont="1" applyBorder="1"/>
    <xf numFmtId="3" fontId="7" fillId="4" borderId="3" xfId="0" applyNumberFormat="1" applyFont="1" applyFill="1" applyBorder="1"/>
    <xf numFmtId="3" fontId="7" fillId="4" borderId="1" xfId="0" applyNumberFormat="1" applyFont="1" applyFill="1" applyBorder="1"/>
    <xf numFmtId="3" fontId="0" fillId="4" borderId="1" xfId="0" applyNumberFormat="1" applyFill="1" applyBorder="1"/>
    <xf numFmtId="0" fontId="58" fillId="0" borderId="1" xfId="0" applyFont="1" applyBorder="1" applyAlignment="1">
      <alignment wrapText="1"/>
    </xf>
    <xf numFmtId="3" fontId="58" fillId="0" borderId="1" xfId="0" applyNumberFormat="1" applyFont="1" applyBorder="1"/>
    <xf numFmtId="3" fontId="6" fillId="0" borderId="1" xfId="0" applyNumberFormat="1" applyFont="1" applyBorder="1"/>
    <xf numFmtId="0" fontId="5" fillId="0" borderId="1" xfId="0" applyFont="1" applyBorder="1" applyAlignment="1">
      <alignment wrapText="1"/>
    </xf>
    <xf numFmtId="3" fontId="8" fillId="0" borderId="1" xfId="0" applyNumberFormat="1" applyFont="1" applyBorder="1"/>
    <xf numFmtId="0" fontId="59" fillId="0" borderId="1" xfId="0" applyFont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0" fontId="6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3" fontId="30" fillId="0" borderId="2" xfId="0" applyNumberFormat="1" applyFont="1" applyFill="1" applyBorder="1"/>
    <xf numFmtId="3" fontId="31" fillId="4" borderId="1" xfId="0" applyNumberFormat="1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3" fontId="62" fillId="4" borderId="1" xfId="0" applyNumberFormat="1" applyFont="1" applyFill="1" applyBorder="1"/>
    <xf numFmtId="3" fontId="62" fillId="0" borderId="1" xfId="0" applyNumberFormat="1" applyFont="1" applyBorder="1"/>
    <xf numFmtId="3" fontId="56" fillId="4" borderId="1" xfId="0" applyNumberFormat="1" applyFont="1" applyFill="1" applyBorder="1"/>
    <xf numFmtId="3" fontId="0" fillId="4" borderId="3" xfId="0" applyNumberFormat="1" applyFont="1" applyFill="1" applyBorder="1"/>
    <xf numFmtId="3" fontId="56" fillId="4" borderId="3" xfId="0" applyNumberFormat="1" applyFont="1" applyFill="1" applyBorder="1"/>
    <xf numFmtId="0" fontId="64" fillId="0" borderId="1" xfId="0" applyFont="1" applyBorder="1" applyAlignment="1">
      <alignment wrapText="1"/>
    </xf>
    <xf numFmtId="3" fontId="64" fillId="4" borderId="1" xfId="0" applyNumberFormat="1" applyFont="1" applyFill="1" applyBorder="1"/>
    <xf numFmtId="3" fontId="64" fillId="0" borderId="1" xfId="0" applyNumberFormat="1" applyFont="1" applyBorder="1"/>
    <xf numFmtId="3" fontId="57" fillId="0" borderId="1" xfId="0" applyNumberFormat="1" applyFont="1" applyBorder="1"/>
    <xf numFmtId="3" fontId="60" fillId="4" borderId="1" xfId="0" applyNumberFormat="1" applyFont="1" applyFill="1" applyBorder="1"/>
    <xf numFmtId="0" fontId="60" fillId="4" borderId="1" xfId="0" applyFont="1" applyFill="1" applyBorder="1"/>
    <xf numFmtId="3" fontId="8" fillId="4" borderId="1" xfId="0" applyNumberFormat="1" applyFont="1" applyFill="1" applyBorder="1"/>
    <xf numFmtId="0" fontId="5" fillId="4" borderId="1" xfId="0" applyFont="1" applyFill="1" applyBorder="1"/>
    <xf numFmtId="3" fontId="65" fillId="0" borderId="1" xfId="0" applyNumberFormat="1" applyFont="1" applyBorder="1"/>
    <xf numFmtId="3" fontId="65" fillId="4" borderId="1" xfId="0" applyNumberFormat="1" applyFont="1" applyFill="1" applyBorder="1"/>
    <xf numFmtId="3" fontId="61" fillId="4" borderId="1" xfId="0" applyNumberFormat="1" applyFont="1" applyFill="1" applyBorder="1"/>
    <xf numFmtId="3" fontId="54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8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/>
    <xf numFmtId="0" fontId="0" fillId="0" borderId="1" xfId="0" applyBorder="1" applyAlignment="1">
      <alignment horizontal="center"/>
    </xf>
    <xf numFmtId="0" fontId="18" fillId="0" borderId="3" xfId="0" applyFont="1" applyBorder="1" applyAlignment="1"/>
    <xf numFmtId="0" fontId="18" fillId="0" borderId="5" xfId="0" applyFont="1" applyBorder="1" applyAlignment="1"/>
    <xf numFmtId="0" fontId="18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8" fillId="0" borderId="9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/>
    <xf numFmtId="0" fontId="36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textRotation="90" wrapText="1"/>
    </xf>
    <xf numFmtId="0" fontId="0" fillId="0" borderId="14" xfId="0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vertical="center" textRotation="90" wrapText="1"/>
    </xf>
    <xf numFmtId="0" fontId="0" fillId="0" borderId="8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4" xfId="0" applyBorder="1" applyAlignment="1">
      <alignment horizontal="right"/>
    </xf>
    <xf numFmtId="0" fontId="0" fillId="0" borderId="4" xfId="0" applyBorder="1" applyAlignment="1"/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0" fillId="0" borderId="0" xfId="0" applyAlignment="1"/>
    <xf numFmtId="0" fontId="4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11" fillId="0" borderId="4" xfId="0" applyFont="1" applyBorder="1" applyAlignment="1">
      <alignment horizontal="right"/>
    </xf>
    <xf numFmtId="0" fontId="40" fillId="0" borderId="4" xfId="0" applyFont="1" applyBorder="1" applyAlignment="1">
      <alignment horizontal="right"/>
    </xf>
    <xf numFmtId="0" fontId="35" fillId="0" borderId="3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5" fillId="0" borderId="5" xfId="0" applyFont="1" applyBorder="1" applyAlignment="1">
      <alignment horizontal="left"/>
    </xf>
    <xf numFmtId="0" fontId="35" fillId="3" borderId="3" xfId="0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35" fillId="3" borderId="5" xfId="0" applyFont="1" applyFill="1" applyBorder="1" applyAlignment="1">
      <alignment horizontal="left"/>
    </xf>
    <xf numFmtId="0" fontId="42" fillId="0" borderId="15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39" fillId="0" borderId="3" xfId="0" applyFont="1" applyBorder="1" applyAlignment="1">
      <alignment horizontal="left"/>
    </xf>
    <xf numFmtId="0" fontId="30" fillId="0" borderId="9" xfId="0" applyFont="1" applyBorder="1" applyAlignment="1">
      <alignment horizontal="left"/>
    </xf>
    <xf numFmtId="0" fontId="30" fillId="0" borderId="5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11" xfId="0" applyBorder="1" applyAlignment="1"/>
    <xf numFmtId="0" fontId="0" fillId="0" borderId="6" xfId="0" applyBorder="1" applyAlignment="1"/>
    <xf numFmtId="0" fontId="3" fillId="0" borderId="3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24" fillId="0" borderId="3" xfId="0" applyFont="1" applyBorder="1" applyAlignment="1"/>
    <xf numFmtId="0" fontId="0" fillId="0" borderId="9" xfId="0" applyFont="1" applyBorder="1" applyAlignment="1"/>
    <xf numFmtId="0" fontId="0" fillId="0" borderId="5" xfId="0" applyFont="1" applyBorder="1" applyAlignment="1"/>
    <xf numFmtId="0" fontId="0" fillId="0" borderId="9" xfId="0" applyBorder="1" applyAlignment="1"/>
    <xf numFmtId="0" fontId="0" fillId="0" borderId="5" xfId="0" applyBorder="1" applyAlignment="1"/>
    <xf numFmtId="0" fontId="42" fillId="0" borderId="8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37" fillId="0" borderId="3" xfId="0" applyFont="1" applyBorder="1" applyAlignment="1">
      <alignment horizontal="left"/>
    </xf>
    <xf numFmtId="0" fontId="37" fillId="0" borderId="9" xfId="0" applyFont="1" applyBorder="1" applyAlignment="1">
      <alignment horizontal="left"/>
    </xf>
    <xf numFmtId="0" fontId="37" fillId="0" borderId="5" xfId="0" applyFont="1" applyBorder="1" applyAlignment="1">
      <alignment horizontal="left"/>
    </xf>
    <xf numFmtId="0" fontId="39" fillId="0" borderId="9" xfId="0" applyFont="1" applyBorder="1" applyAlignment="1">
      <alignment horizontal="left"/>
    </xf>
    <xf numFmtId="0" fontId="39" fillId="0" borderId="5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3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35" fillId="0" borderId="8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4" xfId="0" applyNumberForma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0" fillId="0" borderId="0" xfId="0" applyBorder="1" applyAlignment="1"/>
    <xf numFmtId="0" fontId="1" fillId="0" borderId="0" xfId="0" applyFont="1" applyFill="1" applyBorder="1" applyAlignment="1">
      <alignment horizontal="right"/>
    </xf>
    <xf numFmtId="0" fontId="37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opLeftCell="A31" workbookViewId="0">
      <selection activeCell="G1" sqref="G1:J1"/>
    </sheetView>
  </sheetViews>
  <sheetFormatPr defaultRowHeight="15"/>
  <cols>
    <col min="1" max="4" width="15.7109375" customWidth="1"/>
    <col min="5" max="5" width="10.7109375" customWidth="1"/>
    <col min="6" max="6" width="11.28515625" customWidth="1"/>
    <col min="7" max="7" width="20.7109375" customWidth="1"/>
    <col min="8" max="8" width="26.5703125" customWidth="1"/>
    <col min="9" max="9" width="15.7109375" customWidth="1"/>
    <col min="10" max="10" width="10.7109375" customWidth="1"/>
    <col min="11" max="11" width="11.42578125" customWidth="1"/>
  </cols>
  <sheetData>
    <row r="1" spans="1:11" s="71" customFormat="1" ht="15" customHeight="1">
      <c r="G1" s="308" t="s">
        <v>783</v>
      </c>
      <c r="H1" s="309"/>
      <c r="I1" s="309"/>
      <c r="J1" s="309"/>
    </row>
    <row r="2" spans="1:11">
      <c r="A2" s="310" t="s">
        <v>529</v>
      </c>
      <c r="B2" s="310"/>
      <c r="C2" s="310"/>
      <c r="D2" s="310"/>
      <c r="E2" s="310"/>
      <c r="F2" s="310"/>
      <c r="G2" s="310"/>
      <c r="H2" s="310"/>
      <c r="I2" s="310"/>
      <c r="J2" s="310"/>
    </row>
    <row r="3" spans="1:11">
      <c r="A3" s="310">
        <v>2020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1">
      <c r="A4" s="311"/>
      <c r="B4" s="311"/>
      <c r="C4" s="311"/>
      <c r="D4" s="82"/>
      <c r="G4" s="312"/>
      <c r="H4" s="312"/>
      <c r="I4" s="82"/>
      <c r="J4" s="71" t="s">
        <v>630</v>
      </c>
    </row>
    <row r="5" spans="1:11" ht="17.25" customHeight="1">
      <c r="A5" s="313" t="s">
        <v>490</v>
      </c>
      <c r="B5" s="314"/>
      <c r="C5" s="314"/>
      <c r="D5" s="314"/>
      <c r="E5" s="314"/>
      <c r="F5" s="292"/>
      <c r="G5" s="315" t="s">
        <v>491</v>
      </c>
      <c r="H5" s="315"/>
      <c r="I5" s="315"/>
      <c r="J5" s="315"/>
      <c r="K5" s="316"/>
    </row>
    <row r="6" spans="1:11" ht="24" customHeight="1">
      <c r="A6" s="307" t="s">
        <v>492</v>
      </c>
      <c r="B6" s="307"/>
      <c r="C6" s="307"/>
      <c r="D6" s="72" t="s">
        <v>108</v>
      </c>
      <c r="E6" s="72" t="s">
        <v>493</v>
      </c>
      <c r="F6" s="188" t="s">
        <v>4</v>
      </c>
      <c r="G6" s="307" t="s">
        <v>492</v>
      </c>
      <c r="H6" s="307"/>
      <c r="I6" s="72" t="s">
        <v>108</v>
      </c>
      <c r="J6" s="72" t="s">
        <v>493</v>
      </c>
      <c r="K6" s="188" t="s">
        <v>4</v>
      </c>
    </row>
    <row r="7" spans="1:11">
      <c r="A7" s="283" t="s">
        <v>499</v>
      </c>
      <c r="B7" s="283"/>
      <c r="C7" s="283"/>
      <c r="D7" s="77" t="s">
        <v>137</v>
      </c>
      <c r="E7" s="74">
        <v>145097559</v>
      </c>
      <c r="F7" s="74">
        <v>156979220</v>
      </c>
      <c r="G7" s="294" t="s">
        <v>494</v>
      </c>
      <c r="H7" s="294"/>
      <c r="I7" s="77" t="s">
        <v>288</v>
      </c>
      <c r="J7" s="74">
        <v>88802650</v>
      </c>
      <c r="K7" s="163">
        <v>96101337</v>
      </c>
    </row>
    <row r="8" spans="1:11">
      <c r="A8" s="301" t="s">
        <v>500</v>
      </c>
      <c r="B8" s="301"/>
      <c r="C8" s="301"/>
      <c r="D8" s="84" t="s">
        <v>149</v>
      </c>
      <c r="E8" s="74">
        <v>0</v>
      </c>
      <c r="F8" s="74">
        <v>24712492</v>
      </c>
      <c r="G8" s="302" t="s">
        <v>510</v>
      </c>
      <c r="H8" s="302"/>
      <c r="I8" s="86" t="s">
        <v>292</v>
      </c>
      <c r="J8" s="74">
        <v>14236184</v>
      </c>
      <c r="K8" s="163">
        <v>14291787</v>
      </c>
    </row>
    <row r="9" spans="1:11">
      <c r="A9" s="298" t="s">
        <v>498</v>
      </c>
      <c r="B9" s="299"/>
      <c r="C9" s="300"/>
      <c r="D9" s="85" t="s">
        <v>195</v>
      </c>
      <c r="E9" s="74">
        <v>11850000</v>
      </c>
      <c r="F9" s="74">
        <v>9150617</v>
      </c>
      <c r="G9" s="294" t="s">
        <v>495</v>
      </c>
      <c r="H9" s="294"/>
      <c r="I9" s="77" t="s">
        <v>362</v>
      </c>
      <c r="J9" s="74">
        <v>66056552</v>
      </c>
      <c r="K9" s="163">
        <v>72803480</v>
      </c>
    </row>
    <row r="10" spans="1:11">
      <c r="A10" s="284" t="s">
        <v>501</v>
      </c>
      <c r="B10" s="303"/>
      <c r="C10" s="285"/>
      <c r="D10" s="76" t="s">
        <v>206</v>
      </c>
      <c r="E10" s="74">
        <v>16825361</v>
      </c>
      <c r="F10" s="74">
        <v>16848783</v>
      </c>
      <c r="G10" s="294" t="s">
        <v>496</v>
      </c>
      <c r="H10" s="294"/>
      <c r="I10" s="77" t="s">
        <v>391</v>
      </c>
      <c r="J10" s="74">
        <v>2490000</v>
      </c>
      <c r="K10" s="163">
        <v>2490000</v>
      </c>
    </row>
    <row r="11" spans="1:11">
      <c r="A11" s="284" t="s">
        <v>502</v>
      </c>
      <c r="B11" s="303"/>
      <c r="C11" s="285"/>
      <c r="D11" s="76" t="s">
        <v>217</v>
      </c>
      <c r="E11" s="74"/>
      <c r="F11" s="74"/>
      <c r="G11" s="294" t="s">
        <v>497</v>
      </c>
      <c r="H11" s="294"/>
      <c r="I11" s="77" t="s">
        <v>431</v>
      </c>
      <c r="J11" s="74">
        <v>3834808</v>
      </c>
      <c r="K11" s="163">
        <v>11072738</v>
      </c>
    </row>
    <row r="12" spans="1:11">
      <c r="A12" s="283" t="s">
        <v>503</v>
      </c>
      <c r="B12" s="283"/>
      <c r="C12" s="283"/>
      <c r="D12" s="77" t="s">
        <v>224</v>
      </c>
      <c r="E12" s="74">
        <v>200000</v>
      </c>
      <c r="F12" s="173">
        <v>200000</v>
      </c>
      <c r="G12" s="296" t="s">
        <v>506</v>
      </c>
      <c r="H12" s="297"/>
      <c r="I12" s="76" t="s">
        <v>456</v>
      </c>
      <c r="J12" s="74">
        <v>102736078</v>
      </c>
      <c r="K12" s="163">
        <v>110335646</v>
      </c>
    </row>
    <row r="13" spans="1:11">
      <c r="A13" s="294" t="s">
        <v>504</v>
      </c>
      <c r="B13" s="294"/>
      <c r="C13" s="294"/>
      <c r="D13" s="77" t="s">
        <v>231</v>
      </c>
      <c r="E13" s="74"/>
      <c r="F13" s="173"/>
      <c r="G13" s="296" t="s">
        <v>507</v>
      </c>
      <c r="H13" s="297"/>
      <c r="I13" s="76" t="s">
        <v>470</v>
      </c>
      <c r="J13" s="74">
        <v>30525091</v>
      </c>
      <c r="K13" s="163">
        <v>31672930</v>
      </c>
    </row>
    <row r="14" spans="1:11">
      <c r="A14" s="295"/>
      <c r="B14" s="295"/>
      <c r="C14" s="295"/>
      <c r="D14" s="3"/>
      <c r="E14" s="74"/>
      <c r="F14" s="173"/>
      <c r="G14" s="296" t="s">
        <v>508</v>
      </c>
      <c r="H14" s="297"/>
      <c r="I14" s="76" t="s">
        <v>487</v>
      </c>
      <c r="J14" s="74"/>
      <c r="K14" s="74"/>
    </row>
    <row r="15" spans="1:11">
      <c r="A15" s="304"/>
      <c r="B15" s="304"/>
      <c r="C15" s="304"/>
      <c r="D15" s="77"/>
      <c r="E15" s="74"/>
      <c r="F15" s="173"/>
      <c r="G15" s="305"/>
      <c r="H15" s="306"/>
      <c r="I15" s="76"/>
      <c r="J15" s="74"/>
      <c r="K15" s="74"/>
    </row>
    <row r="16" spans="1:11">
      <c r="A16" s="304"/>
      <c r="B16" s="304"/>
      <c r="C16" s="304"/>
      <c r="D16" s="77"/>
      <c r="E16" s="74"/>
      <c r="F16" s="173"/>
      <c r="G16" s="305"/>
      <c r="H16" s="306"/>
      <c r="I16" s="76"/>
      <c r="J16" s="74"/>
      <c r="K16" s="74"/>
    </row>
    <row r="17" spans="1:11">
      <c r="A17" s="279" t="s">
        <v>505</v>
      </c>
      <c r="B17" s="279"/>
      <c r="C17" s="279"/>
      <c r="D17" s="80" t="s">
        <v>234</v>
      </c>
      <c r="E17" s="78">
        <f>SUM(E13,E12,E11,E10,E9,E8,E7)</f>
        <v>173972920</v>
      </c>
      <c r="F17" s="78">
        <f>SUM(F7:F16)</f>
        <v>207891112</v>
      </c>
      <c r="G17" s="280" t="s">
        <v>509</v>
      </c>
      <c r="H17" s="281"/>
      <c r="I17" s="79"/>
      <c r="J17" s="78">
        <f>SUM(J7:J14)</f>
        <v>308681363</v>
      </c>
      <c r="K17" s="78">
        <f>SUM(K7:K14)</f>
        <v>338767918</v>
      </c>
    </row>
    <row r="18" spans="1:11">
      <c r="A18" s="293"/>
      <c r="B18" s="293"/>
      <c r="C18" s="293"/>
      <c r="D18" s="86"/>
      <c r="E18" s="74"/>
      <c r="F18" s="173"/>
      <c r="G18" s="284"/>
      <c r="H18" s="285"/>
      <c r="I18" s="75"/>
      <c r="J18" s="74"/>
      <c r="K18" s="74"/>
    </row>
    <row r="19" spans="1:11">
      <c r="A19" s="293" t="s">
        <v>520</v>
      </c>
      <c r="B19" s="293"/>
      <c r="C19" s="293"/>
      <c r="D19" s="86" t="s">
        <v>521</v>
      </c>
      <c r="E19" s="74">
        <v>134708443</v>
      </c>
      <c r="F19" s="175">
        <v>134708443</v>
      </c>
      <c r="G19" s="284" t="s">
        <v>512</v>
      </c>
      <c r="H19" s="285"/>
      <c r="I19" s="76" t="s">
        <v>513</v>
      </c>
      <c r="J19" s="74">
        <v>0</v>
      </c>
      <c r="K19" s="74">
        <v>3831637</v>
      </c>
    </row>
    <row r="20" spans="1:11">
      <c r="A20" s="282" t="s">
        <v>522</v>
      </c>
      <c r="B20" s="282"/>
      <c r="C20" s="282"/>
      <c r="D20" s="83" t="s">
        <v>523</v>
      </c>
      <c r="E20" s="74">
        <v>0</v>
      </c>
      <c r="F20" s="173"/>
      <c r="G20" s="289" t="s">
        <v>514</v>
      </c>
      <c r="H20" s="290"/>
      <c r="I20" s="88" t="s">
        <v>515</v>
      </c>
      <c r="J20" s="74">
        <v>0</v>
      </c>
      <c r="K20" s="74">
        <v>0</v>
      </c>
    </row>
    <row r="21" spans="1:11">
      <c r="A21" s="283" t="s">
        <v>524</v>
      </c>
      <c r="B21" s="283"/>
      <c r="C21" s="283"/>
      <c r="D21" s="77" t="s">
        <v>195</v>
      </c>
      <c r="E21" s="74">
        <v>0</v>
      </c>
      <c r="F21" s="173"/>
      <c r="G21" s="284" t="s">
        <v>516</v>
      </c>
      <c r="H21" s="285"/>
      <c r="I21" s="76" t="s">
        <v>517</v>
      </c>
      <c r="J21" s="74">
        <v>0</v>
      </c>
      <c r="K21" s="74">
        <v>0</v>
      </c>
    </row>
    <row r="22" spans="1:11">
      <c r="A22" s="283"/>
      <c r="B22" s="283"/>
      <c r="C22" s="283"/>
      <c r="D22" s="77"/>
      <c r="E22" s="74"/>
      <c r="F22" s="173"/>
      <c r="G22" s="291"/>
      <c r="H22" s="292"/>
      <c r="I22" s="87"/>
      <c r="J22" s="74"/>
      <c r="K22" s="74"/>
    </row>
    <row r="23" spans="1:11">
      <c r="A23" s="279" t="s">
        <v>525</v>
      </c>
      <c r="B23" s="279"/>
      <c r="C23" s="279"/>
      <c r="D23" s="80" t="s">
        <v>526</v>
      </c>
      <c r="E23" s="78">
        <f>SUM(E21,E20,E19,E18)</f>
        <v>134708443</v>
      </c>
      <c r="F23" s="174">
        <v>134708443</v>
      </c>
      <c r="G23" s="280" t="s">
        <v>518</v>
      </c>
      <c r="H23" s="281"/>
      <c r="I23" s="81" t="s">
        <v>511</v>
      </c>
      <c r="J23" s="74">
        <v>0</v>
      </c>
      <c r="K23" s="74">
        <v>3831637</v>
      </c>
    </row>
    <row r="24" spans="1:11">
      <c r="A24" s="286"/>
      <c r="B24" s="286"/>
      <c r="C24" s="286"/>
      <c r="D24" s="80"/>
      <c r="E24" s="74"/>
      <c r="F24" s="173"/>
      <c r="G24" s="287"/>
      <c r="H24" s="288"/>
      <c r="I24" s="81"/>
      <c r="J24" s="74"/>
      <c r="K24" s="74"/>
    </row>
    <row r="25" spans="1:11">
      <c r="A25" s="279" t="s">
        <v>527</v>
      </c>
      <c r="B25" s="279"/>
      <c r="C25" s="279"/>
      <c r="D25" s="80"/>
      <c r="E25" s="78">
        <f>SUM(E23,E17)</f>
        <v>308681363</v>
      </c>
      <c r="F25" s="78">
        <f>SUM(F17,F23)</f>
        <v>342599555</v>
      </c>
      <c r="G25" s="280" t="s">
        <v>519</v>
      </c>
      <c r="H25" s="281"/>
      <c r="I25" s="79"/>
      <c r="J25" s="78">
        <f>SUM(J23,J17)</f>
        <v>308681363</v>
      </c>
      <c r="K25" s="78">
        <f>SUM(K23,K17)</f>
        <v>342599555</v>
      </c>
    </row>
    <row r="26" spans="1:11">
      <c r="A26" s="283"/>
      <c r="B26" s="283"/>
      <c r="C26" s="283"/>
      <c r="D26" s="73"/>
      <c r="E26" s="74"/>
      <c r="F26" s="173"/>
      <c r="G26" s="284"/>
      <c r="H26" s="285"/>
      <c r="I26" s="75"/>
      <c r="J26" s="74"/>
      <c r="K26" s="176"/>
    </row>
  </sheetData>
  <mergeCells count="49">
    <mergeCell ref="A6:C6"/>
    <mergeCell ref="G6:H6"/>
    <mergeCell ref="G1:J1"/>
    <mergeCell ref="A2:J2"/>
    <mergeCell ref="A3:J3"/>
    <mergeCell ref="A4:C4"/>
    <mergeCell ref="G4:H4"/>
    <mergeCell ref="A5:F5"/>
    <mergeCell ref="G5:K5"/>
    <mergeCell ref="A17:C17"/>
    <mergeCell ref="G17:H17"/>
    <mergeCell ref="A12:C12"/>
    <mergeCell ref="G12:H12"/>
    <mergeCell ref="A11:C11"/>
    <mergeCell ref="G11:H11"/>
    <mergeCell ref="A16:C16"/>
    <mergeCell ref="G16:H16"/>
    <mergeCell ref="A13:C13"/>
    <mergeCell ref="G13:H13"/>
    <mergeCell ref="A15:C15"/>
    <mergeCell ref="G15:H15"/>
    <mergeCell ref="A19:C19"/>
    <mergeCell ref="G19:H19"/>
    <mergeCell ref="A21:C21"/>
    <mergeCell ref="G21:H21"/>
    <mergeCell ref="A7:C7"/>
    <mergeCell ref="G7:H7"/>
    <mergeCell ref="A14:C14"/>
    <mergeCell ref="G14:H14"/>
    <mergeCell ref="A9:C9"/>
    <mergeCell ref="G9:H9"/>
    <mergeCell ref="A8:C8"/>
    <mergeCell ref="G8:H8"/>
    <mergeCell ref="A10:C10"/>
    <mergeCell ref="G10:H10"/>
    <mergeCell ref="A18:C18"/>
    <mergeCell ref="G18:H18"/>
    <mergeCell ref="A23:C23"/>
    <mergeCell ref="G23:H23"/>
    <mergeCell ref="A20:C20"/>
    <mergeCell ref="A26:C26"/>
    <mergeCell ref="G26:H26"/>
    <mergeCell ref="A24:C24"/>
    <mergeCell ref="G24:H24"/>
    <mergeCell ref="A25:C25"/>
    <mergeCell ref="G25:H25"/>
    <mergeCell ref="G20:H20"/>
    <mergeCell ref="A22:C22"/>
    <mergeCell ref="G22:H22"/>
  </mergeCells>
  <phoneticPr fontId="11" type="noConversion"/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topLeftCell="A25" workbookViewId="0">
      <selection activeCell="I27" sqref="I27"/>
    </sheetView>
  </sheetViews>
  <sheetFormatPr defaultRowHeight="15"/>
  <cols>
    <col min="1" max="1" width="6.42578125" customWidth="1"/>
    <col min="2" max="2" width="57.42578125" bestFit="1" customWidth="1"/>
    <col min="4" max="4" width="16.42578125" bestFit="1" customWidth="1"/>
    <col min="5" max="7" width="16.42578125" customWidth="1"/>
    <col min="8" max="8" width="18" bestFit="1" customWidth="1"/>
  </cols>
  <sheetData>
    <row r="1" spans="1:8">
      <c r="B1" s="309" t="s">
        <v>793</v>
      </c>
      <c r="C1" s="309"/>
      <c r="D1" s="309"/>
      <c r="E1" s="309"/>
      <c r="F1" s="309"/>
      <c r="G1" s="309"/>
      <c r="H1" s="309"/>
    </row>
    <row r="2" spans="1:8" ht="15.75">
      <c r="A2" s="344" t="s">
        <v>700</v>
      </c>
      <c r="B2" s="345"/>
      <c r="C2" s="344"/>
      <c r="D2" s="345"/>
      <c r="E2" s="345"/>
      <c r="F2" s="345"/>
      <c r="G2" s="345"/>
      <c r="H2" s="345"/>
    </row>
    <row r="3" spans="1:8">
      <c r="A3" s="1"/>
      <c r="C3" s="1"/>
      <c r="H3" s="70" t="s">
        <v>630</v>
      </c>
    </row>
    <row r="4" spans="1:8" ht="15" customHeight="1">
      <c r="A4" s="406" t="s">
        <v>106</v>
      </c>
      <c r="B4" s="337" t="s">
        <v>107</v>
      </c>
      <c r="C4" s="337" t="s">
        <v>108</v>
      </c>
      <c r="D4" s="409" t="s">
        <v>188</v>
      </c>
      <c r="E4" s="323"/>
      <c r="F4" s="409" t="s">
        <v>767</v>
      </c>
      <c r="G4" s="323"/>
      <c r="H4" s="337" t="s">
        <v>14</v>
      </c>
    </row>
    <row r="5" spans="1:8" ht="15" customHeight="1">
      <c r="A5" s="407"/>
      <c r="B5" s="338"/>
      <c r="C5" s="338"/>
      <c r="D5" s="410"/>
      <c r="E5" s="325"/>
      <c r="F5" s="410"/>
      <c r="G5" s="325"/>
      <c r="H5" s="338"/>
    </row>
    <row r="6" spans="1:8">
      <c r="A6" s="408"/>
      <c r="B6" s="339"/>
      <c r="C6" s="339"/>
      <c r="D6" s="411"/>
      <c r="E6" s="327"/>
      <c r="F6" s="411"/>
      <c r="G6" s="327"/>
      <c r="H6" s="339"/>
    </row>
    <row r="7" spans="1:8" ht="30">
      <c r="A7" s="177"/>
      <c r="B7" s="178"/>
      <c r="C7" s="178"/>
      <c r="D7" s="178" t="s">
        <v>109</v>
      </c>
      <c r="E7" s="178" t="s">
        <v>4</v>
      </c>
      <c r="F7" s="254" t="s">
        <v>109</v>
      </c>
      <c r="G7" s="254" t="s">
        <v>4</v>
      </c>
      <c r="H7" s="178"/>
    </row>
    <row r="8" spans="1:8">
      <c r="A8" s="58" t="s">
        <v>241</v>
      </c>
      <c r="B8" s="96" t="s">
        <v>534</v>
      </c>
      <c r="C8" s="49" t="s">
        <v>535</v>
      </c>
      <c r="D8" s="97"/>
      <c r="E8" s="97"/>
      <c r="F8" s="97"/>
      <c r="G8" s="97"/>
      <c r="H8" s="97"/>
    </row>
    <row r="9" spans="1:8">
      <c r="A9" s="58" t="s">
        <v>242</v>
      </c>
      <c r="B9" s="96" t="s">
        <v>570</v>
      </c>
      <c r="C9" s="49" t="s">
        <v>572</v>
      </c>
      <c r="D9" s="102"/>
      <c r="E9" s="102"/>
      <c r="F9" s="102"/>
      <c r="G9" s="102"/>
      <c r="H9" s="48"/>
    </row>
    <row r="10" spans="1:8">
      <c r="A10" s="58" t="s">
        <v>243</v>
      </c>
      <c r="B10" s="96" t="s">
        <v>573</v>
      </c>
      <c r="C10" s="49" t="s">
        <v>571</v>
      </c>
      <c r="D10" s="102"/>
      <c r="E10" s="102"/>
      <c r="F10" s="102"/>
      <c r="G10" s="102"/>
      <c r="H10" s="48"/>
    </row>
    <row r="11" spans="1:8" s="56" customFormat="1">
      <c r="A11" s="52" t="s">
        <v>246</v>
      </c>
      <c r="B11" s="98" t="s">
        <v>574</v>
      </c>
      <c r="C11" s="66" t="s">
        <v>533</v>
      </c>
      <c r="D11" s="103"/>
      <c r="E11" s="36"/>
      <c r="F11" s="103"/>
      <c r="G11" s="103"/>
      <c r="H11" s="55"/>
    </row>
    <row r="12" spans="1:8">
      <c r="A12" s="58" t="s">
        <v>248</v>
      </c>
      <c r="B12" s="96" t="s">
        <v>537</v>
      </c>
      <c r="C12" s="49" t="s">
        <v>538</v>
      </c>
      <c r="D12" s="102"/>
      <c r="E12" s="102"/>
      <c r="F12" s="102"/>
      <c r="G12" s="102"/>
      <c r="H12" s="48"/>
    </row>
    <row r="13" spans="1:8">
      <c r="A13" s="58" t="s">
        <v>250</v>
      </c>
      <c r="B13" s="96" t="s">
        <v>539</v>
      </c>
      <c r="C13" s="49" t="s">
        <v>540</v>
      </c>
      <c r="D13" s="102"/>
      <c r="E13" s="102"/>
      <c r="F13" s="102"/>
      <c r="G13" s="102"/>
      <c r="H13" s="48"/>
    </row>
    <row r="14" spans="1:8">
      <c r="A14" s="58" t="s">
        <v>252</v>
      </c>
      <c r="B14" s="46" t="s">
        <v>541</v>
      </c>
      <c r="C14" s="99" t="s">
        <v>542</v>
      </c>
      <c r="D14" s="48"/>
      <c r="E14" s="48"/>
      <c r="F14" s="48"/>
      <c r="G14" s="48"/>
      <c r="H14" s="48"/>
    </row>
    <row r="15" spans="1:8">
      <c r="A15" s="58" t="s">
        <v>254</v>
      </c>
      <c r="B15" s="46" t="s">
        <v>543</v>
      </c>
      <c r="C15" s="99" t="s">
        <v>544</v>
      </c>
      <c r="D15" s="48"/>
      <c r="E15" s="48"/>
      <c r="F15" s="48"/>
      <c r="G15" s="48"/>
      <c r="H15" s="48"/>
    </row>
    <row r="16" spans="1:8" s="56" customFormat="1">
      <c r="A16" s="52" t="s">
        <v>257</v>
      </c>
      <c r="B16" s="100" t="s">
        <v>575</v>
      </c>
      <c r="C16" s="62" t="s">
        <v>536</v>
      </c>
      <c r="D16" s="55"/>
      <c r="E16" s="55"/>
      <c r="F16" s="55"/>
      <c r="G16" s="55"/>
      <c r="H16" s="55"/>
    </row>
    <row r="17" spans="1:8">
      <c r="A17" s="58" t="s">
        <v>260</v>
      </c>
      <c r="B17" s="46" t="s">
        <v>547</v>
      </c>
      <c r="C17" s="99" t="s">
        <v>548</v>
      </c>
      <c r="D17" s="187">
        <v>134439954</v>
      </c>
      <c r="E17" s="187">
        <v>134439954</v>
      </c>
      <c r="F17" s="187">
        <v>268489</v>
      </c>
      <c r="G17" s="187">
        <v>268489</v>
      </c>
      <c r="H17" s="124"/>
    </row>
    <row r="18" spans="1:8">
      <c r="A18" s="58" t="s">
        <v>263</v>
      </c>
      <c r="B18" s="46" t="s">
        <v>546</v>
      </c>
      <c r="C18" s="99" t="s">
        <v>549</v>
      </c>
      <c r="D18" s="97"/>
      <c r="E18" s="97"/>
      <c r="F18" s="97"/>
      <c r="G18" s="97"/>
      <c r="H18" s="48"/>
    </row>
    <row r="19" spans="1:8" s="56" customFormat="1">
      <c r="A19" s="52" t="s">
        <v>266</v>
      </c>
      <c r="B19" s="100" t="s">
        <v>576</v>
      </c>
      <c r="C19" s="62" t="s">
        <v>545</v>
      </c>
      <c r="D19" s="68">
        <f>SUM(D17,D18)</f>
        <v>134439954</v>
      </c>
      <c r="E19" s="187">
        <v>134439954</v>
      </c>
      <c r="F19" s="68">
        <f>SUM(F17,F18)</f>
        <v>268489</v>
      </c>
      <c r="G19" s="187">
        <v>268489</v>
      </c>
      <c r="H19" s="55">
        <f>SUM(H17,H18)</f>
        <v>0</v>
      </c>
    </row>
    <row r="20" spans="1:8">
      <c r="A20" s="58" t="s">
        <v>269</v>
      </c>
      <c r="B20" s="46" t="s">
        <v>550</v>
      </c>
      <c r="C20" s="99" t="s">
        <v>555</v>
      </c>
      <c r="D20" s="97"/>
      <c r="E20" s="97"/>
      <c r="F20" s="97"/>
      <c r="G20" s="97"/>
      <c r="H20" s="48"/>
    </row>
    <row r="21" spans="1:8">
      <c r="A21" s="58" t="s">
        <v>272</v>
      </c>
      <c r="B21" s="46" t="s">
        <v>551</v>
      </c>
      <c r="C21" s="99" t="s">
        <v>556</v>
      </c>
      <c r="D21" s="97"/>
      <c r="E21" s="97"/>
      <c r="F21" s="97"/>
      <c r="G21" s="97"/>
      <c r="H21" s="48"/>
    </row>
    <row r="22" spans="1:8">
      <c r="A22" s="58" t="s">
        <v>275</v>
      </c>
      <c r="B22" s="46" t="s">
        <v>552</v>
      </c>
      <c r="C22" s="99" t="s">
        <v>557</v>
      </c>
      <c r="D22" s="97"/>
      <c r="E22" s="97"/>
      <c r="F22" s="187">
        <v>52414708</v>
      </c>
      <c r="G22" s="187">
        <v>48568864</v>
      </c>
      <c r="H22" s="48"/>
    </row>
    <row r="23" spans="1:8">
      <c r="A23" s="58" t="s">
        <v>278</v>
      </c>
      <c r="B23" s="46" t="s">
        <v>553</v>
      </c>
      <c r="C23" s="99" t="s">
        <v>558</v>
      </c>
      <c r="D23" s="97"/>
      <c r="E23" s="97"/>
      <c r="F23" s="97"/>
      <c r="G23" s="97"/>
      <c r="H23" s="48"/>
    </row>
    <row r="24" spans="1:8">
      <c r="A24" s="58" t="s">
        <v>281</v>
      </c>
      <c r="B24" s="46" t="s">
        <v>554</v>
      </c>
      <c r="C24" s="99" t="s">
        <v>559</v>
      </c>
      <c r="D24" s="97"/>
      <c r="E24" s="97"/>
      <c r="F24" s="97"/>
      <c r="G24" s="97"/>
      <c r="H24" s="48"/>
    </row>
    <row r="25" spans="1:8" s="56" customFormat="1">
      <c r="A25" s="52" t="s">
        <v>284</v>
      </c>
      <c r="B25" s="100" t="s">
        <v>577</v>
      </c>
      <c r="C25" s="62" t="s">
        <v>521</v>
      </c>
      <c r="D25" s="68">
        <f>SUM(D11,D16,D19,D20,D21,D22,D23,D24)</f>
        <v>134439954</v>
      </c>
      <c r="E25" s="187">
        <v>134439954</v>
      </c>
      <c r="F25" s="68">
        <f>SUM(F11,F16,F19,F20,F21,F22,F23,F24)</f>
        <v>52683197</v>
      </c>
      <c r="G25" s="68">
        <f>SUM(G11,G16,G19,G20,G21,G22,G23,G24)</f>
        <v>48837353</v>
      </c>
      <c r="H25" s="68">
        <f>SUM(H11,H16,H19,H20,H21,H22,H23,H24)</f>
        <v>0</v>
      </c>
    </row>
    <row r="26" spans="1:8">
      <c r="A26" s="58" t="s">
        <v>287</v>
      </c>
      <c r="B26" s="46" t="s">
        <v>560</v>
      </c>
      <c r="C26" s="99" t="s">
        <v>565</v>
      </c>
      <c r="D26" s="97"/>
      <c r="E26" s="97"/>
      <c r="F26" s="97"/>
      <c r="G26" s="97"/>
      <c r="H26" s="48"/>
    </row>
    <row r="27" spans="1:8">
      <c r="A27" s="58" t="s">
        <v>291</v>
      </c>
      <c r="B27" s="46" t="s">
        <v>561</v>
      </c>
      <c r="C27" s="99" t="s">
        <v>566</v>
      </c>
      <c r="D27" s="97"/>
      <c r="E27" s="97"/>
      <c r="F27" s="97"/>
      <c r="G27" s="97"/>
      <c r="H27" s="48"/>
    </row>
    <row r="28" spans="1:8">
      <c r="A28" s="58" t="s">
        <v>293</v>
      </c>
      <c r="B28" s="46" t="s">
        <v>562</v>
      </c>
      <c r="C28" s="99" t="s">
        <v>567</v>
      </c>
      <c r="D28" s="97"/>
      <c r="E28" s="97"/>
      <c r="F28" s="97"/>
      <c r="G28" s="97"/>
      <c r="H28" s="48"/>
    </row>
    <row r="29" spans="1:8">
      <c r="A29" s="58" t="s">
        <v>296</v>
      </c>
      <c r="B29" s="46" t="s">
        <v>563</v>
      </c>
      <c r="C29" s="99" t="s">
        <v>568</v>
      </c>
      <c r="D29" s="97"/>
      <c r="E29" s="97"/>
      <c r="F29" s="97"/>
      <c r="G29" s="97"/>
      <c r="H29" s="48"/>
    </row>
    <row r="30" spans="1:8" s="56" customFormat="1">
      <c r="A30" s="52" t="s">
        <v>299</v>
      </c>
      <c r="B30" s="100" t="s">
        <v>578</v>
      </c>
      <c r="C30" s="62" t="s">
        <v>523</v>
      </c>
      <c r="D30" s="68"/>
      <c r="E30" s="68"/>
      <c r="F30" s="68"/>
      <c r="G30" s="68"/>
      <c r="H30" s="55"/>
    </row>
    <row r="31" spans="1:8">
      <c r="A31" s="58" t="s">
        <v>302</v>
      </c>
      <c r="B31" s="46" t="s">
        <v>564</v>
      </c>
      <c r="C31" s="99" t="s">
        <v>569</v>
      </c>
      <c r="D31" s="97"/>
      <c r="E31" s="97"/>
      <c r="F31" s="97"/>
      <c r="G31" s="97"/>
      <c r="H31" s="48"/>
    </row>
    <row r="32" spans="1:8" s="56" customFormat="1">
      <c r="A32" s="52" t="s">
        <v>305</v>
      </c>
      <c r="B32" s="55" t="s">
        <v>579</v>
      </c>
      <c r="C32" s="66" t="s">
        <v>526</v>
      </c>
      <c r="D32" s="68">
        <f>SUM(D25,D30,D31)</f>
        <v>134439954</v>
      </c>
      <c r="E32" s="221">
        <v>134439954</v>
      </c>
      <c r="F32" s="68">
        <f>SUM(F25,F30,F31)</f>
        <v>52683197</v>
      </c>
      <c r="G32" s="68">
        <f>SUM(G25,G30,G31)</f>
        <v>48837353</v>
      </c>
      <c r="H32" s="68">
        <f>SUM(H25,H30,H31)</f>
        <v>0</v>
      </c>
    </row>
    <row r="33" spans="1:8">
      <c r="A33" s="101"/>
      <c r="B33" s="101"/>
      <c r="C33" s="101"/>
      <c r="D33" s="101"/>
      <c r="E33" s="101"/>
      <c r="F33" s="101"/>
      <c r="G33" s="101"/>
      <c r="H33" s="101"/>
    </row>
  </sheetData>
  <mergeCells count="8">
    <mergeCell ref="B1:H1"/>
    <mergeCell ref="H4:H6"/>
    <mergeCell ref="A2:H2"/>
    <mergeCell ref="A4:A6"/>
    <mergeCell ref="B4:B6"/>
    <mergeCell ref="C4:C6"/>
    <mergeCell ref="D4:E6"/>
    <mergeCell ref="F4:G6"/>
  </mergeCells>
  <phoneticPr fontId="11" type="noConversion"/>
  <pageMargins left="0.31" right="0.19" top="0.75" bottom="0.75" header="0.3" footer="0.3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6"/>
  <sheetViews>
    <sheetView topLeftCell="A91" workbookViewId="0">
      <selection activeCell="I22" sqref="I22"/>
    </sheetView>
  </sheetViews>
  <sheetFormatPr defaultRowHeight="15"/>
  <cols>
    <col min="2" max="2" width="64.5703125" bestFit="1" customWidth="1"/>
    <col min="4" max="4" width="16.42578125" bestFit="1" customWidth="1"/>
    <col min="5" max="5" width="16.42578125" customWidth="1"/>
    <col min="6" max="7" width="15.140625" customWidth="1"/>
    <col min="8" max="8" width="15" customWidth="1"/>
    <col min="9" max="9" width="10.85546875" bestFit="1" customWidth="1"/>
  </cols>
  <sheetData>
    <row r="1" spans="1:8">
      <c r="B1" s="309" t="s">
        <v>794</v>
      </c>
      <c r="C1" s="309"/>
      <c r="D1" s="309"/>
      <c r="E1" s="309"/>
      <c r="F1" s="309"/>
      <c r="G1" s="309"/>
      <c r="H1" s="309"/>
    </row>
    <row r="2" spans="1:8" ht="15.75">
      <c r="A2" s="344" t="s">
        <v>701</v>
      </c>
      <c r="B2" s="345"/>
      <c r="C2" s="344"/>
      <c r="D2" s="345"/>
      <c r="E2" s="345"/>
      <c r="F2" s="351"/>
      <c r="G2" s="351"/>
      <c r="H2" s="351"/>
    </row>
    <row r="3" spans="1:8">
      <c r="A3" s="1"/>
      <c r="C3" s="1"/>
      <c r="F3" s="346" t="s">
        <v>630</v>
      </c>
      <c r="G3" s="346"/>
      <c r="H3" s="347"/>
    </row>
    <row r="4" spans="1:8" ht="15" customHeight="1">
      <c r="A4" s="337" t="s">
        <v>106</v>
      </c>
      <c r="B4" s="337" t="s">
        <v>107</v>
      </c>
      <c r="C4" s="337" t="s">
        <v>108</v>
      </c>
      <c r="D4" s="409" t="s">
        <v>188</v>
      </c>
      <c r="E4" s="323"/>
      <c r="F4" s="409" t="s">
        <v>767</v>
      </c>
      <c r="G4" s="323"/>
      <c r="H4" s="323" t="s">
        <v>13</v>
      </c>
    </row>
    <row r="5" spans="1:8" ht="15" customHeight="1">
      <c r="A5" s="338"/>
      <c r="B5" s="338"/>
      <c r="C5" s="338"/>
      <c r="D5" s="410"/>
      <c r="E5" s="325"/>
      <c r="F5" s="410"/>
      <c r="G5" s="325"/>
      <c r="H5" s="325"/>
    </row>
    <row r="6" spans="1:8">
      <c r="A6" s="339"/>
      <c r="B6" s="339"/>
      <c r="C6" s="339"/>
      <c r="D6" s="411"/>
      <c r="E6" s="327"/>
      <c r="F6" s="411"/>
      <c r="G6" s="327"/>
      <c r="H6" s="327"/>
    </row>
    <row r="7" spans="1:8" ht="30">
      <c r="A7" s="178"/>
      <c r="B7" s="178"/>
      <c r="C7" s="178"/>
      <c r="D7" s="2" t="s">
        <v>109</v>
      </c>
      <c r="E7" s="194" t="s">
        <v>4</v>
      </c>
      <c r="F7" s="2" t="s">
        <v>109</v>
      </c>
      <c r="G7" s="194" t="s">
        <v>4</v>
      </c>
      <c r="H7" s="198"/>
    </row>
    <row r="8" spans="1:8">
      <c r="A8" s="25" t="s">
        <v>241</v>
      </c>
      <c r="B8" s="4" t="s">
        <v>237</v>
      </c>
      <c r="C8" s="3" t="s">
        <v>238</v>
      </c>
      <c r="D8" s="187">
        <v>38458900</v>
      </c>
      <c r="E8" s="187">
        <v>43342333</v>
      </c>
      <c r="F8" s="187">
        <v>34438900</v>
      </c>
      <c r="G8" s="187">
        <v>30932604</v>
      </c>
      <c r="H8" s="9"/>
    </row>
    <row r="9" spans="1:8">
      <c r="A9" s="25" t="s">
        <v>242</v>
      </c>
      <c r="B9" s="4" t="s">
        <v>239</v>
      </c>
      <c r="C9" s="3" t="s">
        <v>240</v>
      </c>
      <c r="D9" s="187"/>
      <c r="E9" s="187">
        <v>398216</v>
      </c>
      <c r="F9" s="187"/>
      <c r="G9" s="17">
        <v>638966</v>
      </c>
      <c r="H9" s="17"/>
    </row>
    <row r="10" spans="1:8" ht="15" customHeight="1">
      <c r="A10" s="25" t="s">
        <v>243</v>
      </c>
      <c r="B10" s="5" t="s">
        <v>244</v>
      </c>
      <c r="C10" s="3" t="s">
        <v>245</v>
      </c>
      <c r="D10" s="187"/>
      <c r="E10" s="187"/>
      <c r="F10" s="187"/>
      <c r="G10" s="17"/>
      <c r="H10" s="17"/>
    </row>
    <row r="11" spans="1:8" ht="15" customHeight="1">
      <c r="A11" s="25" t="s">
        <v>246</v>
      </c>
      <c r="B11" s="5" t="s">
        <v>247</v>
      </c>
      <c r="C11" s="3" t="s">
        <v>15</v>
      </c>
      <c r="D11" s="187"/>
      <c r="E11" s="187"/>
      <c r="F11" s="187"/>
      <c r="G11" s="187"/>
      <c r="H11" s="4"/>
    </row>
    <row r="12" spans="1:8" ht="15" customHeight="1">
      <c r="A12" s="25" t="s">
        <v>248</v>
      </c>
      <c r="B12" s="5" t="s">
        <v>249</v>
      </c>
      <c r="C12" s="3" t="s">
        <v>16</v>
      </c>
      <c r="D12" s="187"/>
      <c r="E12" s="187"/>
      <c r="F12" s="187"/>
      <c r="G12" s="187"/>
      <c r="H12" s="4"/>
    </row>
    <row r="13" spans="1:8" ht="15" customHeight="1">
      <c r="A13" s="25" t="s">
        <v>250</v>
      </c>
      <c r="B13" s="5" t="s">
        <v>251</v>
      </c>
      <c r="C13" s="3" t="s">
        <v>17</v>
      </c>
      <c r="D13" s="187"/>
      <c r="E13" s="187"/>
      <c r="F13" s="187">
        <v>1918350</v>
      </c>
      <c r="G13" s="187">
        <v>2101050</v>
      </c>
      <c r="H13" s="26"/>
    </row>
    <row r="14" spans="1:8" ht="15" customHeight="1">
      <c r="A14" s="25" t="s">
        <v>252</v>
      </c>
      <c r="B14" s="5" t="s">
        <v>253</v>
      </c>
      <c r="C14" s="3" t="s">
        <v>18</v>
      </c>
      <c r="D14" s="187">
        <v>550000</v>
      </c>
      <c r="E14" s="187">
        <v>584875</v>
      </c>
      <c r="F14" s="187">
        <v>1075000</v>
      </c>
      <c r="G14" s="187">
        <v>855078</v>
      </c>
      <c r="H14" s="28"/>
    </row>
    <row r="15" spans="1:8" ht="15" customHeight="1">
      <c r="A15" s="25" t="s">
        <v>254</v>
      </c>
      <c r="B15" s="29" t="s">
        <v>255</v>
      </c>
      <c r="C15" s="30" t="s">
        <v>256</v>
      </c>
      <c r="D15" s="187"/>
      <c r="E15" s="187"/>
      <c r="F15" s="187"/>
      <c r="G15" s="187"/>
      <c r="H15" s="24"/>
    </row>
    <row r="16" spans="1:8" ht="15" customHeight="1">
      <c r="A16" s="25" t="s">
        <v>257</v>
      </c>
      <c r="B16" s="4" t="s">
        <v>258</v>
      </c>
      <c r="C16" s="3" t="s">
        <v>259</v>
      </c>
      <c r="D16" s="187">
        <v>80000</v>
      </c>
      <c r="E16" s="187">
        <v>80000</v>
      </c>
      <c r="F16" s="187"/>
      <c r="G16" s="187"/>
      <c r="H16" s="9"/>
    </row>
    <row r="17" spans="1:8" ht="15" customHeight="1">
      <c r="A17" s="25" t="s">
        <v>260</v>
      </c>
      <c r="B17" s="29" t="s">
        <v>261</v>
      </c>
      <c r="C17" s="30" t="s">
        <v>262</v>
      </c>
      <c r="D17" s="187"/>
      <c r="E17" s="187"/>
      <c r="F17" s="187"/>
      <c r="G17" s="187"/>
      <c r="H17" s="4"/>
    </row>
    <row r="18" spans="1:8" ht="15" customHeight="1">
      <c r="A18" s="25" t="s">
        <v>263</v>
      </c>
      <c r="B18" s="29" t="s">
        <v>264</v>
      </c>
      <c r="C18" s="30" t="s">
        <v>265</v>
      </c>
      <c r="D18" s="187"/>
      <c r="E18" s="187"/>
      <c r="F18" s="187"/>
      <c r="G18" s="187"/>
      <c r="H18" s="4"/>
    </row>
    <row r="19" spans="1:8" ht="15" customHeight="1">
      <c r="A19" s="25" t="s">
        <v>266</v>
      </c>
      <c r="B19" s="29" t="s">
        <v>267</v>
      </c>
      <c r="C19" s="30" t="s">
        <v>268</v>
      </c>
      <c r="D19" s="187"/>
      <c r="E19" s="187"/>
      <c r="F19" s="187"/>
      <c r="G19" s="187"/>
      <c r="H19" s="4"/>
    </row>
    <row r="20" spans="1:8" ht="15" customHeight="1">
      <c r="A20" s="25" t="s">
        <v>269</v>
      </c>
      <c r="B20" s="29" t="s">
        <v>270</v>
      </c>
      <c r="C20" s="30" t="s">
        <v>271</v>
      </c>
      <c r="D20" s="187"/>
      <c r="E20" s="187">
        <v>1622733</v>
      </c>
      <c r="F20" s="187"/>
      <c r="G20" s="187">
        <v>576530</v>
      </c>
      <c r="H20" s="24"/>
    </row>
    <row r="21" spans="1:8" ht="15" customHeight="1">
      <c r="A21" s="31" t="s">
        <v>272</v>
      </c>
      <c r="B21" s="32" t="s">
        <v>273</v>
      </c>
      <c r="C21" s="33" t="s">
        <v>274</v>
      </c>
      <c r="D21" s="68">
        <f>SUM(D8:D20)</f>
        <v>39088900</v>
      </c>
      <c r="E21" s="68">
        <f>SUM(E8:E20)</f>
        <v>46028157</v>
      </c>
      <c r="F21" s="68">
        <f>SUM(F8:F20)</f>
        <v>37432250</v>
      </c>
      <c r="G21" s="68">
        <f>SUM(G8:G20)</f>
        <v>35104228</v>
      </c>
      <c r="H21" s="34"/>
    </row>
    <row r="22" spans="1:8" ht="15" customHeight="1">
      <c r="A22" s="37" t="s">
        <v>275</v>
      </c>
      <c r="B22" s="38" t="s">
        <v>276</v>
      </c>
      <c r="C22" s="30" t="s">
        <v>277</v>
      </c>
      <c r="D22" s="187">
        <v>9634700</v>
      </c>
      <c r="E22" s="187">
        <v>12146454</v>
      </c>
      <c r="F22" s="9"/>
      <c r="G22" s="9"/>
      <c r="H22" s="24"/>
    </row>
    <row r="23" spans="1:8" ht="15" customHeight="1">
      <c r="A23" s="25" t="s">
        <v>278</v>
      </c>
      <c r="B23" s="5" t="s">
        <v>279</v>
      </c>
      <c r="C23" s="3" t="s">
        <v>280</v>
      </c>
      <c r="D23" s="187">
        <v>1020000</v>
      </c>
      <c r="E23" s="187">
        <v>1203980</v>
      </c>
      <c r="F23" s="187"/>
      <c r="G23" s="187"/>
      <c r="H23" s="9"/>
    </row>
    <row r="24" spans="1:8" ht="15" customHeight="1">
      <c r="A24" s="25" t="s">
        <v>281</v>
      </c>
      <c r="B24" s="4" t="s">
        <v>282</v>
      </c>
      <c r="C24" s="3" t="s">
        <v>283</v>
      </c>
      <c r="D24" s="187">
        <v>1581800</v>
      </c>
      <c r="E24" s="187">
        <v>1587123</v>
      </c>
      <c r="F24" s="187">
        <v>45000</v>
      </c>
      <c r="G24" s="187"/>
      <c r="H24" s="4"/>
    </row>
    <row r="25" spans="1:8" ht="15" customHeight="1">
      <c r="A25" s="31" t="s">
        <v>284</v>
      </c>
      <c r="B25" s="35" t="s">
        <v>285</v>
      </c>
      <c r="C25" s="33" t="s">
        <v>286</v>
      </c>
      <c r="D25" s="68">
        <f>SUM(D22:D24)</f>
        <v>12236500</v>
      </c>
      <c r="E25" s="68">
        <f>SUM(E22:E24)</f>
        <v>14937557</v>
      </c>
      <c r="F25" s="221">
        <v>45000</v>
      </c>
      <c r="G25" s="221">
        <v>31395</v>
      </c>
      <c r="H25" s="34"/>
    </row>
    <row r="26" spans="1:8" ht="15" customHeight="1">
      <c r="A26" s="31" t="s">
        <v>287</v>
      </c>
      <c r="B26" s="16" t="s">
        <v>289</v>
      </c>
      <c r="C26" s="6" t="s">
        <v>288</v>
      </c>
      <c r="D26" s="68">
        <f>SUM(D25,D21)</f>
        <v>51325400</v>
      </c>
      <c r="E26" s="68">
        <f>SUM(E25,E21)</f>
        <v>60965714</v>
      </c>
      <c r="F26" s="68">
        <f>SUM(F25,F21)</f>
        <v>37477250</v>
      </c>
      <c r="G26" s="68">
        <f>SUM(G25,G21)</f>
        <v>35135623</v>
      </c>
      <c r="H26" s="36"/>
    </row>
    <row r="27" spans="1:8" ht="15" customHeight="1">
      <c r="A27" s="39" t="s">
        <v>291</v>
      </c>
      <c r="B27" s="7" t="s">
        <v>290</v>
      </c>
      <c r="C27" s="6" t="s">
        <v>292</v>
      </c>
      <c r="D27" s="10">
        <v>7516412</v>
      </c>
      <c r="E27" s="10">
        <v>8026830</v>
      </c>
      <c r="F27" s="10">
        <v>6719772</v>
      </c>
      <c r="G27" s="10">
        <v>6264957</v>
      </c>
      <c r="H27" s="36"/>
    </row>
    <row r="28" spans="1:8" ht="15" customHeight="1">
      <c r="A28" s="25" t="s">
        <v>293</v>
      </c>
      <c r="B28" s="4" t="s">
        <v>294</v>
      </c>
      <c r="C28" s="3" t="s">
        <v>295</v>
      </c>
      <c r="D28" s="187">
        <v>689803</v>
      </c>
      <c r="E28" s="187">
        <v>689803</v>
      </c>
      <c r="F28" s="187">
        <v>73800</v>
      </c>
      <c r="G28" s="187">
        <v>26363</v>
      </c>
      <c r="H28" s="9"/>
    </row>
    <row r="29" spans="1:8" ht="15" customHeight="1">
      <c r="A29" s="37" t="s">
        <v>296</v>
      </c>
      <c r="B29" s="40" t="s">
        <v>297</v>
      </c>
      <c r="C29" s="30" t="s">
        <v>298</v>
      </c>
      <c r="D29" s="187">
        <v>6793000</v>
      </c>
      <c r="E29" s="187">
        <v>8653651</v>
      </c>
      <c r="F29" s="187">
        <v>11401000</v>
      </c>
      <c r="G29" s="187">
        <v>10764165</v>
      </c>
      <c r="H29" s="118"/>
    </row>
    <row r="30" spans="1:8" ht="15" customHeight="1">
      <c r="A30" s="37" t="s">
        <v>299</v>
      </c>
      <c r="B30" s="29" t="s">
        <v>300</v>
      </c>
      <c r="C30" s="30" t="s">
        <v>301</v>
      </c>
      <c r="D30" s="187"/>
      <c r="E30" s="187"/>
      <c r="F30" s="9"/>
      <c r="G30" s="9"/>
      <c r="H30" s="118"/>
    </row>
    <row r="31" spans="1:8" ht="15" customHeight="1">
      <c r="A31" s="39" t="s">
        <v>302</v>
      </c>
      <c r="B31" s="7" t="s">
        <v>303</v>
      </c>
      <c r="C31" s="6" t="s">
        <v>304</v>
      </c>
      <c r="D31" s="68">
        <f>SUM(D30,D29,D28)</f>
        <v>7482803</v>
      </c>
      <c r="E31" s="68">
        <f>SUM(E30,E29,E28)</f>
        <v>9343454</v>
      </c>
      <c r="F31" s="68">
        <f>SUM(F30,F29,F28)</f>
        <v>11474800</v>
      </c>
      <c r="G31" s="68">
        <f>SUM(G30,G29,G28)</f>
        <v>10790528</v>
      </c>
      <c r="H31" s="36"/>
    </row>
    <row r="32" spans="1:8" ht="15" customHeight="1">
      <c r="A32" s="25" t="s">
        <v>305</v>
      </c>
      <c r="B32" s="29" t="s">
        <v>306</v>
      </c>
      <c r="C32" s="41" t="s">
        <v>316</v>
      </c>
      <c r="D32" s="187">
        <v>606472</v>
      </c>
      <c r="E32" s="187">
        <v>1081865</v>
      </c>
      <c r="F32" s="187">
        <v>166680</v>
      </c>
      <c r="G32" s="187">
        <v>104265</v>
      </c>
      <c r="H32" s="118"/>
    </row>
    <row r="33" spans="1:8" ht="15" customHeight="1">
      <c r="A33" s="25" t="s">
        <v>307</v>
      </c>
      <c r="B33" s="29" t="s">
        <v>308</v>
      </c>
      <c r="C33" s="41" t="s">
        <v>315</v>
      </c>
      <c r="D33" s="187">
        <v>513000</v>
      </c>
      <c r="E33" s="187">
        <v>604111</v>
      </c>
      <c r="F33" s="187">
        <v>72000</v>
      </c>
      <c r="G33" s="187">
        <v>70800</v>
      </c>
      <c r="H33" s="118"/>
    </row>
    <row r="34" spans="1:8" ht="15" customHeight="1">
      <c r="A34" s="39" t="s">
        <v>309</v>
      </c>
      <c r="B34" s="7" t="s">
        <v>310</v>
      </c>
      <c r="C34" s="33" t="s">
        <v>314</v>
      </c>
      <c r="D34" s="68">
        <f>SUM(D32,D33)</f>
        <v>1119472</v>
      </c>
      <c r="E34" s="68">
        <f>SUM(E32,E33)</f>
        <v>1685976</v>
      </c>
      <c r="F34" s="68">
        <f>SUM(F32,F33)</f>
        <v>238680</v>
      </c>
      <c r="G34" s="68">
        <f>SUM(G32,G33)</f>
        <v>175065</v>
      </c>
      <c r="H34" s="36"/>
    </row>
    <row r="35" spans="1:8" ht="15" customHeight="1">
      <c r="A35" s="25" t="s">
        <v>311</v>
      </c>
      <c r="B35" s="29" t="s">
        <v>312</v>
      </c>
      <c r="C35" s="42" t="s">
        <v>313</v>
      </c>
      <c r="D35" s="187">
        <v>4410600</v>
      </c>
      <c r="E35" s="187">
        <v>4952592</v>
      </c>
      <c r="F35" s="187">
        <v>2802000</v>
      </c>
      <c r="G35" s="187">
        <v>2096224</v>
      </c>
      <c r="H35" s="118"/>
    </row>
    <row r="36" spans="1:8" ht="15" customHeight="1">
      <c r="A36" s="25" t="s">
        <v>317</v>
      </c>
      <c r="B36" s="29" t="s">
        <v>318</v>
      </c>
      <c r="C36" s="30" t="s">
        <v>319</v>
      </c>
      <c r="D36" s="187">
        <v>4393405</v>
      </c>
      <c r="E36" s="187">
        <v>6193405</v>
      </c>
      <c r="F36" s="187"/>
      <c r="G36" s="187"/>
      <c r="H36" s="118"/>
    </row>
    <row r="37" spans="1:8" ht="15" customHeight="1">
      <c r="A37" s="25" t="s">
        <v>320</v>
      </c>
      <c r="B37" s="29" t="s">
        <v>321</v>
      </c>
      <c r="C37" s="30" t="s">
        <v>363</v>
      </c>
      <c r="D37" s="187">
        <v>65000</v>
      </c>
      <c r="E37" s="187">
        <v>65000</v>
      </c>
      <c r="F37" s="187"/>
      <c r="G37" s="187"/>
      <c r="H37" s="14"/>
    </row>
    <row r="38" spans="1:8" ht="15" customHeight="1">
      <c r="A38" s="25" t="s">
        <v>322</v>
      </c>
      <c r="B38" s="29" t="s">
        <v>323</v>
      </c>
      <c r="C38" s="30" t="s">
        <v>324</v>
      </c>
      <c r="D38" s="187">
        <v>2280000</v>
      </c>
      <c r="E38" s="187">
        <v>2280000</v>
      </c>
      <c r="F38" s="187">
        <v>245200</v>
      </c>
      <c r="G38" s="187">
        <v>85000</v>
      </c>
      <c r="H38" s="118"/>
    </row>
    <row r="39" spans="1:8" ht="15" customHeight="1">
      <c r="A39" s="25" t="s">
        <v>325</v>
      </c>
      <c r="B39" s="29" t="s">
        <v>326</v>
      </c>
      <c r="C39" s="30" t="s">
        <v>327</v>
      </c>
      <c r="D39" s="187"/>
      <c r="E39" s="187">
        <v>2000</v>
      </c>
      <c r="F39" s="187"/>
      <c r="G39" s="187"/>
      <c r="H39" s="14"/>
    </row>
    <row r="40" spans="1:8" ht="15" customHeight="1">
      <c r="A40" s="25" t="s">
        <v>328</v>
      </c>
      <c r="B40" s="4" t="s">
        <v>329</v>
      </c>
      <c r="C40" s="3" t="s">
        <v>330</v>
      </c>
      <c r="D40" s="187">
        <v>4814665</v>
      </c>
      <c r="E40" s="187">
        <v>4814665</v>
      </c>
      <c r="F40" s="187">
        <v>292000</v>
      </c>
      <c r="G40" s="187">
        <v>135500</v>
      </c>
      <c r="H40" s="118"/>
    </row>
    <row r="41" spans="1:8" ht="15" customHeight="1">
      <c r="A41" s="25" t="s">
        <v>331</v>
      </c>
      <c r="B41" s="4" t="s">
        <v>332</v>
      </c>
      <c r="C41" s="3" t="s">
        <v>333</v>
      </c>
      <c r="D41" s="187">
        <v>14269738</v>
      </c>
      <c r="E41" s="187">
        <v>17098738</v>
      </c>
      <c r="F41" s="187">
        <v>543164</v>
      </c>
      <c r="G41" s="187">
        <v>765862</v>
      </c>
      <c r="H41" s="27"/>
    </row>
    <row r="42" spans="1:8" s="56" customFormat="1" ht="15" customHeight="1">
      <c r="A42" s="52" t="s">
        <v>334</v>
      </c>
      <c r="B42" s="65" t="s">
        <v>335</v>
      </c>
      <c r="C42" s="66" t="s">
        <v>336</v>
      </c>
      <c r="D42" s="68">
        <f>SUM(D35:D41)</f>
        <v>30233408</v>
      </c>
      <c r="E42" s="68">
        <f>SUM(E35:E41)</f>
        <v>35406400</v>
      </c>
      <c r="F42" s="68">
        <f>SUM(F35:F41)</f>
        <v>3882364</v>
      </c>
      <c r="G42" s="68">
        <f>SUM(G35:G41)</f>
        <v>3082586</v>
      </c>
      <c r="H42" s="68"/>
    </row>
    <row r="43" spans="1:8" ht="15" customHeight="1">
      <c r="A43" s="25" t="s">
        <v>337</v>
      </c>
      <c r="B43" s="40" t="s">
        <v>338</v>
      </c>
      <c r="C43" s="11" t="s">
        <v>770</v>
      </c>
      <c r="D43" s="187"/>
      <c r="E43" s="187">
        <v>18415</v>
      </c>
      <c r="F43" s="187">
        <v>35000</v>
      </c>
      <c r="G43" s="187"/>
      <c r="H43" s="24"/>
    </row>
    <row r="44" spans="1:8" ht="15" customHeight="1">
      <c r="A44" s="25" t="s">
        <v>339</v>
      </c>
      <c r="B44" s="14" t="s">
        <v>340</v>
      </c>
      <c r="C44" s="3" t="s">
        <v>341</v>
      </c>
      <c r="D44" s="187">
        <v>800000</v>
      </c>
      <c r="E44" s="187">
        <v>834000</v>
      </c>
      <c r="F44" s="187"/>
      <c r="G44" s="187"/>
      <c r="H44" s="4"/>
    </row>
    <row r="45" spans="1:8" s="56" customFormat="1" ht="15" customHeight="1">
      <c r="A45" s="52" t="s">
        <v>342</v>
      </c>
      <c r="B45" s="65" t="s">
        <v>343</v>
      </c>
      <c r="C45" s="66" t="s">
        <v>344</v>
      </c>
      <c r="D45" s="68">
        <f>SUM(D43:D44)</f>
        <v>800000</v>
      </c>
      <c r="E45" s="68">
        <f>SUM(E43:E44)</f>
        <v>852415</v>
      </c>
      <c r="F45" s="221">
        <v>35000</v>
      </c>
      <c r="G45" s="221">
        <v>0</v>
      </c>
      <c r="H45" s="10"/>
    </row>
    <row r="46" spans="1:8" ht="15" customHeight="1">
      <c r="A46" s="25" t="s">
        <v>345</v>
      </c>
      <c r="B46" s="14" t="s">
        <v>346</v>
      </c>
      <c r="C46" s="3" t="s">
        <v>347</v>
      </c>
      <c r="D46" s="187">
        <v>7421086</v>
      </c>
      <c r="E46" s="187">
        <v>8272086</v>
      </c>
      <c r="F46" s="187">
        <v>3278939</v>
      </c>
      <c r="G46" s="187">
        <v>2952272</v>
      </c>
      <c r="H46" s="9"/>
    </row>
    <row r="47" spans="1:8" ht="15" customHeight="1">
      <c r="A47" s="25" t="s">
        <v>348</v>
      </c>
      <c r="B47" s="29" t="s">
        <v>349</v>
      </c>
      <c r="C47" s="30" t="s">
        <v>350</v>
      </c>
      <c r="D47" s="187"/>
      <c r="E47" s="187"/>
      <c r="F47" s="187"/>
      <c r="G47" s="187">
        <v>95000</v>
      </c>
      <c r="H47" s="29"/>
    </row>
    <row r="48" spans="1:8" ht="15" customHeight="1">
      <c r="A48" s="25" t="s">
        <v>351</v>
      </c>
      <c r="B48" s="5" t="s">
        <v>352</v>
      </c>
      <c r="C48" s="3" t="s">
        <v>353</v>
      </c>
      <c r="D48" s="187"/>
      <c r="E48" s="187">
        <v>24825</v>
      </c>
      <c r="F48" s="187"/>
      <c r="G48" s="187">
        <v>16871</v>
      </c>
      <c r="H48" s="4"/>
    </row>
    <row r="49" spans="1:8" ht="15" customHeight="1">
      <c r="A49" s="25" t="s">
        <v>354</v>
      </c>
      <c r="B49" s="5" t="s">
        <v>355</v>
      </c>
      <c r="C49" s="3" t="s">
        <v>356</v>
      </c>
      <c r="D49" s="187"/>
      <c r="E49" s="187"/>
      <c r="F49" s="187"/>
      <c r="G49" s="187"/>
      <c r="H49" s="4"/>
    </row>
    <row r="50" spans="1:8" ht="15" customHeight="1">
      <c r="A50" s="25" t="s">
        <v>357</v>
      </c>
      <c r="B50" s="4" t="s">
        <v>358</v>
      </c>
      <c r="C50" s="3" t="s">
        <v>359</v>
      </c>
      <c r="D50" s="187">
        <v>90000</v>
      </c>
      <c r="E50" s="187">
        <v>90000</v>
      </c>
      <c r="F50" s="187"/>
      <c r="G50" s="187">
        <v>16002</v>
      </c>
      <c r="H50" s="4"/>
    </row>
    <row r="51" spans="1:8" ht="15" customHeight="1">
      <c r="A51" s="39" t="s">
        <v>364</v>
      </c>
      <c r="B51" s="7" t="s">
        <v>365</v>
      </c>
      <c r="C51" s="6" t="s">
        <v>366</v>
      </c>
      <c r="D51" s="68">
        <f>SUM(D46:D50)</f>
        <v>7511086</v>
      </c>
      <c r="E51" s="68">
        <f>SUM(E46:E50)</f>
        <v>8386911</v>
      </c>
      <c r="F51" s="68">
        <f>SUM(F46:F50)</f>
        <v>3278939</v>
      </c>
      <c r="G51" s="68">
        <f>SUM(G46:G50)</f>
        <v>3080145</v>
      </c>
      <c r="H51" s="10"/>
    </row>
    <row r="52" spans="1:8" ht="15" customHeight="1">
      <c r="A52" s="39" t="s">
        <v>360</v>
      </c>
      <c r="B52" s="7" t="s">
        <v>361</v>
      </c>
      <c r="C52" s="6" t="s">
        <v>362</v>
      </c>
      <c r="D52" s="68">
        <f>SUM(D31,D34,D42,D45,D51)</f>
        <v>47146769</v>
      </c>
      <c r="E52" s="68">
        <f>SUM(E31,E34,E42,E45,E51)</f>
        <v>55675156</v>
      </c>
      <c r="F52" s="68">
        <f>SUM(F31,F34,F42,F45,F51)</f>
        <v>18909783</v>
      </c>
      <c r="G52" s="68">
        <f>SUM(G31,G34,G42,G45,G51)</f>
        <v>17128324</v>
      </c>
      <c r="H52" s="10"/>
    </row>
    <row r="53" spans="1:8" ht="15" customHeight="1">
      <c r="A53" s="25" t="s">
        <v>367</v>
      </c>
      <c r="B53" s="46" t="s">
        <v>368</v>
      </c>
      <c r="C53" s="3" t="s">
        <v>369</v>
      </c>
      <c r="D53" s="9"/>
      <c r="E53" s="9"/>
      <c r="F53" s="9"/>
      <c r="G53" s="9"/>
      <c r="H53" s="4"/>
    </row>
    <row r="54" spans="1:8" ht="15" customHeight="1">
      <c r="A54" s="25" t="s">
        <v>370</v>
      </c>
      <c r="B54" s="4" t="s">
        <v>371</v>
      </c>
      <c r="C54" s="3" t="s">
        <v>372</v>
      </c>
      <c r="D54" s="9"/>
      <c r="E54" s="9"/>
      <c r="F54" s="9"/>
      <c r="G54" s="9"/>
      <c r="H54" s="4"/>
    </row>
    <row r="55" spans="1:8" ht="15" customHeight="1">
      <c r="A55" s="25" t="s">
        <v>373</v>
      </c>
      <c r="B55" s="40" t="s">
        <v>374</v>
      </c>
      <c r="C55" s="47" t="s">
        <v>377</v>
      </c>
      <c r="D55" s="9"/>
      <c r="E55" s="9"/>
      <c r="F55" s="9"/>
      <c r="G55" s="9"/>
      <c r="H55" s="4"/>
    </row>
    <row r="56" spans="1:8" ht="15" customHeight="1">
      <c r="A56" s="25" t="s">
        <v>375</v>
      </c>
      <c r="B56" s="40" t="s">
        <v>376</v>
      </c>
      <c r="C56" s="47" t="s">
        <v>378</v>
      </c>
      <c r="D56" s="9"/>
      <c r="E56" s="9"/>
      <c r="F56" s="9"/>
      <c r="G56" s="9"/>
      <c r="H56" s="4"/>
    </row>
    <row r="57" spans="1:8" ht="15" customHeight="1">
      <c r="A57" s="25" t="s">
        <v>379</v>
      </c>
      <c r="B57" s="40" t="s">
        <v>380</v>
      </c>
      <c r="C57" s="47" t="s">
        <v>381</v>
      </c>
      <c r="D57" s="9"/>
      <c r="E57" s="9"/>
      <c r="F57" s="9"/>
      <c r="G57" s="9"/>
      <c r="H57" s="4"/>
    </row>
    <row r="58" spans="1:8" ht="15" customHeight="1">
      <c r="A58" s="25" t="s">
        <v>382</v>
      </c>
      <c r="B58" s="40" t="s">
        <v>383</v>
      </c>
      <c r="C58" s="47" t="s">
        <v>384</v>
      </c>
      <c r="D58" s="9"/>
      <c r="E58" s="9"/>
      <c r="F58" s="9"/>
      <c r="G58" s="9"/>
      <c r="H58" s="4"/>
    </row>
    <row r="59" spans="1:8" ht="15" customHeight="1">
      <c r="A59" s="25" t="s">
        <v>385</v>
      </c>
      <c r="B59" s="40" t="s">
        <v>386</v>
      </c>
      <c r="C59" s="49" t="s">
        <v>387</v>
      </c>
      <c r="D59" s="9"/>
      <c r="E59" s="9"/>
      <c r="F59" s="9"/>
      <c r="G59" s="9"/>
      <c r="H59" s="4"/>
    </row>
    <row r="60" spans="1:8" ht="15" customHeight="1">
      <c r="A60" s="25" t="s">
        <v>388</v>
      </c>
      <c r="B60" s="40" t="s">
        <v>389</v>
      </c>
      <c r="C60" s="3" t="s">
        <v>393</v>
      </c>
      <c r="D60" s="187">
        <v>2490000</v>
      </c>
      <c r="E60" s="187">
        <v>2490000</v>
      </c>
      <c r="F60" s="9"/>
      <c r="G60" s="9"/>
      <c r="H60" s="4"/>
    </row>
    <row r="61" spans="1:8" ht="15" customHeight="1">
      <c r="A61" s="52" t="s">
        <v>390</v>
      </c>
      <c r="B61" s="53" t="s">
        <v>392</v>
      </c>
      <c r="C61" s="54" t="s">
        <v>391</v>
      </c>
      <c r="D61" s="68">
        <f>SUM(D53:D60)</f>
        <v>2490000</v>
      </c>
      <c r="E61" s="68">
        <f>SUM(E53:E60)</f>
        <v>2490000</v>
      </c>
      <c r="F61" s="9"/>
      <c r="G61" s="9"/>
      <c r="H61" s="53"/>
    </row>
    <row r="62" spans="1:8" ht="15" customHeight="1">
      <c r="A62" s="58" t="s">
        <v>395</v>
      </c>
      <c r="B62" s="46" t="s">
        <v>394</v>
      </c>
      <c r="C62" s="49" t="s">
        <v>396</v>
      </c>
      <c r="D62" s="9"/>
      <c r="E62" s="9"/>
      <c r="F62" s="9"/>
      <c r="G62" s="9"/>
      <c r="H62" s="48"/>
    </row>
    <row r="63" spans="1:8" ht="15" customHeight="1">
      <c r="A63" s="58" t="s">
        <v>399</v>
      </c>
      <c r="B63" s="46" t="s">
        <v>397</v>
      </c>
      <c r="C63" s="49" t="s">
        <v>398</v>
      </c>
      <c r="D63" s="59"/>
      <c r="E63" s="128">
        <v>803200</v>
      </c>
      <c r="F63" s="59"/>
      <c r="G63" s="59"/>
      <c r="H63" s="59"/>
    </row>
    <row r="64" spans="1:8" ht="15" customHeight="1">
      <c r="A64" s="58" t="s">
        <v>400</v>
      </c>
      <c r="B64" s="5" t="s">
        <v>401</v>
      </c>
      <c r="C64" s="3" t="s">
        <v>402</v>
      </c>
      <c r="D64" s="9"/>
      <c r="E64" s="9"/>
      <c r="F64" s="9"/>
      <c r="G64" s="9"/>
      <c r="H64" s="48"/>
    </row>
    <row r="65" spans="1:8" ht="15" customHeight="1">
      <c r="A65" s="25" t="s">
        <v>403</v>
      </c>
      <c r="B65" s="5" t="s">
        <v>404</v>
      </c>
      <c r="C65" s="60" t="s">
        <v>405</v>
      </c>
      <c r="D65" s="9"/>
      <c r="E65" s="9"/>
      <c r="F65" s="9"/>
      <c r="G65" s="9"/>
      <c r="H65" s="48"/>
    </row>
    <row r="66" spans="1:8" ht="15" customHeight="1">
      <c r="A66" s="25" t="s">
        <v>406</v>
      </c>
      <c r="B66" s="5" t="s">
        <v>407</v>
      </c>
      <c r="C66" s="60" t="s">
        <v>408</v>
      </c>
      <c r="D66" s="9"/>
      <c r="E66" s="9"/>
      <c r="F66" s="9"/>
      <c r="G66" s="9"/>
      <c r="H66" s="48"/>
    </row>
    <row r="67" spans="1:8" ht="15" customHeight="1">
      <c r="A67" s="25" t="s">
        <v>409</v>
      </c>
      <c r="B67" s="12" t="s">
        <v>410</v>
      </c>
      <c r="C67" s="60" t="s">
        <v>411</v>
      </c>
      <c r="D67" s="9">
        <v>3534808</v>
      </c>
      <c r="E67" s="9">
        <v>3534808</v>
      </c>
      <c r="F67" s="9"/>
      <c r="G67" s="9"/>
      <c r="H67" s="48"/>
    </row>
    <row r="68" spans="1:8" ht="15" hidden="1" customHeight="1">
      <c r="A68" s="25"/>
      <c r="B68" s="244"/>
      <c r="C68" s="60"/>
      <c r="D68" s="245"/>
      <c r="E68" s="187"/>
      <c r="F68" s="187"/>
      <c r="G68" s="187"/>
      <c r="H68" s="48"/>
    </row>
    <row r="69" spans="1:8" ht="15" hidden="1" customHeight="1">
      <c r="A69" s="25"/>
      <c r="B69" s="244"/>
      <c r="C69" s="60"/>
      <c r="D69" s="245"/>
      <c r="E69" s="187"/>
      <c r="F69" s="187"/>
      <c r="G69" s="187"/>
      <c r="H69" s="48"/>
    </row>
    <row r="70" spans="1:8" ht="15" hidden="1" customHeight="1">
      <c r="A70" s="25"/>
      <c r="B70" s="244"/>
      <c r="C70" s="60"/>
      <c r="D70" s="245"/>
      <c r="E70" s="187"/>
      <c r="F70" s="187"/>
      <c r="G70" s="187"/>
      <c r="H70" s="48"/>
    </row>
    <row r="71" spans="1:8" ht="15" hidden="1" customHeight="1">
      <c r="A71" s="25"/>
      <c r="B71" s="244"/>
      <c r="C71" s="60"/>
      <c r="D71" s="245"/>
      <c r="E71" s="187"/>
      <c r="F71" s="187"/>
      <c r="G71" s="187"/>
      <c r="H71" s="48"/>
    </row>
    <row r="72" spans="1:8" ht="15" hidden="1" customHeight="1">
      <c r="A72" s="25"/>
      <c r="B72" s="244"/>
      <c r="C72" s="60"/>
      <c r="D72" s="245"/>
      <c r="E72" s="187"/>
      <c r="F72" s="187"/>
      <c r="G72" s="187"/>
      <c r="H72" s="48"/>
    </row>
    <row r="73" spans="1:8" ht="15" customHeight="1">
      <c r="A73" s="25" t="s">
        <v>412</v>
      </c>
      <c r="B73" s="5" t="s">
        <v>413</v>
      </c>
      <c r="C73" s="60" t="s">
        <v>424</v>
      </c>
      <c r="D73" s="9"/>
      <c r="E73" s="9"/>
      <c r="F73" s="9"/>
      <c r="G73" s="9"/>
      <c r="H73" s="48"/>
    </row>
    <row r="74" spans="1:8" ht="15" customHeight="1">
      <c r="A74" s="25" t="s">
        <v>416</v>
      </c>
      <c r="B74" s="5" t="s">
        <v>414</v>
      </c>
      <c r="C74" s="60" t="s">
        <v>425</v>
      </c>
      <c r="D74" s="9"/>
      <c r="E74" s="9"/>
      <c r="F74" s="9"/>
      <c r="G74" s="9"/>
      <c r="H74" s="48"/>
    </row>
    <row r="75" spans="1:8" ht="15" customHeight="1">
      <c r="A75" s="25" t="s">
        <v>417</v>
      </c>
      <c r="B75" s="5" t="s">
        <v>419</v>
      </c>
      <c r="C75" s="60" t="s">
        <v>426</v>
      </c>
      <c r="D75" s="9"/>
      <c r="E75" s="9"/>
      <c r="F75" s="9"/>
      <c r="G75" s="9"/>
      <c r="H75" s="4"/>
    </row>
    <row r="76" spans="1:8" ht="15" customHeight="1">
      <c r="A76" s="25" t="s">
        <v>418</v>
      </c>
      <c r="B76" s="12" t="s">
        <v>420</v>
      </c>
      <c r="C76" s="60" t="s">
        <v>427</v>
      </c>
      <c r="D76" s="9"/>
      <c r="E76" s="9"/>
      <c r="F76" s="9"/>
      <c r="G76" s="9"/>
      <c r="H76" s="4"/>
    </row>
    <row r="77" spans="1:8" ht="15" customHeight="1">
      <c r="A77" s="25" t="s">
        <v>421</v>
      </c>
      <c r="B77" s="12" t="s">
        <v>1</v>
      </c>
      <c r="C77" s="60" t="s">
        <v>428</v>
      </c>
      <c r="D77" s="9"/>
      <c r="E77" s="9"/>
      <c r="F77" s="9"/>
      <c r="G77" s="9"/>
      <c r="H77" s="4"/>
    </row>
    <row r="78" spans="1:8" ht="15" customHeight="1">
      <c r="A78" s="25" t="s">
        <v>422</v>
      </c>
      <c r="B78" s="12" t="s">
        <v>415</v>
      </c>
      <c r="C78" s="60" t="s">
        <v>429</v>
      </c>
      <c r="D78" s="9">
        <v>300000</v>
      </c>
      <c r="E78" s="9">
        <v>6734730</v>
      </c>
      <c r="F78" s="9"/>
      <c r="G78" s="9"/>
      <c r="H78" s="4"/>
    </row>
    <row r="79" spans="1:8" ht="15" customHeight="1">
      <c r="A79" s="25" t="s">
        <v>432</v>
      </c>
      <c r="B79" s="12" t="s">
        <v>430</v>
      </c>
      <c r="C79" s="60" t="s">
        <v>2</v>
      </c>
      <c r="D79" s="9"/>
      <c r="E79" s="9"/>
      <c r="F79" s="9"/>
      <c r="G79" s="9"/>
      <c r="H79" s="4"/>
    </row>
    <row r="80" spans="1:8" ht="15" customHeight="1">
      <c r="A80" s="52" t="s">
        <v>435</v>
      </c>
      <c r="B80" s="61" t="s">
        <v>423</v>
      </c>
      <c r="C80" s="62" t="s">
        <v>431</v>
      </c>
      <c r="D80" s="68">
        <f>SUM(D62:D78)</f>
        <v>3834808</v>
      </c>
      <c r="E80" s="68">
        <f>SUM(E62:E78)</f>
        <v>11072738</v>
      </c>
      <c r="F80" s="9"/>
      <c r="G80" s="9"/>
      <c r="H80" s="55"/>
    </row>
    <row r="81" spans="1:8" ht="15" customHeight="1">
      <c r="A81" s="25" t="s">
        <v>438</v>
      </c>
      <c r="B81" s="14" t="s">
        <v>433</v>
      </c>
      <c r="C81" s="3" t="s">
        <v>434</v>
      </c>
      <c r="D81" s="187"/>
      <c r="E81" s="187"/>
      <c r="F81" s="9"/>
      <c r="G81" s="9"/>
      <c r="H81" s="4"/>
    </row>
    <row r="82" spans="1:8" ht="15" customHeight="1">
      <c r="A82" s="25" t="s">
        <v>441</v>
      </c>
      <c r="B82" s="14" t="s">
        <v>436</v>
      </c>
      <c r="C82" s="3" t="s">
        <v>437</v>
      </c>
      <c r="D82" s="187">
        <v>72608423</v>
      </c>
      <c r="E82" s="187">
        <v>76611923</v>
      </c>
      <c r="F82" s="9"/>
      <c r="G82" s="9"/>
      <c r="H82" s="4"/>
    </row>
    <row r="83" spans="1:8" ht="15" customHeight="1">
      <c r="A83" s="25" t="s">
        <v>442</v>
      </c>
      <c r="B83" s="14" t="s">
        <v>439</v>
      </c>
      <c r="C83" s="3" t="s">
        <v>440</v>
      </c>
      <c r="D83" s="187"/>
      <c r="E83" s="187">
        <v>160953</v>
      </c>
      <c r="F83" s="187"/>
      <c r="G83" s="187">
        <v>141260</v>
      </c>
      <c r="H83" s="4"/>
    </row>
    <row r="84" spans="1:8" ht="15" customHeight="1">
      <c r="A84" s="25" t="s">
        <v>445</v>
      </c>
      <c r="B84" s="14" t="s">
        <v>725</v>
      </c>
      <c r="C84" s="3" t="s">
        <v>444</v>
      </c>
      <c r="D84" s="187">
        <v>8336908</v>
      </c>
      <c r="E84" s="187">
        <v>9406241</v>
      </c>
      <c r="F84" s="187">
        <v>50000</v>
      </c>
      <c r="G84" s="187">
        <v>903850</v>
      </c>
      <c r="H84" s="4"/>
    </row>
    <row r="85" spans="1:8" ht="15" customHeight="1">
      <c r="A85" s="25" t="s">
        <v>448</v>
      </c>
      <c r="B85" s="14" t="s">
        <v>446</v>
      </c>
      <c r="C85" s="3" t="s">
        <v>447</v>
      </c>
      <c r="D85" s="187"/>
      <c r="E85" s="187"/>
      <c r="F85" s="187"/>
      <c r="G85" s="187"/>
      <c r="H85" s="4"/>
    </row>
    <row r="86" spans="1:8" ht="15" customHeight="1">
      <c r="A86" s="25" t="s">
        <v>451</v>
      </c>
      <c r="B86" s="14" t="s">
        <v>449</v>
      </c>
      <c r="C86" s="3" t="s">
        <v>450</v>
      </c>
      <c r="D86" s="187"/>
      <c r="E86" s="187"/>
      <c r="F86" s="187"/>
      <c r="G86" s="187"/>
      <c r="H86" s="4"/>
    </row>
    <row r="87" spans="1:8" ht="15" customHeight="1">
      <c r="A87" s="25" t="s">
        <v>454</v>
      </c>
      <c r="B87" s="14" t="s">
        <v>452</v>
      </c>
      <c r="C87" s="3" t="s">
        <v>453</v>
      </c>
      <c r="D87" s="187">
        <v>21727247</v>
      </c>
      <c r="E87" s="187">
        <v>22829239</v>
      </c>
      <c r="F87" s="187">
        <v>13500</v>
      </c>
      <c r="G87" s="187">
        <v>282180</v>
      </c>
      <c r="H87" s="4"/>
    </row>
    <row r="88" spans="1:8" ht="15" customHeight="1">
      <c r="A88" s="52" t="s">
        <v>457</v>
      </c>
      <c r="B88" s="65" t="s">
        <v>455</v>
      </c>
      <c r="C88" s="66" t="s">
        <v>456</v>
      </c>
      <c r="D88" s="68">
        <f>SUM(D81:D87)</f>
        <v>102672578</v>
      </c>
      <c r="E88" s="68">
        <f>SUM(E81:E87)</f>
        <v>109008356</v>
      </c>
      <c r="F88" s="68">
        <f>SUM(F81:F87)</f>
        <v>63500</v>
      </c>
      <c r="G88" s="68">
        <f>SUM(G81:G87)</f>
        <v>1327290</v>
      </c>
      <c r="H88" s="55"/>
    </row>
    <row r="89" spans="1:8" ht="15" customHeight="1">
      <c r="A89" s="25" t="s">
        <v>460</v>
      </c>
      <c r="B89" s="4" t="s">
        <v>458</v>
      </c>
      <c r="C89" s="3" t="s">
        <v>459</v>
      </c>
      <c r="D89" s="187">
        <v>24035503</v>
      </c>
      <c r="E89" s="187">
        <v>24939314</v>
      </c>
      <c r="F89" s="9"/>
      <c r="G89" s="9"/>
      <c r="H89" s="4"/>
    </row>
    <row r="90" spans="1:8" ht="15" customHeight="1">
      <c r="A90" s="25" t="s">
        <v>467</v>
      </c>
      <c r="B90" s="4" t="s">
        <v>461</v>
      </c>
      <c r="C90" s="3" t="s">
        <v>462</v>
      </c>
      <c r="D90" s="187"/>
      <c r="E90" s="187"/>
      <c r="F90" s="9"/>
      <c r="G90" s="9"/>
      <c r="H90" s="4"/>
    </row>
    <row r="91" spans="1:8" ht="15" customHeight="1">
      <c r="A91" s="25" t="s">
        <v>468</v>
      </c>
      <c r="B91" s="4" t="s">
        <v>463</v>
      </c>
      <c r="C91" s="3" t="s">
        <v>464</v>
      </c>
      <c r="D91" s="187"/>
      <c r="E91" s="187"/>
      <c r="F91" s="9"/>
      <c r="G91" s="9"/>
      <c r="H91" s="4"/>
    </row>
    <row r="92" spans="1:8" ht="15" customHeight="1">
      <c r="A92" s="25" t="s">
        <v>469</v>
      </c>
      <c r="B92" s="14" t="s">
        <v>465</v>
      </c>
      <c r="C92" s="3" t="s">
        <v>466</v>
      </c>
      <c r="D92" s="187">
        <v>6489588</v>
      </c>
      <c r="E92" s="187">
        <v>6733616</v>
      </c>
      <c r="F92" s="9"/>
      <c r="G92" s="9"/>
      <c r="H92" s="4"/>
    </row>
    <row r="93" spans="1:8" ht="15" customHeight="1">
      <c r="A93" s="52" t="s">
        <v>3</v>
      </c>
      <c r="B93" s="65" t="s">
        <v>471</v>
      </c>
      <c r="C93" s="66" t="s">
        <v>470</v>
      </c>
      <c r="D93" s="68">
        <f>SUM(D89,D90,D91,D92)</f>
        <v>30525091</v>
      </c>
      <c r="E93" s="68">
        <f>SUM(E89,E90,E91,E92)</f>
        <v>31672930</v>
      </c>
      <c r="F93" s="9"/>
      <c r="G93" s="9"/>
      <c r="H93" s="55"/>
    </row>
    <row r="94" spans="1:8" ht="15" customHeight="1">
      <c r="A94" s="3">
        <v>82</v>
      </c>
      <c r="B94" s="5" t="s">
        <v>472</v>
      </c>
      <c r="C94" s="3" t="s">
        <v>473</v>
      </c>
      <c r="D94" s="9"/>
      <c r="E94" s="9"/>
      <c r="F94" s="9"/>
      <c r="G94" s="9"/>
      <c r="H94" s="4"/>
    </row>
    <row r="95" spans="1:8" ht="15" customHeight="1">
      <c r="A95" s="3">
        <v>83</v>
      </c>
      <c r="B95" s="21" t="s">
        <v>474</v>
      </c>
      <c r="C95" s="3" t="s">
        <v>475</v>
      </c>
      <c r="D95" s="9"/>
      <c r="E95" s="9"/>
      <c r="F95" s="9"/>
      <c r="G95" s="9"/>
      <c r="H95" s="4"/>
    </row>
    <row r="96" spans="1:8" ht="15" customHeight="1">
      <c r="A96" s="3">
        <v>84</v>
      </c>
      <c r="B96" s="5" t="s">
        <v>476</v>
      </c>
      <c r="C96" s="3" t="s">
        <v>477</v>
      </c>
      <c r="D96" s="9"/>
      <c r="E96" s="9"/>
      <c r="F96" s="9"/>
      <c r="G96" s="9"/>
      <c r="H96" s="4"/>
    </row>
    <row r="97" spans="1:8" ht="15" customHeight="1">
      <c r="A97" s="3">
        <v>85</v>
      </c>
      <c r="B97" s="12" t="s">
        <v>478</v>
      </c>
      <c r="C97" s="3" t="s">
        <v>479</v>
      </c>
      <c r="D97" s="9"/>
      <c r="E97" s="9"/>
      <c r="F97" s="9"/>
      <c r="G97" s="9"/>
      <c r="H97" s="4"/>
    </row>
    <row r="98" spans="1:8" ht="15" customHeight="1">
      <c r="A98" s="3">
        <v>86</v>
      </c>
      <c r="B98" s="12" t="s">
        <v>480</v>
      </c>
      <c r="C98" s="3" t="s">
        <v>481</v>
      </c>
      <c r="D98" s="9"/>
      <c r="E98" s="9"/>
      <c r="F98" s="9"/>
      <c r="G98" s="9"/>
      <c r="H98" s="4"/>
    </row>
    <row r="99" spans="1:8" ht="15" customHeight="1">
      <c r="A99" s="3">
        <v>87</v>
      </c>
      <c r="B99" s="12" t="s">
        <v>482</v>
      </c>
      <c r="C99" s="3" t="s">
        <v>483</v>
      </c>
      <c r="D99" s="9"/>
      <c r="E99" s="9"/>
      <c r="F99" s="9"/>
      <c r="G99" s="9"/>
      <c r="H99" s="4"/>
    </row>
    <row r="100" spans="1:8" ht="15" customHeight="1">
      <c r="A100" s="3">
        <v>88</v>
      </c>
      <c r="B100" s="12" t="s">
        <v>484</v>
      </c>
      <c r="C100" s="3" t="s">
        <v>485</v>
      </c>
      <c r="D100" s="9"/>
      <c r="E100" s="9"/>
      <c r="F100" s="9"/>
      <c r="G100" s="9"/>
      <c r="H100" s="4"/>
    </row>
    <row r="101" spans="1:8" ht="15" customHeight="1">
      <c r="A101" s="3">
        <v>89</v>
      </c>
      <c r="B101" s="12" t="s">
        <v>486</v>
      </c>
      <c r="C101" s="3" t="s">
        <v>487</v>
      </c>
      <c r="D101" s="9"/>
      <c r="E101" s="9"/>
      <c r="F101" s="9"/>
      <c r="G101" s="9"/>
      <c r="H101" s="4"/>
    </row>
    <row r="102" spans="1:8" ht="15" customHeight="1">
      <c r="A102" s="66">
        <v>90</v>
      </c>
      <c r="B102" s="61" t="s">
        <v>488</v>
      </c>
      <c r="C102" s="66" t="s">
        <v>489</v>
      </c>
      <c r="D102" s="68">
        <f>SUM(D26,D27,D52,D61,D80,D88,D93)</f>
        <v>245511058</v>
      </c>
      <c r="E102" s="68">
        <f>SUM(E26,E27,E52,E61,E80,E88,E93)</f>
        <v>278911724</v>
      </c>
      <c r="F102" s="68">
        <f>SUM(F101,F93,F88,F80,F61,F52,F27,F26)</f>
        <v>63170305</v>
      </c>
      <c r="G102" s="68">
        <f>SUM(G101,G93,G88,G80,G61,G52,G27,G26)</f>
        <v>59856194</v>
      </c>
      <c r="H102" s="68"/>
    </row>
    <row r="103" spans="1:8">
      <c r="A103" s="60">
        <v>91</v>
      </c>
      <c r="B103" s="12" t="s">
        <v>600</v>
      </c>
      <c r="C103" s="14"/>
      <c r="D103" s="187">
        <v>52414708</v>
      </c>
      <c r="E103" s="187">
        <v>52400501</v>
      </c>
      <c r="F103" s="129">
        <v>0</v>
      </c>
      <c r="G103" s="129">
        <v>0</v>
      </c>
      <c r="H103" s="14"/>
    </row>
    <row r="104" spans="1:8">
      <c r="A104" s="14"/>
      <c r="B104" s="12" t="s">
        <v>599</v>
      </c>
      <c r="C104" s="14"/>
      <c r="D104" s="140">
        <f>SUM(D103,D102)</f>
        <v>297925766</v>
      </c>
      <c r="E104" s="140">
        <f>SUM(E103,E102)</f>
        <v>331312225</v>
      </c>
      <c r="F104" s="129">
        <v>63205305</v>
      </c>
      <c r="G104" s="129">
        <f>SUM(G102)</f>
        <v>59856194</v>
      </c>
      <c r="H104" s="14"/>
    </row>
    <row r="116" spans="6:9">
      <c r="F116" s="148"/>
      <c r="G116" s="148"/>
      <c r="H116" s="148"/>
      <c r="I116" s="148"/>
    </row>
  </sheetData>
  <mergeCells count="9">
    <mergeCell ref="D4:E6"/>
    <mergeCell ref="F4:G6"/>
    <mergeCell ref="B1:H1"/>
    <mergeCell ref="A2:H2"/>
    <mergeCell ref="F3:H3"/>
    <mergeCell ref="A4:A6"/>
    <mergeCell ref="B4:B6"/>
    <mergeCell ref="C4:C6"/>
    <mergeCell ref="H4:H6"/>
  </mergeCells>
  <phoneticPr fontId="11" type="noConversion"/>
  <pageMargins left="0.27" right="0.2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01"/>
  <sheetViews>
    <sheetView topLeftCell="A88" zoomScale="98" zoomScaleNormal="98" workbookViewId="0">
      <selection activeCell="K14" sqref="K14"/>
    </sheetView>
  </sheetViews>
  <sheetFormatPr defaultRowHeight="15"/>
  <cols>
    <col min="2" max="2" width="57.5703125" bestFit="1" customWidth="1"/>
    <col min="4" max="4" width="15.28515625" customWidth="1"/>
    <col min="5" max="5" width="14.28515625" customWidth="1"/>
    <col min="6" max="6" width="14.5703125" customWidth="1"/>
    <col min="7" max="7" width="12.85546875" customWidth="1"/>
    <col min="8" max="8" width="11.7109375" customWidth="1"/>
    <col min="9" max="9" width="10.7109375" customWidth="1"/>
  </cols>
  <sheetData>
    <row r="1" spans="1:9">
      <c r="B1" s="309" t="s">
        <v>795</v>
      </c>
      <c r="C1" s="309"/>
      <c r="D1" s="309"/>
      <c r="E1" s="309"/>
      <c r="F1" s="309"/>
      <c r="G1" s="309"/>
      <c r="H1" s="309"/>
      <c r="I1" s="351"/>
    </row>
    <row r="2" spans="1:9" ht="15.75">
      <c r="A2" s="344" t="s">
        <v>702</v>
      </c>
      <c r="B2" s="345"/>
      <c r="C2" s="344"/>
      <c r="D2" s="345"/>
      <c r="E2" s="345"/>
      <c r="F2" s="345"/>
      <c r="G2" s="351"/>
      <c r="H2" s="351"/>
      <c r="I2" s="351"/>
    </row>
    <row r="3" spans="1:9" ht="15.75">
      <c r="A3" s="344" t="s">
        <v>188</v>
      </c>
      <c r="B3" s="351"/>
      <c r="C3" s="351"/>
      <c r="D3" s="351"/>
      <c r="E3" s="351"/>
      <c r="F3" s="351"/>
      <c r="G3" s="351"/>
      <c r="H3" s="351"/>
      <c r="I3" s="351"/>
    </row>
    <row r="4" spans="1:9">
      <c r="A4" s="1"/>
      <c r="C4" s="1"/>
      <c r="D4" s="346" t="s">
        <v>54</v>
      </c>
      <c r="E4" s="346"/>
      <c r="F4" s="346"/>
      <c r="G4" s="346"/>
      <c r="H4" s="347"/>
      <c r="I4" s="347"/>
    </row>
    <row r="5" spans="1:9" ht="15" customHeight="1">
      <c r="A5" s="337" t="s">
        <v>106</v>
      </c>
      <c r="B5" s="337" t="s">
        <v>107</v>
      </c>
      <c r="C5" s="337" t="s">
        <v>108</v>
      </c>
      <c r="D5" s="348" t="s">
        <v>188</v>
      </c>
      <c r="E5" s="348"/>
      <c r="F5" s="348"/>
      <c r="G5" s="348"/>
      <c r="H5" s="295" t="s">
        <v>236</v>
      </c>
      <c r="I5" s="295"/>
    </row>
    <row r="6" spans="1:9" ht="15" customHeight="1">
      <c r="A6" s="338"/>
      <c r="B6" s="338"/>
      <c r="C6" s="338"/>
      <c r="D6" s="348" t="s">
        <v>189</v>
      </c>
      <c r="E6" s="348"/>
      <c r="F6" s="348" t="s">
        <v>191</v>
      </c>
      <c r="G6" s="348"/>
      <c r="H6" s="295"/>
      <c r="I6" s="295"/>
    </row>
    <row r="7" spans="1:9" ht="24">
      <c r="A7" s="339"/>
      <c r="B7" s="339"/>
      <c r="C7" s="339"/>
      <c r="D7" s="224" t="s">
        <v>109</v>
      </c>
      <c r="E7" s="224" t="s">
        <v>4</v>
      </c>
      <c r="F7" s="224" t="s">
        <v>109</v>
      </c>
      <c r="G7" s="224" t="s">
        <v>4</v>
      </c>
      <c r="H7" s="195" t="s">
        <v>109</v>
      </c>
      <c r="I7" s="195" t="s">
        <v>4</v>
      </c>
    </row>
    <row r="8" spans="1:9">
      <c r="A8" s="25" t="s">
        <v>241</v>
      </c>
      <c r="B8" s="176" t="s">
        <v>237</v>
      </c>
      <c r="C8" s="216" t="s">
        <v>238</v>
      </c>
      <c r="D8" s="187">
        <v>35871700</v>
      </c>
      <c r="E8" s="187">
        <v>40770733</v>
      </c>
      <c r="F8" s="187">
        <v>2587200</v>
      </c>
      <c r="G8" s="187">
        <v>2571600</v>
      </c>
      <c r="H8" s="187">
        <f t="shared" ref="H8:H25" si="0">SUM(F8,D8)</f>
        <v>38458900</v>
      </c>
      <c r="I8" s="187">
        <f t="shared" ref="I8:I25" si="1">SUM(G8,E8)</f>
        <v>43342333</v>
      </c>
    </row>
    <row r="9" spans="1:9">
      <c r="A9" s="25" t="s">
        <v>242</v>
      </c>
      <c r="B9" s="176" t="s">
        <v>239</v>
      </c>
      <c r="C9" s="216" t="s">
        <v>240</v>
      </c>
      <c r="D9" s="187"/>
      <c r="E9" s="187">
        <v>331716</v>
      </c>
      <c r="F9" s="187"/>
      <c r="G9" s="187">
        <v>66500</v>
      </c>
      <c r="H9" s="187">
        <f t="shared" si="0"/>
        <v>0</v>
      </c>
      <c r="I9" s="187">
        <f t="shared" si="1"/>
        <v>398216</v>
      </c>
    </row>
    <row r="10" spans="1:9" ht="15" customHeight="1">
      <c r="A10" s="25" t="s">
        <v>243</v>
      </c>
      <c r="B10" s="5" t="s">
        <v>244</v>
      </c>
      <c r="C10" s="216" t="s">
        <v>245</v>
      </c>
      <c r="D10" s="187"/>
      <c r="E10" s="187"/>
      <c r="F10" s="187"/>
      <c r="G10" s="187"/>
      <c r="H10" s="187">
        <f t="shared" si="0"/>
        <v>0</v>
      </c>
      <c r="I10" s="187">
        <f t="shared" si="1"/>
        <v>0</v>
      </c>
    </row>
    <row r="11" spans="1:9" ht="15" customHeight="1">
      <c r="A11" s="25" t="s">
        <v>246</v>
      </c>
      <c r="B11" s="5" t="s">
        <v>247</v>
      </c>
      <c r="C11" s="216" t="s">
        <v>15</v>
      </c>
      <c r="D11" s="187"/>
      <c r="E11" s="187"/>
      <c r="F11" s="176"/>
      <c r="G11" s="176"/>
      <c r="H11" s="187">
        <f t="shared" si="0"/>
        <v>0</v>
      </c>
      <c r="I11" s="187">
        <f t="shared" si="1"/>
        <v>0</v>
      </c>
    </row>
    <row r="12" spans="1:9" ht="15" customHeight="1">
      <c r="A12" s="25" t="s">
        <v>248</v>
      </c>
      <c r="B12" s="5" t="s">
        <v>249</v>
      </c>
      <c r="C12" s="216" t="s">
        <v>16</v>
      </c>
      <c r="D12" s="187"/>
      <c r="E12" s="187"/>
      <c r="F12" s="176"/>
      <c r="G12" s="176"/>
      <c r="H12" s="187">
        <f t="shared" si="0"/>
        <v>0</v>
      </c>
      <c r="I12" s="187">
        <f t="shared" si="1"/>
        <v>0</v>
      </c>
    </row>
    <row r="13" spans="1:9" ht="15" customHeight="1">
      <c r="A13" s="25" t="s">
        <v>250</v>
      </c>
      <c r="B13" s="5" t="s">
        <v>251</v>
      </c>
      <c r="C13" s="216" t="s">
        <v>17</v>
      </c>
      <c r="D13" s="187"/>
      <c r="E13" s="187"/>
      <c r="F13" s="246"/>
      <c r="G13" s="246"/>
      <c r="H13" s="187">
        <f t="shared" si="0"/>
        <v>0</v>
      </c>
      <c r="I13" s="187">
        <f t="shared" si="1"/>
        <v>0</v>
      </c>
    </row>
    <row r="14" spans="1:9" ht="15" customHeight="1">
      <c r="A14" s="25" t="s">
        <v>252</v>
      </c>
      <c r="B14" s="5" t="s">
        <v>253</v>
      </c>
      <c r="C14" s="216" t="s">
        <v>18</v>
      </c>
      <c r="D14" s="187">
        <v>450000</v>
      </c>
      <c r="E14" s="187">
        <v>497918</v>
      </c>
      <c r="F14" s="189">
        <v>100000</v>
      </c>
      <c r="G14" s="189">
        <v>86957</v>
      </c>
      <c r="H14" s="187">
        <f t="shared" si="0"/>
        <v>550000</v>
      </c>
      <c r="I14" s="187">
        <f t="shared" si="1"/>
        <v>584875</v>
      </c>
    </row>
    <row r="15" spans="1:9" ht="15" customHeight="1">
      <c r="A15" s="25" t="s">
        <v>254</v>
      </c>
      <c r="B15" s="225" t="s">
        <v>255</v>
      </c>
      <c r="C15" s="226" t="s">
        <v>256</v>
      </c>
      <c r="D15" s="187"/>
      <c r="E15" s="187"/>
      <c r="F15" s="189"/>
      <c r="G15" s="189"/>
      <c r="H15" s="187">
        <f t="shared" si="0"/>
        <v>0</v>
      </c>
      <c r="I15" s="187">
        <f t="shared" si="1"/>
        <v>0</v>
      </c>
    </row>
    <row r="16" spans="1:9" ht="15" customHeight="1">
      <c r="A16" s="25" t="s">
        <v>257</v>
      </c>
      <c r="B16" s="176" t="s">
        <v>258</v>
      </c>
      <c r="C16" s="216" t="s">
        <v>259</v>
      </c>
      <c r="D16" s="187">
        <v>80000</v>
      </c>
      <c r="E16" s="187">
        <v>80000</v>
      </c>
      <c r="F16" s="187"/>
      <c r="G16" s="187"/>
      <c r="H16" s="187">
        <f t="shared" si="0"/>
        <v>80000</v>
      </c>
      <c r="I16" s="187">
        <f t="shared" si="1"/>
        <v>80000</v>
      </c>
    </row>
    <row r="17" spans="1:9" ht="15" customHeight="1">
      <c r="A17" s="25" t="s">
        <v>260</v>
      </c>
      <c r="B17" s="225" t="s">
        <v>261</v>
      </c>
      <c r="C17" s="226" t="s">
        <v>262</v>
      </c>
      <c r="D17" s="187"/>
      <c r="E17" s="187"/>
      <c r="F17" s="176"/>
      <c r="G17" s="176"/>
      <c r="H17" s="187">
        <f t="shared" si="0"/>
        <v>0</v>
      </c>
      <c r="I17" s="187">
        <f t="shared" si="1"/>
        <v>0</v>
      </c>
    </row>
    <row r="18" spans="1:9" ht="15" customHeight="1">
      <c r="A18" s="25" t="s">
        <v>263</v>
      </c>
      <c r="B18" s="225" t="s">
        <v>264</v>
      </c>
      <c r="C18" s="226" t="s">
        <v>265</v>
      </c>
      <c r="D18" s="187"/>
      <c r="E18" s="187"/>
      <c r="F18" s="176"/>
      <c r="G18" s="176"/>
      <c r="H18" s="187">
        <f t="shared" si="0"/>
        <v>0</v>
      </c>
      <c r="I18" s="187">
        <f t="shared" si="1"/>
        <v>0</v>
      </c>
    </row>
    <row r="19" spans="1:9" ht="15" customHeight="1">
      <c r="A19" s="25" t="s">
        <v>266</v>
      </c>
      <c r="B19" s="225" t="s">
        <v>267</v>
      </c>
      <c r="C19" s="226" t="s">
        <v>268</v>
      </c>
      <c r="D19" s="187"/>
      <c r="E19" s="187"/>
      <c r="F19" s="196"/>
      <c r="G19" s="196"/>
      <c r="H19" s="187">
        <f t="shared" si="0"/>
        <v>0</v>
      </c>
      <c r="I19" s="187">
        <f t="shared" si="1"/>
        <v>0</v>
      </c>
    </row>
    <row r="20" spans="1:9" ht="15" customHeight="1">
      <c r="A20" s="25" t="s">
        <v>269</v>
      </c>
      <c r="B20" s="225" t="s">
        <v>270</v>
      </c>
      <c r="C20" s="226" t="s">
        <v>271</v>
      </c>
      <c r="D20" s="187"/>
      <c r="E20" s="187">
        <v>1622733</v>
      </c>
      <c r="F20" s="189"/>
      <c r="G20" s="189"/>
      <c r="H20" s="187">
        <f t="shared" si="0"/>
        <v>0</v>
      </c>
      <c r="I20" s="187">
        <f t="shared" si="1"/>
        <v>1622733</v>
      </c>
    </row>
    <row r="21" spans="1:9" ht="15" customHeight="1">
      <c r="A21" s="39" t="s">
        <v>272</v>
      </c>
      <c r="B21" s="228" t="s">
        <v>273</v>
      </c>
      <c r="C21" s="6" t="s">
        <v>274</v>
      </c>
      <c r="D21" s="10">
        <f>SUM(D8:D20)</f>
        <v>36401700</v>
      </c>
      <c r="E21" s="10">
        <f>SUM(E8:E20)</f>
        <v>43303100</v>
      </c>
      <c r="F21" s="10">
        <f>SUM(F8:F20)</f>
        <v>2687200</v>
      </c>
      <c r="G21" s="10">
        <f>SUM(G8:G20)</f>
        <v>2725057</v>
      </c>
      <c r="H21" s="10">
        <f t="shared" si="0"/>
        <v>39088900</v>
      </c>
      <c r="I21" s="10">
        <f t="shared" si="1"/>
        <v>46028157</v>
      </c>
    </row>
    <row r="22" spans="1:9" ht="15" customHeight="1">
      <c r="A22" s="229" t="s">
        <v>275</v>
      </c>
      <c r="B22" s="230" t="s">
        <v>276</v>
      </c>
      <c r="C22" s="226" t="s">
        <v>277</v>
      </c>
      <c r="D22" s="187">
        <v>9634700</v>
      </c>
      <c r="E22" s="187">
        <v>12146454</v>
      </c>
      <c r="F22" s="189">
        <v>0</v>
      </c>
      <c r="G22" s="189">
        <v>0</v>
      </c>
      <c r="H22" s="187">
        <f t="shared" si="0"/>
        <v>9634700</v>
      </c>
      <c r="I22" s="187">
        <f t="shared" si="1"/>
        <v>12146454</v>
      </c>
    </row>
    <row r="23" spans="1:9" ht="15" customHeight="1">
      <c r="A23" s="25" t="s">
        <v>278</v>
      </c>
      <c r="B23" s="5" t="s">
        <v>279</v>
      </c>
      <c r="C23" s="216" t="s">
        <v>280</v>
      </c>
      <c r="D23" s="187">
        <v>1020000</v>
      </c>
      <c r="E23" s="187">
        <v>1203980</v>
      </c>
      <c r="F23" s="187"/>
      <c r="G23" s="187"/>
      <c r="H23" s="187">
        <f t="shared" si="0"/>
        <v>1020000</v>
      </c>
      <c r="I23" s="187">
        <f t="shared" si="1"/>
        <v>1203980</v>
      </c>
    </row>
    <row r="24" spans="1:9" ht="15" customHeight="1">
      <c r="A24" s="25" t="s">
        <v>281</v>
      </c>
      <c r="B24" s="176" t="s">
        <v>282</v>
      </c>
      <c r="C24" s="216" t="s">
        <v>283</v>
      </c>
      <c r="D24" s="187">
        <v>1581800</v>
      </c>
      <c r="E24" s="187">
        <v>1587123</v>
      </c>
      <c r="F24" s="176"/>
      <c r="G24" s="176"/>
      <c r="H24" s="187">
        <f t="shared" si="0"/>
        <v>1581800</v>
      </c>
      <c r="I24" s="187">
        <f t="shared" si="1"/>
        <v>1587123</v>
      </c>
    </row>
    <row r="25" spans="1:9" ht="15" customHeight="1">
      <c r="A25" s="39" t="s">
        <v>284</v>
      </c>
      <c r="B25" s="16" t="s">
        <v>285</v>
      </c>
      <c r="C25" s="6" t="s">
        <v>286</v>
      </c>
      <c r="D25" s="19">
        <f>SUM(D22:D24)</f>
        <v>12236500</v>
      </c>
      <c r="E25" s="19">
        <f>SUM(E22:E24)</f>
        <v>14937557</v>
      </c>
      <c r="F25" s="10">
        <v>0</v>
      </c>
      <c r="G25" s="10">
        <v>0</v>
      </c>
      <c r="H25" s="10">
        <f t="shared" si="0"/>
        <v>12236500</v>
      </c>
      <c r="I25" s="10">
        <f t="shared" si="1"/>
        <v>14937557</v>
      </c>
    </row>
    <row r="26" spans="1:9" ht="15" customHeight="1">
      <c r="A26" s="39" t="s">
        <v>287</v>
      </c>
      <c r="B26" s="16" t="s">
        <v>289</v>
      </c>
      <c r="C26" s="6" t="s">
        <v>288</v>
      </c>
      <c r="D26" s="44">
        <f>SUM(D21,D25)</f>
        <v>48638200</v>
      </c>
      <c r="E26" s="44">
        <f>SUM(E21,E25)</f>
        <v>58240657</v>
      </c>
      <c r="F26" s="44">
        <f>SUM(F21,F25)</f>
        <v>2687200</v>
      </c>
      <c r="G26" s="44">
        <f>SUM(G21,G25)</f>
        <v>2725057</v>
      </c>
      <c r="H26" s="36">
        <f>SUM(H21,H25)</f>
        <v>51325400</v>
      </c>
      <c r="I26" s="10">
        <f t="shared" ref="I26:I74" si="2">SUM(G26,E26)</f>
        <v>60965714</v>
      </c>
    </row>
    <row r="27" spans="1:9" ht="15" customHeight="1">
      <c r="A27" s="39" t="s">
        <v>291</v>
      </c>
      <c r="B27" s="7" t="s">
        <v>290</v>
      </c>
      <c r="C27" s="6" t="s">
        <v>292</v>
      </c>
      <c r="D27" s="10">
        <v>7048882</v>
      </c>
      <c r="E27" s="10">
        <v>7566325</v>
      </c>
      <c r="F27" s="10">
        <v>467530</v>
      </c>
      <c r="G27" s="10">
        <v>460505</v>
      </c>
      <c r="H27" s="10">
        <f t="shared" ref="H27:H33" si="3">SUM(F27,D27)</f>
        <v>7516412</v>
      </c>
      <c r="I27" s="10">
        <f t="shared" si="2"/>
        <v>8026830</v>
      </c>
    </row>
    <row r="28" spans="1:9" ht="15" customHeight="1">
      <c r="A28" s="25" t="s">
        <v>293</v>
      </c>
      <c r="B28" s="176" t="s">
        <v>294</v>
      </c>
      <c r="C28" s="216" t="s">
        <v>295</v>
      </c>
      <c r="D28" s="187">
        <v>634803</v>
      </c>
      <c r="E28" s="187">
        <v>634803</v>
      </c>
      <c r="F28" s="187">
        <v>55000</v>
      </c>
      <c r="G28" s="187">
        <v>55000</v>
      </c>
      <c r="H28" s="187">
        <f t="shared" si="3"/>
        <v>689803</v>
      </c>
      <c r="I28" s="187">
        <f t="shared" si="2"/>
        <v>689803</v>
      </c>
    </row>
    <row r="29" spans="1:9" ht="15" customHeight="1">
      <c r="A29" s="229" t="s">
        <v>296</v>
      </c>
      <c r="B29" s="231" t="s">
        <v>297</v>
      </c>
      <c r="C29" s="226" t="s">
        <v>298</v>
      </c>
      <c r="D29" s="187">
        <v>6618000</v>
      </c>
      <c r="E29" s="187">
        <v>8478651</v>
      </c>
      <c r="F29" s="189">
        <v>175000</v>
      </c>
      <c r="G29" s="189">
        <v>175000</v>
      </c>
      <c r="H29" s="187">
        <f t="shared" si="3"/>
        <v>6793000</v>
      </c>
      <c r="I29" s="187">
        <f t="shared" si="2"/>
        <v>8653651</v>
      </c>
    </row>
    <row r="30" spans="1:9" ht="15" customHeight="1">
      <c r="A30" s="229" t="s">
        <v>299</v>
      </c>
      <c r="B30" s="225" t="s">
        <v>300</v>
      </c>
      <c r="C30" s="226" t="s">
        <v>301</v>
      </c>
      <c r="D30" s="187"/>
      <c r="E30" s="187"/>
      <c r="F30" s="189"/>
      <c r="G30" s="189"/>
      <c r="H30" s="187">
        <f t="shared" si="3"/>
        <v>0</v>
      </c>
      <c r="I30" s="187">
        <f t="shared" si="2"/>
        <v>0</v>
      </c>
    </row>
    <row r="31" spans="1:9" ht="15" customHeight="1">
      <c r="A31" s="39" t="s">
        <v>302</v>
      </c>
      <c r="B31" s="7" t="s">
        <v>303</v>
      </c>
      <c r="C31" s="6" t="s">
        <v>304</v>
      </c>
      <c r="D31" s="10">
        <f>SUM(D30,D29,D28)</f>
        <v>7252803</v>
      </c>
      <c r="E31" s="10">
        <f>SUM(E30,E29,E28)</f>
        <v>9113454</v>
      </c>
      <c r="F31" s="36">
        <f>SUM(F30,F29,F28)</f>
        <v>230000</v>
      </c>
      <c r="G31" s="36">
        <f>SUM(G30,G29,G28)</f>
        <v>230000</v>
      </c>
      <c r="H31" s="36">
        <f t="shared" si="3"/>
        <v>7482803</v>
      </c>
      <c r="I31" s="10">
        <f t="shared" si="2"/>
        <v>9343454</v>
      </c>
    </row>
    <row r="32" spans="1:9" ht="15" customHeight="1">
      <c r="A32" s="25" t="s">
        <v>305</v>
      </c>
      <c r="B32" s="225" t="s">
        <v>306</v>
      </c>
      <c r="C32" s="226" t="s">
        <v>316</v>
      </c>
      <c r="D32" s="187">
        <v>564472</v>
      </c>
      <c r="E32" s="187">
        <v>1039865</v>
      </c>
      <c r="F32" s="189">
        <v>42000</v>
      </c>
      <c r="G32" s="189">
        <v>42000</v>
      </c>
      <c r="H32" s="187">
        <f t="shared" si="3"/>
        <v>606472</v>
      </c>
      <c r="I32" s="187">
        <f t="shared" si="2"/>
        <v>1081865</v>
      </c>
    </row>
    <row r="33" spans="1:9" ht="15" customHeight="1">
      <c r="A33" s="25" t="s">
        <v>307</v>
      </c>
      <c r="B33" s="225" t="s">
        <v>308</v>
      </c>
      <c r="C33" s="226" t="s">
        <v>315</v>
      </c>
      <c r="D33" s="187">
        <v>480000</v>
      </c>
      <c r="E33" s="187">
        <v>571111</v>
      </c>
      <c r="F33" s="189">
        <v>33000</v>
      </c>
      <c r="G33" s="189">
        <v>33000</v>
      </c>
      <c r="H33" s="187">
        <f t="shared" si="3"/>
        <v>513000</v>
      </c>
      <c r="I33" s="187">
        <f t="shared" si="2"/>
        <v>604111</v>
      </c>
    </row>
    <row r="34" spans="1:9" ht="15" customHeight="1">
      <c r="A34" s="39" t="s">
        <v>309</v>
      </c>
      <c r="B34" s="7" t="s">
        <v>310</v>
      </c>
      <c r="C34" s="6" t="s">
        <v>314</v>
      </c>
      <c r="D34" s="10">
        <f>SUM(D32,D33)</f>
        <v>1044472</v>
      </c>
      <c r="E34" s="10">
        <f>SUM(E32,E33)</f>
        <v>1610976</v>
      </c>
      <c r="F34" s="10">
        <f>SUM(F32,F33)</f>
        <v>75000</v>
      </c>
      <c r="G34" s="10">
        <f>SUM(G32,G33)</f>
        <v>75000</v>
      </c>
      <c r="H34" s="10">
        <f>SUM(H32,H33)</f>
        <v>1119472</v>
      </c>
      <c r="I34" s="10">
        <f t="shared" si="2"/>
        <v>1685976</v>
      </c>
    </row>
    <row r="35" spans="1:9" ht="15" customHeight="1">
      <c r="A35" s="25" t="s">
        <v>311</v>
      </c>
      <c r="B35" s="225" t="s">
        <v>312</v>
      </c>
      <c r="C35" s="226" t="s">
        <v>313</v>
      </c>
      <c r="D35" s="187">
        <v>4144600</v>
      </c>
      <c r="E35" s="187">
        <v>4686592</v>
      </c>
      <c r="F35" s="189">
        <v>266000</v>
      </c>
      <c r="G35" s="189">
        <v>266000</v>
      </c>
      <c r="H35" s="187">
        <f>SUM(F35,D35)</f>
        <v>4410600</v>
      </c>
      <c r="I35" s="187">
        <f t="shared" si="2"/>
        <v>4952592</v>
      </c>
    </row>
    <row r="36" spans="1:9" ht="15" customHeight="1">
      <c r="A36" s="25" t="s">
        <v>317</v>
      </c>
      <c r="B36" s="225" t="s">
        <v>318</v>
      </c>
      <c r="C36" s="226" t="s">
        <v>319</v>
      </c>
      <c r="D36" s="187">
        <v>4393405</v>
      </c>
      <c r="E36" s="187">
        <v>6193405</v>
      </c>
      <c r="F36" s="189"/>
      <c r="G36" s="189"/>
      <c r="H36" s="187">
        <f>SUM(F36,D36)</f>
        <v>4393405</v>
      </c>
      <c r="I36" s="187">
        <f t="shared" si="2"/>
        <v>6193405</v>
      </c>
    </row>
    <row r="37" spans="1:9" ht="15" customHeight="1">
      <c r="A37" s="25" t="s">
        <v>320</v>
      </c>
      <c r="B37" s="225" t="s">
        <v>321</v>
      </c>
      <c r="C37" s="226" t="s">
        <v>363</v>
      </c>
      <c r="D37" s="187">
        <v>65000</v>
      </c>
      <c r="E37" s="187">
        <v>65000</v>
      </c>
      <c r="F37" s="176"/>
      <c r="G37" s="176"/>
      <c r="H37" s="187">
        <f>SUM(F37,D37)</f>
        <v>65000</v>
      </c>
      <c r="I37" s="187">
        <f t="shared" si="2"/>
        <v>65000</v>
      </c>
    </row>
    <row r="38" spans="1:9" ht="15" customHeight="1">
      <c r="A38" s="25" t="s">
        <v>322</v>
      </c>
      <c r="B38" s="225" t="s">
        <v>323</v>
      </c>
      <c r="C38" s="226" t="s">
        <v>324</v>
      </c>
      <c r="D38" s="187">
        <v>2210000</v>
      </c>
      <c r="E38" s="187">
        <v>2210000</v>
      </c>
      <c r="F38" s="189">
        <v>70000</v>
      </c>
      <c r="G38" s="189">
        <v>70000</v>
      </c>
      <c r="H38" s="187"/>
      <c r="I38" s="187">
        <f t="shared" si="2"/>
        <v>2280000</v>
      </c>
    </row>
    <row r="39" spans="1:9" ht="15" customHeight="1">
      <c r="A39" s="25" t="s">
        <v>325</v>
      </c>
      <c r="B39" s="225" t="s">
        <v>326</v>
      </c>
      <c r="C39" s="226" t="s">
        <v>327</v>
      </c>
      <c r="D39" s="187"/>
      <c r="E39" s="187">
        <v>2000</v>
      </c>
      <c r="F39" s="176"/>
      <c r="G39" s="176"/>
      <c r="H39" s="187">
        <f>SUM(F39,D39)</f>
        <v>0</v>
      </c>
      <c r="I39" s="187">
        <f t="shared" si="2"/>
        <v>2000</v>
      </c>
    </row>
    <row r="40" spans="1:9" ht="15" customHeight="1">
      <c r="A40" s="25" t="s">
        <v>328</v>
      </c>
      <c r="B40" s="176" t="s">
        <v>329</v>
      </c>
      <c r="C40" s="216" t="s">
        <v>330</v>
      </c>
      <c r="D40" s="187">
        <v>4814665</v>
      </c>
      <c r="E40" s="187">
        <v>4814665</v>
      </c>
      <c r="F40" s="189"/>
      <c r="G40" s="189"/>
      <c r="H40" s="187">
        <f>SUM(F40,D40)</f>
        <v>4814665</v>
      </c>
      <c r="I40" s="187">
        <f t="shared" si="2"/>
        <v>4814665</v>
      </c>
    </row>
    <row r="41" spans="1:9" ht="15" customHeight="1">
      <c r="A41" s="25" t="s">
        <v>331</v>
      </c>
      <c r="B41" s="176" t="s">
        <v>332</v>
      </c>
      <c r="C41" s="216" t="s">
        <v>333</v>
      </c>
      <c r="D41" s="187">
        <v>14247738</v>
      </c>
      <c r="E41" s="187">
        <v>17026925</v>
      </c>
      <c r="F41" s="187">
        <v>22000</v>
      </c>
      <c r="G41" s="187">
        <v>71813</v>
      </c>
      <c r="H41" s="187">
        <f>SUM(F41,D41)</f>
        <v>14269738</v>
      </c>
      <c r="I41" s="187">
        <f t="shared" si="2"/>
        <v>17098738</v>
      </c>
    </row>
    <row r="42" spans="1:9" ht="15" customHeight="1">
      <c r="A42" s="39" t="s">
        <v>334</v>
      </c>
      <c r="B42" s="16" t="s">
        <v>335</v>
      </c>
      <c r="C42" s="6" t="s">
        <v>336</v>
      </c>
      <c r="D42" s="10">
        <f>SUM(D35:D41)</f>
        <v>29875408</v>
      </c>
      <c r="E42" s="10">
        <f>SUM(E35:E41)</f>
        <v>34998587</v>
      </c>
      <c r="F42" s="10">
        <f>SUM(F35:F41)</f>
        <v>358000</v>
      </c>
      <c r="G42" s="10">
        <f>SUM(G35:G41)</f>
        <v>407813</v>
      </c>
      <c r="H42" s="10">
        <f>SUM(H35:H41)</f>
        <v>27953408</v>
      </c>
      <c r="I42" s="10">
        <f t="shared" si="2"/>
        <v>35406400</v>
      </c>
    </row>
    <row r="43" spans="1:9" ht="15" customHeight="1">
      <c r="A43" s="25" t="s">
        <v>337</v>
      </c>
      <c r="B43" s="231" t="s">
        <v>338</v>
      </c>
      <c r="C43" s="11" t="s">
        <v>770</v>
      </c>
      <c r="D43" s="187"/>
      <c r="E43" s="187">
        <v>18415</v>
      </c>
      <c r="F43" s="189"/>
      <c r="G43" s="189"/>
      <c r="H43" s="187">
        <f t="shared" ref="H43:H50" si="4">SUM(F43,D43)</f>
        <v>0</v>
      </c>
      <c r="I43" s="187">
        <f t="shared" si="2"/>
        <v>18415</v>
      </c>
    </row>
    <row r="44" spans="1:9" ht="15" customHeight="1">
      <c r="A44" s="25" t="s">
        <v>339</v>
      </c>
      <c r="B44" s="14" t="s">
        <v>340</v>
      </c>
      <c r="C44" s="216" t="s">
        <v>341</v>
      </c>
      <c r="D44" s="187">
        <v>800000</v>
      </c>
      <c r="E44" s="187">
        <v>834000</v>
      </c>
      <c r="F44" s="176"/>
      <c r="G44" s="176"/>
      <c r="H44" s="187">
        <f t="shared" si="4"/>
        <v>800000</v>
      </c>
      <c r="I44" s="187">
        <f t="shared" si="2"/>
        <v>834000</v>
      </c>
    </row>
    <row r="45" spans="1:9" ht="15" customHeight="1">
      <c r="A45" s="39" t="s">
        <v>342</v>
      </c>
      <c r="B45" s="16" t="s">
        <v>343</v>
      </c>
      <c r="C45" s="6" t="s">
        <v>344</v>
      </c>
      <c r="D45" s="10">
        <f>SUM(D43:D44)</f>
        <v>800000</v>
      </c>
      <c r="E45" s="10">
        <f>SUM(E43:E44)</f>
        <v>852415</v>
      </c>
      <c r="F45" s="10">
        <f>SUM(F43,F44)</f>
        <v>0</v>
      </c>
      <c r="G45" s="10">
        <f>SUM(G43,G44)</f>
        <v>0</v>
      </c>
      <c r="H45" s="10">
        <f t="shared" si="4"/>
        <v>800000</v>
      </c>
      <c r="I45" s="10">
        <f t="shared" si="2"/>
        <v>852415</v>
      </c>
    </row>
    <row r="46" spans="1:9" ht="15" customHeight="1">
      <c r="A46" s="25" t="s">
        <v>345</v>
      </c>
      <c r="B46" s="14" t="s">
        <v>346</v>
      </c>
      <c r="C46" s="216" t="s">
        <v>347</v>
      </c>
      <c r="D46" s="187">
        <v>7263526</v>
      </c>
      <c r="E46" s="187">
        <v>8187124</v>
      </c>
      <c r="F46" s="187">
        <v>157560</v>
      </c>
      <c r="G46" s="187">
        <v>84962</v>
      </c>
      <c r="H46" s="187">
        <f t="shared" si="4"/>
        <v>7421086</v>
      </c>
      <c r="I46" s="187">
        <f t="shared" si="2"/>
        <v>8272086</v>
      </c>
    </row>
    <row r="47" spans="1:9" ht="15" customHeight="1">
      <c r="A47" s="25" t="s">
        <v>348</v>
      </c>
      <c r="B47" s="225" t="s">
        <v>349</v>
      </c>
      <c r="C47" s="226" t="s">
        <v>350</v>
      </c>
      <c r="D47" s="187"/>
      <c r="E47" s="187"/>
      <c r="F47" s="225"/>
      <c r="G47" s="225"/>
      <c r="H47" s="187">
        <f t="shared" si="4"/>
        <v>0</v>
      </c>
      <c r="I47" s="187">
        <f t="shared" si="2"/>
        <v>0</v>
      </c>
    </row>
    <row r="48" spans="1:9" ht="15" customHeight="1">
      <c r="A48" s="25" t="s">
        <v>351</v>
      </c>
      <c r="B48" s="5" t="s">
        <v>352</v>
      </c>
      <c r="C48" s="216" t="s">
        <v>353</v>
      </c>
      <c r="D48" s="187"/>
      <c r="E48" s="187">
        <v>24386</v>
      </c>
      <c r="F48" s="176"/>
      <c r="G48" s="176">
        <v>439</v>
      </c>
      <c r="H48" s="187">
        <f t="shared" si="4"/>
        <v>0</v>
      </c>
      <c r="I48" s="187">
        <f t="shared" si="2"/>
        <v>24825</v>
      </c>
    </row>
    <row r="49" spans="1:9" ht="15" customHeight="1">
      <c r="A49" s="25" t="s">
        <v>354</v>
      </c>
      <c r="B49" s="5" t="s">
        <v>355</v>
      </c>
      <c r="C49" s="216" t="s">
        <v>356</v>
      </c>
      <c r="D49" s="187"/>
      <c r="E49" s="187"/>
      <c r="F49" s="176"/>
      <c r="G49" s="176"/>
      <c r="H49" s="187">
        <f t="shared" si="4"/>
        <v>0</v>
      </c>
      <c r="I49" s="187">
        <f t="shared" si="2"/>
        <v>0</v>
      </c>
    </row>
    <row r="50" spans="1:9" ht="15" customHeight="1">
      <c r="A50" s="25" t="s">
        <v>357</v>
      </c>
      <c r="B50" s="176" t="s">
        <v>358</v>
      </c>
      <c r="C50" s="216" t="s">
        <v>359</v>
      </c>
      <c r="D50" s="187">
        <v>90000</v>
      </c>
      <c r="E50" s="187">
        <v>90000</v>
      </c>
      <c r="F50" s="176"/>
      <c r="G50" s="176"/>
      <c r="H50" s="187">
        <f t="shared" si="4"/>
        <v>90000</v>
      </c>
      <c r="I50" s="187">
        <f t="shared" si="2"/>
        <v>90000</v>
      </c>
    </row>
    <row r="51" spans="1:9" ht="15" customHeight="1">
      <c r="A51" s="39" t="s">
        <v>364</v>
      </c>
      <c r="B51" s="7" t="s">
        <v>365</v>
      </c>
      <c r="C51" s="6" t="s">
        <v>366</v>
      </c>
      <c r="D51" s="10">
        <f>SUM(D46:D50)</f>
        <v>7353526</v>
      </c>
      <c r="E51" s="10">
        <f>SUM(E46:E50)</f>
        <v>8301510</v>
      </c>
      <c r="F51" s="10">
        <f>SUM(F46:F50)</f>
        <v>157560</v>
      </c>
      <c r="G51" s="10">
        <f>SUM(G46:G50)</f>
        <v>85401</v>
      </c>
      <c r="H51" s="10">
        <f>SUM(H46:H50)</f>
        <v>7511086</v>
      </c>
      <c r="I51" s="10">
        <f t="shared" si="2"/>
        <v>8386911</v>
      </c>
    </row>
    <row r="52" spans="1:9" ht="15" customHeight="1">
      <c r="A52" s="39" t="s">
        <v>360</v>
      </c>
      <c r="B52" s="7" t="s">
        <v>361</v>
      </c>
      <c r="C52" s="6" t="s">
        <v>362</v>
      </c>
      <c r="D52" s="19">
        <f>SUM(D51,D45,D42,D34,D31)</f>
        <v>46326209</v>
      </c>
      <c r="E52" s="19">
        <f>SUM(E51,E45,E42,E34,E31)</f>
        <v>54876942</v>
      </c>
      <c r="F52" s="19">
        <f>SUM(F51,F45,F42,F34,F31)</f>
        <v>820560</v>
      </c>
      <c r="G52" s="19">
        <f>SUM(G51,G45,G42,G34,G31)</f>
        <v>798214</v>
      </c>
      <c r="H52" s="10">
        <f>SUM(H51,H45,H42,H34,H31)</f>
        <v>44866769</v>
      </c>
      <c r="I52" s="10">
        <f t="shared" si="2"/>
        <v>55675156</v>
      </c>
    </row>
    <row r="53" spans="1:9" ht="15" customHeight="1">
      <c r="A53" s="25" t="s">
        <v>367</v>
      </c>
      <c r="B53" s="231" t="s">
        <v>368</v>
      </c>
      <c r="C53" s="216" t="s">
        <v>369</v>
      </c>
      <c r="D53" s="187"/>
      <c r="E53" s="187"/>
      <c r="F53" s="176"/>
      <c r="G53" s="176"/>
      <c r="H53" s="187">
        <f t="shared" ref="H53:H99" si="5">SUM(F53,D53)</f>
        <v>0</v>
      </c>
      <c r="I53" s="187">
        <f t="shared" si="2"/>
        <v>0</v>
      </c>
    </row>
    <row r="54" spans="1:9" ht="15" customHeight="1">
      <c r="A54" s="25" t="s">
        <v>370</v>
      </c>
      <c r="B54" s="176" t="s">
        <v>371</v>
      </c>
      <c r="C54" s="216" t="s">
        <v>372</v>
      </c>
      <c r="D54" s="187"/>
      <c r="E54" s="187"/>
      <c r="F54" s="176"/>
      <c r="G54" s="176"/>
      <c r="H54" s="187">
        <f t="shared" si="5"/>
        <v>0</v>
      </c>
      <c r="I54" s="187">
        <f t="shared" si="2"/>
        <v>0</v>
      </c>
    </row>
    <row r="55" spans="1:9" ht="15" customHeight="1">
      <c r="A55" s="25" t="s">
        <v>373</v>
      </c>
      <c r="B55" s="231" t="s">
        <v>374</v>
      </c>
      <c r="C55" s="232" t="s">
        <v>377</v>
      </c>
      <c r="D55" s="187"/>
      <c r="E55" s="187"/>
      <c r="F55" s="176"/>
      <c r="G55" s="176"/>
      <c r="H55" s="187">
        <f t="shared" si="5"/>
        <v>0</v>
      </c>
      <c r="I55" s="187">
        <f t="shared" si="2"/>
        <v>0</v>
      </c>
    </row>
    <row r="56" spans="1:9" ht="15" customHeight="1">
      <c r="A56" s="25" t="s">
        <v>375</v>
      </c>
      <c r="B56" s="231" t="s">
        <v>376</v>
      </c>
      <c r="C56" s="232" t="s">
        <v>378</v>
      </c>
      <c r="D56" s="187"/>
      <c r="E56" s="187"/>
      <c r="F56" s="176"/>
      <c r="G56" s="176"/>
      <c r="H56" s="187">
        <f t="shared" si="5"/>
        <v>0</v>
      </c>
      <c r="I56" s="187">
        <f t="shared" si="2"/>
        <v>0</v>
      </c>
    </row>
    <row r="57" spans="1:9" ht="15" customHeight="1">
      <c r="A57" s="25" t="s">
        <v>379</v>
      </c>
      <c r="B57" s="231" t="s">
        <v>380</v>
      </c>
      <c r="C57" s="232" t="s">
        <v>381</v>
      </c>
      <c r="D57" s="187"/>
      <c r="E57" s="187"/>
      <c r="F57" s="176"/>
      <c r="G57" s="176"/>
      <c r="H57" s="187">
        <f t="shared" si="5"/>
        <v>0</v>
      </c>
      <c r="I57" s="187">
        <f t="shared" si="2"/>
        <v>0</v>
      </c>
    </row>
    <row r="58" spans="1:9" ht="15" customHeight="1">
      <c r="A58" s="25" t="s">
        <v>382</v>
      </c>
      <c r="B58" s="231" t="s">
        <v>383</v>
      </c>
      <c r="C58" s="232" t="s">
        <v>384</v>
      </c>
      <c r="D58" s="187"/>
      <c r="E58" s="187"/>
      <c r="F58" s="176"/>
      <c r="G58" s="176"/>
      <c r="H58" s="187">
        <f t="shared" si="5"/>
        <v>0</v>
      </c>
      <c r="I58" s="187">
        <f t="shared" si="2"/>
        <v>0</v>
      </c>
    </row>
    <row r="59" spans="1:9" ht="15" customHeight="1">
      <c r="A59" s="25" t="s">
        <v>385</v>
      </c>
      <c r="B59" s="231" t="s">
        <v>386</v>
      </c>
      <c r="C59" s="220" t="s">
        <v>387</v>
      </c>
      <c r="D59" s="187"/>
      <c r="E59" s="187"/>
      <c r="F59" s="176"/>
      <c r="G59" s="176"/>
      <c r="H59" s="187">
        <f t="shared" si="5"/>
        <v>0</v>
      </c>
      <c r="I59" s="187">
        <f t="shared" si="2"/>
        <v>0</v>
      </c>
    </row>
    <row r="60" spans="1:9" ht="15" customHeight="1">
      <c r="A60" s="25" t="s">
        <v>388</v>
      </c>
      <c r="B60" s="231" t="s">
        <v>389</v>
      </c>
      <c r="C60" s="216" t="s">
        <v>393</v>
      </c>
      <c r="D60" s="187">
        <v>2490000</v>
      </c>
      <c r="E60" s="187">
        <v>2490000</v>
      </c>
      <c r="F60" s="176"/>
      <c r="G60" s="176"/>
      <c r="H60" s="187">
        <f t="shared" si="5"/>
        <v>2490000</v>
      </c>
      <c r="I60" s="187">
        <f t="shared" si="2"/>
        <v>2490000</v>
      </c>
    </row>
    <row r="61" spans="1:9" ht="15" customHeight="1">
      <c r="A61" s="39" t="s">
        <v>390</v>
      </c>
      <c r="B61" s="7" t="s">
        <v>392</v>
      </c>
      <c r="C61" s="6" t="s">
        <v>391</v>
      </c>
      <c r="D61" s="19">
        <f>SUM(D53,D54,D55,D56,D57,D58,D59,D60)</f>
        <v>2490000</v>
      </c>
      <c r="E61" s="19">
        <f>SUM(E53,E54,E55,E56,E57,E58,E59,E60)</f>
        <v>2490000</v>
      </c>
      <c r="F61" s="7"/>
      <c r="G61" s="7"/>
      <c r="H61" s="10">
        <f t="shared" si="5"/>
        <v>2490000</v>
      </c>
      <c r="I61" s="10">
        <f t="shared" si="2"/>
        <v>2490000</v>
      </c>
    </row>
    <row r="62" spans="1:9" ht="15" customHeight="1">
      <c r="A62" s="58" t="s">
        <v>395</v>
      </c>
      <c r="B62" s="231" t="s">
        <v>394</v>
      </c>
      <c r="C62" s="220" t="s">
        <v>396</v>
      </c>
      <c r="D62" s="187"/>
      <c r="E62" s="187"/>
      <c r="F62" s="48"/>
      <c r="G62" s="48"/>
      <c r="H62" s="187">
        <f t="shared" si="5"/>
        <v>0</v>
      </c>
      <c r="I62" s="187">
        <f t="shared" si="2"/>
        <v>0</v>
      </c>
    </row>
    <row r="63" spans="1:9" ht="15" customHeight="1">
      <c r="A63" s="58" t="s">
        <v>399</v>
      </c>
      <c r="B63" s="231" t="s">
        <v>397</v>
      </c>
      <c r="C63" s="220" t="s">
        <v>398</v>
      </c>
      <c r="D63" s="59"/>
      <c r="E63" s="128">
        <v>803200</v>
      </c>
      <c r="F63" s="59"/>
      <c r="G63" s="59"/>
      <c r="H63" s="187">
        <f t="shared" si="5"/>
        <v>0</v>
      </c>
      <c r="I63" s="187">
        <f t="shared" si="2"/>
        <v>803200</v>
      </c>
    </row>
    <row r="64" spans="1:9" ht="15" customHeight="1">
      <c r="A64" s="58" t="s">
        <v>400</v>
      </c>
      <c r="B64" s="5" t="s">
        <v>401</v>
      </c>
      <c r="C64" s="216" t="s">
        <v>402</v>
      </c>
      <c r="D64" s="187"/>
      <c r="E64" s="187"/>
      <c r="F64" s="48"/>
      <c r="G64" s="48"/>
      <c r="H64" s="187">
        <f t="shared" si="5"/>
        <v>0</v>
      </c>
      <c r="I64" s="187">
        <f t="shared" si="2"/>
        <v>0</v>
      </c>
    </row>
    <row r="65" spans="1:9" ht="15" customHeight="1">
      <c r="A65" s="25" t="s">
        <v>403</v>
      </c>
      <c r="B65" s="5" t="s">
        <v>404</v>
      </c>
      <c r="C65" s="60" t="s">
        <v>405</v>
      </c>
      <c r="D65" s="187"/>
      <c r="E65" s="187"/>
      <c r="F65" s="48"/>
      <c r="G65" s="48"/>
      <c r="H65" s="187">
        <f t="shared" si="5"/>
        <v>0</v>
      </c>
      <c r="I65" s="187">
        <f t="shared" si="2"/>
        <v>0</v>
      </c>
    </row>
    <row r="66" spans="1:9" ht="15" customHeight="1">
      <c r="A66" s="25" t="s">
        <v>406</v>
      </c>
      <c r="B66" s="5" t="s">
        <v>407</v>
      </c>
      <c r="C66" s="60" t="s">
        <v>408</v>
      </c>
      <c r="D66" s="187"/>
      <c r="E66" s="187"/>
      <c r="F66" s="48"/>
      <c r="G66" s="48"/>
      <c r="H66" s="187">
        <f t="shared" si="5"/>
        <v>0</v>
      </c>
      <c r="I66" s="187">
        <f t="shared" si="2"/>
        <v>0</v>
      </c>
    </row>
    <row r="67" spans="1:9" ht="15" customHeight="1">
      <c r="A67" s="25" t="s">
        <v>409</v>
      </c>
      <c r="B67" s="12" t="s">
        <v>410</v>
      </c>
      <c r="C67" s="60" t="s">
        <v>411</v>
      </c>
      <c r="D67" s="187">
        <v>3534808</v>
      </c>
      <c r="E67" s="187">
        <v>3534808</v>
      </c>
      <c r="F67" s="48">
        <v>0</v>
      </c>
      <c r="G67" s="48">
        <v>0</v>
      </c>
      <c r="H67" s="187">
        <f t="shared" si="5"/>
        <v>3534808</v>
      </c>
      <c r="I67" s="187">
        <f t="shared" si="2"/>
        <v>3534808</v>
      </c>
    </row>
    <row r="68" spans="1:9" ht="15" customHeight="1">
      <c r="A68" s="25" t="s">
        <v>412</v>
      </c>
      <c r="B68" s="5" t="s">
        <v>413</v>
      </c>
      <c r="C68" s="60" t="s">
        <v>424</v>
      </c>
      <c r="D68" s="187"/>
      <c r="E68" s="187"/>
      <c r="F68" s="48"/>
      <c r="G68" s="48"/>
      <c r="H68" s="187">
        <f t="shared" si="5"/>
        <v>0</v>
      </c>
      <c r="I68" s="187">
        <f t="shared" si="2"/>
        <v>0</v>
      </c>
    </row>
    <row r="69" spans="1:9" ht="15" customHeight="1">
      <c r="A69" s="25" t="s">
        <v>416</v>
      </c>
      <c r="B69" s="5" t="s">
        <v>414</v>
      </c>
      <c r="C69" s="60" t="s">
        <v>425</v>
      </c>
      <c r="D69" s="187"/>
      <c r="E69" s="187"/>
      <c r="F69" s="48"/>
      <c r="G69" s="48"/>
      <c r="H69" s="187">
        <f t="shared" si="5"/>
        <v>0</v>
      </c>
      <c r="I69" s="187">
        <f t="shared" si="2"/>
        <v>0</v>
      </c>
    </row>
    <row r="70" spans="1:9" ht="15" customHeight="1">
      <c r="A70" s="25" t="s">
        <v>417</v>
      </c>
      <c r="B70" s="5" t="s">
        <v>419</v>
      </c>
      <c r="C70" s="60" t="s">
        <v>426</v>
      </c>
      <c r="D70" s="187"/>
      <c r="E70" s="187"/>
      <c r="F70" s="176"/>
      <c r="G70" s="176"/>
      <c r="H70" s="187">
        <f t="shared" si="5"/>
        <v>0</v>
      </c>
      <c r="I70" s="187">
        <f t="shared" si="2"/>
        <v>0</v>
      </c>
    </row>
    <row r="71" spans="1:9" ht="15" customHeight="1">
      <c r="A71" s="25" t="s">
        <v>418</v>
      </c>
      <c r="B71" s="12" t="s">
        <v>420</v>
      </c>
      <c r="C71" s="60" t="s">
        <v>427</v>
      </c>
      <c r="D71" s="187"/>
      <c r="E71" s="187"/>
      <c r="F71" s="176"/>
      <c r="G71" s="176"/>
      <c r="H71" s="187">
        <f t="shared" si="5"/>
        <v>0</v>
      </c>
      <c r="I71" s="187">
        <f t="shared" si="2"/>
        <v>0</v>
      </c>
    </row>
    <row r="72" spans="1:9" ht="15" customHeight="1">
      <c r="A72" s="25" t="s">
        <v>421</v>
      </c>
      <c r="B72" s="12" t="s">
        <v>1</v>
      </c>
      <c r="C72" s="60" t="s">
        <v>428</v>
      </c>
      <c r="D72" s="187"/>
      <c r="E72" s="187"/>
      <c r="F72" s="176"/>
      <c r="G72" s="176"/>
      <c r="H72" s="187"/>
      <c r="I72" s="187"/>
    </row>
    <row r="73" spans="1:9" ht="15" customHeight="1">
      <c r="A73" s="25" t="s">
        <v>422</v>
      </c>
      <c r="B73" s="12" t="s">
        <v>415</v>
      </c>
      <c r="C73" s="60" t="s">
        <v>429</v>
      </c>
      <c r="D73" s="187">
        <v>100000</v>
      </c>
      <c r="E73" s="187">
        <v>6434730</v>
      </c>
      <c r="F73" s="176">
        <v>200000</v>
      </c>
      <c r="G73" s="176">
        <v>300000</v>
      </c>
      <c r="H73" s="187">
        <f t="shared" si="5"/>
        <v>300000</v>
      </c>
      <c r="I73" s="187">
        <f t="shared" si="2"/>
        <v>6734730</v>
      </c>
    </row>
    <row r="74" spans="1:9" ht="15" customHeight="1">
      <c r="A74" s="25" t="s">
        <v>432</v>
      </c>
      <c r="B74" s="12" t="s">
        <v>430</v>
      </c>
      <c r="C74" s="60" t="s">
        <v>2</v>
      </c>
      <c r="D74" s="187"/>
      <c r="E74" s="187"/>
      <c r="F74" s="176"/>
      <c r="G74" s="176"/>
      <c r="H74" s="187">
        <f t="shared" si="5"/>
        <v>0</v>
      </c>
      <c r="I74" s="187">
        <f t="shared" si="2"/>
        <v>0</v>
      </c>
    </row>
    <row r="75" spans="1:9" ht="15" customHeight="1">
      <c r="A75" s="25" t="s">
        <v>435</v>
      </c>
      <c r="B75" s="13" t="s">
        <v>423</v>
      </c>
      <c r="C75" s="127" t="s">
        <v>431</v>
      </c>
      <c r="D75" s="19">
        <f>SUM(D74,D73,D71,D70,D69,D68,D67,D66,D65,D64,D62)</f>
        <v>3634808</v>
      </c>
      <c r="E75" s="19">
        <f>SUM(E62:E74)</f>
        <v>10772738</v>
      </c>
      <c r="F75" s="7">
        <f>SUM(F74,F73,F71,F70,F69,F68,F67,F66,F65,F64,F62)</f>
        <v>200000</v>
      </c>
      <c r="G75" s="7">
        <f>SUM(G74,G73,G71,G70,G69,G68,G67,G66,G65,G64,G62)</f>
        <v>300000</v>
      </c>
      <c r="H75" s="10">
        <f t="shared" si="5"/>
        <v>3834808</v>
      </c>
      <c r="I75" s="10">
        <f>SUM(I62:I74)</f>
        <v>11072738</v>
      </c>
    </row>
    <row r="76" spans="1:9" ht="15" customHeight="1">
      <c r="A76" s="25" t="s">
        <v>438</v>
      </c>
      <c r="B76" s="14" t="s">
        <v>433</v>
      </c>
      <c r="C76" s="216" t="s">
        <v>434</v>
      </c>
      <c r="D76" s="187"/>
      <c r="E76" s="187"/>
      <c r="F76" s="176"/>
      <c r="G76" s="176"/>
      <c r="H76" s="187">
        <f t="shared" si="5"/>
        <v>0</v>
      </c>
      <c r="I76" s="187">
        <f t="shared" ref="I76:I99" si="6">SUM(G76,E76)</f>
        <v>0</v>
      </c>
    </row>
    <row r="77" spans="1:9" ht="15" customHeight="1">
      <c r="A77" s="25" t="s">
        <v>441</v>
      </c>
      <c r="B77" s="14" t="s">
        <v>436</v>
      </c>
      <c r="C77" s="216" t="s">
        <v>437</v>
      </c>
      <c r="D77" s="187">
        <v>72608423</v>
      </c>
      <c r="E77" s="187">
        <v>76611923</v>
      </c>
      <c r="F77" s="176"/>
      <c r="G77" s="176"/>
      <c r="H77" s="187">
        <f t="shared" si="5"/>
        <v>72608423</v>
      </c>
      <c r="I77" s="187">
        <f t="shared" si="6"/>
        <v>76611923</v>
      </c>
    </row>
    <row r="78" spans="1:9" ht="15" customHeight="1">
      <c r="A78" s="25" t="s">
        <v>442</v>
      </c>
      <c r="B78" s="14" t="s">
        <v>439</v>
      </c>
      <c r="C78" s="216" t="s">
        <v>440</v>
      </c>
      <c r="D78" s="187"/>
      <c r="E78" s="187">
        <v>160953</v>
      </c>
      <c r="F78" s="176"/>
      <c r="G78" s="176"/>
      <c r="H78" s="187">
        <f t="shared" si="5"/>
        <v>0</v>
      </c>
      <c r="I78" s="187">
        <f t="shared" si="6"/>
        <v>160953</v>
      </c>
    </row>
    <row r="79" spans="1:9" ht="15" customHeight="1">
      <c r="A79" s="25" t="s">
        <v>445</v>
      </c>
      <c r="B79" s="14" t="s">
        <v>443</v>
      </c>
      <c r="C79" s="216" t="s">
        <v>444</v>
      </c>
      <c r="D79" s="187">
        <v>8336908</v>
      </c>
      <c r="E79" s="187">
        <v>9406241</v>
      </c>
      <c r="F79" s="176">
        <v>43000</v>
      </c>
      <c r="G79" s="176"/>
      <c r="H79" s="187">
        <f t="shared" si="5"/>
        <v>8379908</v>
      </c>
      <c r="I79" s="187">
        <f t="shared" si="6"/>
        <v>9406241</v>
      </c>
    </row>
    <row r="80" spans="1:9" ht="15" customHeight="1">
      <c r="A80" s="25" t="s">
        <v>448</v>
      </c>
      <c r="B80" s="14" t="s">
        <v>446</v>
      </c>
      <c r="C80" s="216" t="s">
        <v>447</v>
      </c>
      <c r="D80" s="187"/>
      <c r="E80" s="187"/>
      <c r="F80" s="176"/>
      <c r="G80" s="176"/>
      <c r="H80" s="187">
        <f t="shared" si="5"/>
        <v>0</v>
      </c>
      <c r="I80" s="187">
        <f t="shared" si="6"/>
        <v>0</v>
      </c>
    </row>
    <row r="81" spans="1:9" ht="15" customHeight="1">
      <c r="A81" s="25" t="s">
        <v>451</v>
      </c>
      <c r="B81" s="14" t="s">
        <v>449</v>
      </c>
      <c r="C81" s="216" t="s">
        <v>450</v>
      </c>
      <c r="D81" s="187"/>
      <c r="E81" s="187"/>
      <c r="F81" s="176"/>
      <c r="G81" s="176"/>
      <c r="H81" s="187">
        <f t="shared" si="5"/>
        <v>0</v>
      </c>
      <c r="I81" s="187">
        <f t="shared" si="6"/>
        <v>0</v>
      </c>
    </row>
    <row r="82" spans="1:9" ht="15" customHeight="1">
      <c r="A82" s="25" t="s">
        <v>454</v>
      </c>
      <c r="B82" s="14" t="s">
        <v>452</v>
      </c>
      <c r="C82" s="216" t="s">
        <v>453</v>
      </c>
      <c r="D82" s="187">
        <v>21727247</v>
      </c>
      <c r="E82" s="187">
        <v>22829239</v>
      </c>
      <c r="F82" s="176">
        <v>11610</v>
      </c>
      <c r="G82" s="176"/>
      <c r="H82" s="187">
        <f t="shared" si="5"/>
        <v>21738857</v>
      </c>
      <c r="I82" s="187">
        <f t="shared" si="6"/>
        <v>22829239</v>
      </c>
    </row>
    <row r="83" spans="1:9" ht="15" customHeight="1">
      <c r="A83" s="25" t="s">
        <v>457</v>
      </c>
      <c r="B83" s="16" t="s">
        <v>455</v>
      </c>
      <c r="C83" s="6" t="s">
        <v>456</v>
      </c>
      <c r="D83" s="10">
        <f>SUM(D76,D77,D78,D79,D80,D81,D82)</f>
        <v>102672578</v>
      </c>
      <c r="E83" s="10">
        <f>SUM(E76,E77,E78,E79,E80,E81,E82)</f>
        <v>109008356</v>
      </c>
      <c r="F83" s="7">
        <f>SUM(F82,F81,F80,F79,F78,F77,F76)</f>
        <v>54610</v>
      </c>
      <c r="G83" s="7">
        <f>SUM(G82,G81,G80,G79,G78,G77,G76)</f>
        <v>0</v>
      </c>
      <c r="H83" s="10">
        <f t="shared" si="5"/>
        <v>102727188</v>
      </c>
      <c r="I83" s="10">
        <f t="shared" si="6"/>
        <v>109008356</v>
      </c>
    </row>
    <row r="84" spans="1:9" ht="15" customHeight="1">
      <c r="A84" s="25" t="s">
        <v>460</v>
      </c>
      <c r="B84" s="176" t="s">
        <v>458</v>
      </c>
      <c r="C84" s="216" t="s">
        <v>459</v>
      </c>
      <c r="D84" s="187">
        <v>24035503</v>
      </c>
      <c r="E84" s="187">
        <v>24939314</v>
      </c>
      <c r="F84" s="176">
        <v>0</v>
      </c>
      <c r="G84" s="176">
        <v>0</v>
      </c>
      <c r="H84" s="187">
        <f t="shared" si="5"/>
        <v>24035503</v>
      </c>
      <c r="I84" s="187">
        <f t="shared" si="6"/>
        <v>24939314</v>
      </c>
    </row>
    <row r="85" spans="1:9" ht="15" customHeight="1">
      <c r="A85" s="25" t="s">
        <v>467</v>
      </c>
      <c r="B85" s="176" t="s">
        <v>461</v>
      </c>
      <c r="C85" s="216" t="s">
        <v>462</v>
      </c>
      <c r="D85" s="187"/>
      <c r="E85" s="187"/>
      <c r="F85" s="176"/>
      <c r="G85" s="176"/>
      <c r="H85" s="187">
        <f t="shared" si="5"/>
        <v>0</v>
      </c>
      <c r="I85" s="187">
        <f t="shared" si="6"/>
        <v>0</v>
      </c>
    </row>
    <row r="86" spans="1:9" ht="15" customHeight="1">
      <c r="A86" s="25" t="s">
        <v>468</v>
      </c>
      <c r="B86" s="176" t="s">
        <v>463</v>
      </c>
      <c r="C86" s="216" t="s">
        <v>464</v>
      </c>
      <c r="D86" s="187"/>
      <c r="E86" s="187"/>
      <c r="F86" s="176"/>
      <c r="G86" s="176"/>
      <c r="H86" s="187">
        <f t="shared" si="5"/>
        <v>0</v>
      </c>
      <c r="I86" s="187">
        <f t="shared" si="6"/>
        <v>0</v>
      </c>
    </row>
    <row r="87" spans="1:9" ht="15" customHeight="1">
      <c r="A87" s="25" t="s">
        <v>469</v>
      </c>
      <c r="B87" s="14" t="s">
        <v>465</v>
      </c>
      <c r="C87" s="216" t="s">
        <v>466</v>
      </c>
      <c r="D87" s="187">
        <v>6489588</v>
      </c>
      <c r="E87" s="187">
        <v>6733616</v>
      </c>
      <c r="F87" s="176">
        <v>0</v>
      </c>
      <c r="G87" s="176">
        <v>0</v>
      </c>
      <c r="H87" s="187">
        <f t="shared" si="5"/>
        <v>6489588</v>
      </c>
      <c r="I87" s="187">
        <f t="shared" si="6"/>
        <v>6733616</v>
      </c>
    </row>
    <row r="88" spans="1:9" ht="15" customHeight="1">
      <c r="A88" s="25" t="s">
        <v>3</v>
      </c>
      <c r="B88" s="16" t="s">
        <v>471</v>
      </c>
      <c r="C88" s="6" t="s">
        <v>470</v>
      </c>
      <c r="D88" s="10">
        <f>SUM(D84,D85,D86,D87)</f>
        <v>30525091</v>
      </c>
      <c r="E88" s="10">
        <f>SUM(E84,E85,E86,E87)</f>
        <v>31672930</v>
      </c>
      <c r="F88" s="7">
        <f>SUM(F84,F85,F86,F87)</f>
        <v>0</v>
      </c>
      <c r="G88" s="7">
        <f>SUM(G84,G85,G86,G87)</f>
        <v>0</v>
      </c>
      <c r="H88" s="10">
        <f t="shared" si="5"/>
        <v>30525091</v>
      </c>
      <c r="I88" s="10">
        <f t="shared" si="6"/>
        <v>31672930</v>
      </c>
    </row>
    <row r="89" spans="1:9" ht="15" customHeight="1">
      <c r="A89" s="25" t="s">
        <v>728</v>
      </c>
      <c r="B89" s="5" t="s">
        <v>472</v>
      </c>
      <c r="C89" s="216" t="s">
        <v>473</v>
      </c>
      <c r="D89" s="182"/>
      <c r="E89" s="182"/>
      <c r="F89" s="176"/>
      <c r="G89" s="176"/>
      <c r="H89" s="187">
        <f t="shared" si="5"/>
        <v>0</v>
      </c>
      <c r="I89" s="187">
        <f t="shared" si="6"/>
        <v>0</v>
      </c>
    </row>
    <row r="90" spans="1:9" ht="15" customHeight="1">
      <c r="A90" s="25" t="s">
        <v>729</v>
      </c>
      <c r="B90" s="21" t="s">
        <v>474</v>
      </c>
      <c r="C90" s="216" t="s">
        <v>475</v>
      </c>
      <c r="D90" s="182"/>
      <c r="E90" s="182"/>
      <c r="F90" s="176"/>
      <c r="G90" s="176"/>
      <c r="H90" s="187">
        <f t="shared" si="5"/>
        <v>0</v>
      </c>
      <c r="I90" s="187">
        <f t="shared" si="6"/>
        <v>0</v>
      </c>
    </row>
    <row r="91" spans="1:9" ht="15" customHeight="1">
      <c r="A91" s="25" t="s">
        <v>730</v>
      </c>
      <c r="B91" s="5" t="s">
        <v>476</v>
      </c>
      <c r="C91" s="216" t="s">
        <v>477</v>
      </c>
      <c r="D91" s="182"/>
      <c r="E91" s="182"/>
      <c r="F91" s="176"/>
      <c r="G91" s="176"/>
      <c r="H91" s="187">
        <f t="shared" si="5"/>
        <v>0</v>
      </c>
      <c r="I91" s="187">
        <f t="shared" si="6"/>
        <v>0</v>
      </c>
    </row>
    <row r="92" spans="1:9" ht="15" customHeight="1">
      <c r="A92" s="25" t="s">
        <v>731</v>
      </c>
      <c r="B92" s="12" t="s">
        <v>478</v>
      </c>
      <c r="C92" s="216" t="s">
        <v>479</v>
      </c>
      <c r="D92" s="182"/>
      <c r="E92" s="182"/>
      <c r="F92" s="176"/>
      <c r="G92" s="176"/>
      <c r="H92" s="187">
        <f t="shared" si="5"/>
        <v>0</v>
      </c>
      <c r="I92" s="187">
        <f t="shared" si="6"/>
        <v>0</v>
      </c>
    </row>
    <row r="93" spans="1:9" ht="15" customHeight="1">
      <c r="A93" s="25" t="s">
        <v>732</v>
      </c>
      <c r="B93" s="12" t="s">
        <v>480</v>
      </c>
      <c r="C93" s="216" t="s">
        <v>481</v>
      </c>
      <c r="D93" s="182"/>
      <c r="E93" s="182"/>
      <c r="F93" s="176"/>
      <c r="G93" s="176"/>
      <c r="H93" s="187">
        <f t="shared" si="5"/>
        <v>0</v>
      </c>
      <c r="I93" s="187">
        <f t="shared" si="6"/>
        <v>0</v>
      </c>
    </row>
    <row r="94" spans="1:9" ht="15" customHeight="1">
      <c r="A94" s="25" t="s">
        <v>733</v>
      </c>
      <c r="B94" s="12" t="s">
        <v>482</v>
      </c>
      <c r="C94" s="216" t="s">
        <v>483</v>
      </c>
      <c r="D94" s="182"/>
      <c r="E94" s="182"/>
      <c r="F94" s="176"/>
      <c r="G94" s="176"/>
      <c r="H94" s="187">
        <f t="shared" si="5"/>
        <v>0</v>
      </c>
      <c r="I94" s="187">
        <f t="shared" si="6"/>
        <v>0</v>
      </c>
    </row>
    <row r="95" spans="1:9" ht="15" customHeight="1">
      <c r="A95" s="25" t="s">
        <v>734</v>
      </c>
      <c r="B95" s="12" t="s">
        <v>484</v>
      </c>
      <c r="C95" s="216" t="s">
        <v>485</v>
      </c>
      <c r="D95" s="182"/>
      <c r="E95" s="182"/>
      <c r="F95" s="176"/>
      <c r="G95" s="176"/>
      <c r="H95" s="187">
        <f t="shared" si="5"/>
        <v>0</v>
      </c>
      <c r="I95" s="187">
        <f t="shared" si="6"/>
        <v>0</v>
      </c>
    </row>
    <row r="96" spans="1:9" ht="15" customHeight="1">
      <c r="A96" s="25" t="s">
        <v>735</v>
      </c>
      <c r="B96" s="12" t="s">
        <v>486</v>
      </c>
      <c r="C96" s="216" t="s">
        <v>487</v>
      </c>
      <c r="D96" s="182"/>
      <c r="E96" s="182"/>
      <c r="F96" s="176"/>
      <c r="G96" s="176"/>
      <c r="H96" s="187">
        <f t="shared" si="5"/>
        <v>0</v>
      </c>
      <c r="I96" s="187">
        <f t="shared" si="6"/>
        <v>0</v>
      </c>
    </row>
    <row r="97" spans="1:9" ht="15" customHeight="1">
      <c r="A97" s="25" t="s">
        <v>736</v>
      </c>
      <c r="B97" s="13" t="s">
        <v>488</v>
      </c>
      <c r="C97" s="6" t="s">
        <v>489</v>
      </c>
      <c r="D97" s="19">
        <f>SUM(D26,D27,D52,D61,D75,D83,D88)</f>
        <v>241335768</v>
      </c>
      <c r="E97" s="19">
        <f>SUM(E26,E27,E52,E61,E75,E83,E88)</f>
        <v>274627948</v>
      </c>
      <c r="F97" s="10">
        <f>SUM(F26,F27,F52,F61,F75,F83,F88)</f>
        <v>4229900</v>
      </c>
      <c r="G97" s="10">
        <f>SUM(G26,G27,G52,G61,G75,G83,G88)</f>
        <v>4283776</v>
      </c>
      <c r="H97" s="10">
        <f t="shared" si="5"/>
        <v>245565668</v>
      </c>
      <c r="I97" s="10">
        <f t="shared" si="6"/>
        <v>278911724</v>
      </c>
    </row>
    <row r="98" spans="1:9" ht="15" customHeight="1">
      <c r="A98" s="25" t="s">
        <v>737</v>
      </c>
      <c r="B98" s="12" t="s">
        <v>600</v>
      </c>
      <c r="C98" s="14"/>
      <c r="D98" s="187">
        <v>52414708</v>
      </c>
      <c r="E98" s="187">
        <v>52400501</v>
      </c>
      <c r="F98" s="27"/>
      <c r="G98" s="201"/>
      <c r="H98" s="204">
        <f t="shared" si="5"/>
        <v>52414708</v>
      </c>
      <c r="I98" s="187">
        <f t="shared" si="6"/>
        <v>52400501</v>
      </c>
    </row>
    <row r="99" spans="1:9" ht="15" customHeight="1">
      <c r="A99" s="14"/>
      <c r="B99" s="12" t="s">
        <v>599</v>
      </c>
      <c r="C99" s="14"/>
      <c r="D99" s="36">
        <f>SUM(D98,D97)</f>
        <v>293750476</v>
      </c>
      <c r="E99" s="36">
        <f>SUM(E98,E97)</f>
        <v>327028449</v>
      </c>
      <c r="F99" s="36">
        <f>SUM(F98,F97)</f>
        <v>4229900</v>
      </c>
      <c r="G99" s="36">
        <f>SUM(G98,G97)</f>
        <v>4283776</v>
      </c>
      <c r="H99" s="36">
        <f t="shared" si="5"/>
        <v>297980376</v>
      </c>
      <c r="I99" s="10">
        <f t="shared" si="6"/>
        <v>331312225</v>
      </c>
    </row>
    <row r="100" spans="1:9">
      <c r="A100" s="176"/>
      <c r="B100" s="12" t="s">
        <v>93</v>
      </c>
      <c r="C100" s="176"/>
      <c r="D100" s="176"/>
      <c r="E100" s="176"/>
      <c r="F100" s="176"/>
      <c r="G100" s="176"/>
      <c r="H100" s="234">
        <v>6</v>
      </c>
      <c r="I100" s="176"/>
    </row>
    <row r="101" spans="1:9">
      <c r="A101" s="176"/>
      <c r="B101" s="12" t="s">
        <v>92</v>
      </c>
      <c r="C101" s="176"/>
      <c r="D101" s="176"/>
      <c r="E101" s="176"/>
      <c r="F101" s="176"/>
      <c r="G101" s="176"/>
      <c r="H101" s="176">
        <v>25</v>
      </c>
      <c r="I101" s="176"/>
    </row>
  </sheetData>
  <mergeCells count="11">
    <mergeCell ref="F6:G6"/>
    <mergeCell ref="A5:A7"/>
    <mergeCell ref="B5:B7"/>
    <mergeCell ref="C5:C7"/>
    <mergeCell ref="B1:I1"/>
    <mergeCell ref="A2:I2"/>
    <mergeCell ref="A3:I3"/>
    <mergeCell ref="D4:I4"/>
    <mergeCell ref="D5:G5"/>
    <mergeCell ref="H5:I6"/>
    <mergeCell ref="D6:E6"/>
  </mergeCells>
  <phoneticPr fontId="11" type="noConversion"/>
  <pageMargins left="0.21" right="0.21" top="0.5" bottom="0.28999999999999998" header="0.24" footer="0.17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00"/>
  <sheetViews>
    <sheetView topLeftCell="A97" workbookViewId="0">
      <selection activeCell="B1" sqref="B1:I1"/>
    </sheetView>
  </sheetViews>
  <sheetFormatPr defaultRowHeight="15"/>
  <cols>
    <col min="2" max="2" width="57.5703125" bestFit="1" customWidth="1"/>
    <col min="4" max="4" width="12.42578125" customWidth="1"/>
    <col min="5" max="5" width="13.42578125" customWidth="1"/>
    <col min="6" max="6" width="13" customWidth="1"/>
    <col min="7" max="7" width="11.42578125" customWidth="1"/>
    <col min="8" max="8" width="12.7109375" customWidth="1"/>
    <col min="9" max="9" width="9.85546875" bestFit="1" customWidth="1"/>
  </cols>
  <sheetData>
    <row r="1" spans="1:9">
      <c r="B1" s="309" t="s">
        <v>796</v>
      </c>
      <c r="C1" s="309"/>
      <c r="D1" s="309"/>
      <c r="E1" s="309"/>
      <c r="F1" s="309"/>
      <c r="G1" s="309"/>
      <c r="H1" s="309"/>
      <c r="I1" s="351"/>
    </row>
    <row r="2" spans="1:9" ht="15.75">
      <c r="A2" s="344" t="s">
        <v>703</v>
      </c>
      <c r="B2" s="345"/>
      <c r="C2" s="344"/>
      <c r="D2" s="345"/>
      <c r="E2" s="345"/>
      <c r="F2" s="345"/>
      <c r="G2" s="351"/>
      <c r="H2" s="351"/>
      <c r="I2" s="351"/>
    </row>
    <row r="3" spans="1:9" ht="15.75">
      <c r="A3" s="344" t="s">
        <v>767</v>
      </c>
      <c r="B3" s="351"/>
      <c r="C3" s="351"/>
      <c r="D3" s="351"/>
      <c r="E3" s="351"/>
      <c r="F3" s="351"/>
      <c r="G3" s="351"/>
      <c r="H3" s="351"/>
      <c r="I3" s="351"/>
    </row>
    <row r="4" spans="1:9">
      <c r="A4" s="1"/>
      <c r="C4" s="1"/>
      <c r="D4" s="412" t="s">
        <v>630</v>
      </c>
      <c r="E4" s="412"/>
      <c r="F4" s="412"/>
      <c r="G4" s="412"/>
      <c r="H4" s="347"/>
      <c r="I4" s="347"/>
    </row>
    <row r="5" spans="1:9" ht="15" customHeight="1">
      <c r="A5" s="337" t="s">
        <v>106</v>
      </c>
      <c r="B5" s="337" t="s">
        <v>107</v>
      </c>
      <c r="C5" s="337" t="s">
        <v>108</v>
      </c>
      <c r="D5" s="348" t="s">
        <v>532</v>
      </c>
      <c r="E5" s="348"/>
      <c r="F5" s="348"/>
      <c r="G5" s="348"/>
      <c r="H5" s="295" t="s">
        <v>236</v>
      </c>
      <c r="I5" s="295"/>
    </row>
    <row r="6" spans="1:9" ht="15" customHeight="1">
      <c r="A6" s="338"/>
      <c r="B6" s="338"/>
      <c r="C6" s="338"/>
      <c r="D6" s="348" t="s">
        <v>189</v>
      </c>
      <c r="E6" s="348"/>
      <c r="F6" s="413" t="s">
        <v>191</v>
      </c>
      <c r="G6" s="414"/>
      <c r="H6" s="295"/>
      <c r="I6" s="295"/>
    </row>
    <row r="7" spans="1:9" ht="30">
      <c r="A7" s="339"/>
      <c r="B7" s="339"/>
      <c r="C7" s="339"/>
      <c r="D7" s="218" t="s">
        <v>109</v>
      </c>
      <c r="E7" s="218" t="s">
        <v>4</v>
      </c>
      <c r="F7" s="218" t="s">
        <v>109</v>
      </c>
      <c r="G7" s="218" t="s">
        <v>4</v>
      </c>
      <c r="H7" s="195" t="s">
        <v>109</v>
      </c>
      <c r="I7" s="195" t="s">
        <v>4</v>
      </c>
    </row>
    <row r="8" spans="1:9">
      <c r="A8" s="217"/>
      <c r="B8" s="217"/>
      <c r="C8" s="217"/>
      <c r="D8" s="219"/>
      <c r="E8" s="219"/>
      <c r="F8" s="218"/>
      <c r="G8" s="218"/>
      <c r="H8" s="176"/>
      <c r="I8" s="176"/>
    </row>
    <row r="9" spans="1:9">
      <c r="A9" s="25" t="s">
        <v>241</v>
      </c>
      <c r="B9" s="176" t="s">
        <v>237</v>
      </c>
      <c r="C9" s="216" t="s">
        <v>238</v>
      </c>
      <c r="D9" s="187">
        <v>33716821</v>
      </c>
      <c r="E9" s="187">
        <v>30314302</v>
      </c>
      <c r="F9" s="187">
        <v>722079</v>
      </c>
      <c r="G9" s="187">
        <v>618302</v>
      </c>
      <c r="H9" s="187">
        <f t="shared" ref="H9:H40" si="0">SUM(F9,D9)</f>
        <v>34438900</v>
      </c>
      <c r="I9" s="187">
        <f t="shared" ref="I9:I40" si="1">SUM(G9,E9)</f>
        <v>30932604</v>
      </c>
    </row>
    <row r="10" spans="1:9">
      <c r="A10" s="25" t="s">
        <v>242</v>
      </c>
      <c r="B10" s="176" t="s">
        <v>239</v>
      </c>
      <c r="C10" s="216" t="s">
        <v>240</v>
      </c>
      <c r="D10" s="187"/>
      <c r="E10" s="187">
        <v>618178</v>
      </c>
      <c r="F10" s="187"/>
      <c r="G10" s="187">
        <v>20788</v>
      </c>
      <c r="H10" s="187">
        <f t="shared" si="0"/>
        <v>0</v>
      </c>
      <c r="I10" s="187">
        <f t="shared" si="1"/>
        <v>638966</v>
      </c>
    </row>
    <row r="11" spans="1:9" ht="15" customHeight="1">
      <c r="A11" s="25" t="s">
        <v>243</v>
      </c>
      <c r="B11" s="5" t="s">
        <v>244</v>
      </c>
      <c r="C11" s="216" t="s">
        <v>245</v>
      </c>
      <c r="D11" s="187"/>
      <c r="E11" s="187"/>
      <c r="F11" s="187"/>
      <c r="G11" s="187"/>
      <c r="H11" s="187">
        <f t="shared" si="0"/>
        <v>0</v>
      </c>
      <c r="I11" s="187">
        <f t="shared" si="1"/>
        <v>0</v>
      </c>
    </row>
    <row r="12" spans="1:9" ht="15" customHeight="1">
      <c r="A12" s="25" t="s">
        <v>246</v>
      </c>
      <c r="B12" s="5" t="s">
        <v>247</v>
      </c>
      <c r="C12" s="216" t="s">
        <v>15</v>
      </c>
      <c r="D12" s="187"/>
      <c r="E12" s="187"/>
      <c r="F12" s="176"/>
      <c r="G12" s="176"/>
      <c r="H12" s="187">
        <f t="shared" si="0"/>
        <v>0</v>
      </c>
      <c r="I12" s="187">
        <f t="shared" si="1"/>
        <v>0</v>
      </c>
    </row>
    <row r="13" spans="1:9" ht="15" customHeight="1">
      <c r="A13" s="25" t="s">
        <v>248</v>
      </c>
      <c r="B13" s="5" t="s">
        <v>249</v>
      </c>
      <c r="C13" s="216" t="s">
        <v>16</v>
      </c>
      <c r="D13" s="187"/>
      <c r="E13" s="187"/>
      <c r="F13" s="176"/>
      <c r="G13" s="176"/>
      <c r="H13" s="187">
        <f t="shared" si="0"/>
        <v>0</v>
      </c>
      <c r="I13" s="187">
        <f t="shared" si="1"/>
        <v>0</v>
      </c>
    </row>
    <row r="14" spans="1:9" ht="15" customHeight="1">
      <c r="A14" s="25" t="s">
        <v>250</v>
      </c>
      <c r="B14" s="5" t="s">
        <v>251</v>
      </c>
      <c r="C14" s="216" t="s">
        <v>17</v>
      </c>
      <c r="D14" s="187">
        <v>1918350</v>
      </c>
      <c r="E14" s="187">
        <v>2101050</v>
      </c>
      <c r="F14" s="246"/>
      <c r="G14" s="246"/>
      <c r="H14" s="187">
        <f t="shared" si="0"/>
        <v>1918350</v>
      </c>
      <c r="I14" s="187">
        <f t="shared" si="1"/>
        <v>2101050</v>
      </c>
    </row>
    <row r="15" spans="1:9" ht="15" customHeight="1">
      <c r="A15" s="25" t="s">
        <v>252</v>
      </c>
      <c r="B15" s="5" t="s">
        <v>253</v>
      </c>
      <c r="C15" s="216" t="s">
        <v>18</v>
      </c>
      <c r="D15" s="187">
        <v>1043220</v>
      </c>
      <c r="E15" s="187">
        <v>827304</v>
      </c>
      <c r="F15" s="189">
        <v>31780</v>
      </c>
      <c r="G15" s="189">
        <v>27774</v>
      </c>
      <c r="H15" s="187">
        <f t="shared" si="0"/>
        <v>1075000</v>
      </c>
      <c r="I15" s="187">
        <f t="shared" si="1"/>
        <v>855078</v>
      </c>
    </row>
    <row r="16" spans="1:9" ht="15" customHeight="1">
      <c r="A16" s="25" t="s">
        <v>254</v>
      </c>
      <c r="B16" s="225" t="s">
        <v>255</v>
      </c>
      <c r="C16" s="226" t="s">
        <v>256</v>
      </c>
      <c r="D16" s="187"/>
      <c r="E16" s="187"/>
      <c r="F16" s="189"/>
      <c r="G16" s="189"/>
      <c r="H16" s="187">
        <f t="shared" si="0"/>
        <v>0</v>
      </c>
      <c r="I16" s="187">
        <f t="shared" si="1"/>
        <v>0</v>
      </c>
    </row>
    <row r="17" spans="1:9" ht="15" customHeight="1">
      <c r="A17" s="25" t="s">
        <v>257</v>
      </c>
      <c r="B17" s="176" t="s">
        <v>258</v>
      </c>
      <c r="C17" s="216" t="s">
        <v>259</v>
      </c>
      <c r="D17" s="187"/>
      <c r="E17" s="187"/>
      <c r="F17" s="187"/>
      <c r="G17" s="187"/>
      <c r="H17" s="187">
        <f t="shared" si="0"/>
        <v>0</v>
      </c>
      <c r="I17" s="187">
        <f t="shared" si="1"/>
        <v>0</v>
      </c>
    </row>
    <row r="18" spans="1:9" ht="15" customHeight="1">
      <c r="A18" s="25" t="s">
        <v>260</v>
      </c>
      <c r="B18" s="225" t="s">
        <v>261</v>
      </c>
      <c r="C18" s="226" t="s">
        <v>262</v>
      </c>
      <c r="D18" s="187"/>
      <c r="E18" s="187"/>
      <c r="F18" s="176"/>
      <c r="G18" s="176"/>
      <c r="H18" s="187">
        <f t="shared" si="0"/>
        <v>0</v>
      </c>
      <c r="I18" s="187">
        <f t="shared" si="1"/>
        <v>0</v>
      </c>
    </row>
    <row r="19" spans="1:9" ht="15" customHeight="1">
      <c r="A19" s="25" t="s">
        <v>263</v>
      </c>
      <c r="B19" s="225" t="s">
        <v>264</v>
      </c>
      <c r="C19" s="226" t="s">
        <v>265</v>
      </c>
      <c r="D19" s="187"/>
      <c r="E19" s="187"/>
      <c r="F19" s="176"/>
      <c r="G19" s="176"/>
      <c r="H19" s="187">
        <f t="shared" si="0"/>
        <v>0</v>
      </c>
      <c r="I19" s="187">
        <f t="shared" si="1"/>
        <v>0</v>
      </c>
    </row>
    <row r="20" spans="1:9" ht="15" customHeight="1">
      <c r="A20" s="25" t="s">
        <v>266</v>
      </c>
      <c r="B20" s="225" t="s">
        <v>267</v>
      </c>
      <c r="C20" s="226" t="s">
        <v>268</v>
      </c>
      <c r="D20" s="187"/>
      <c r="E20" s="187"/>
      <c r="F20" s="176"/>
      <c r="G20" s="176"/>
      <c r="H20" s="187">
        <f t="shared" si="0"/>
        <v>0</v>
      </c>
      <c r="I20" s="187">
        <f t="shared" si="1"/>
        <v>0</v>
      </c>
    </row>
    <row r="21" spans="1:9" ht="15" customHeight="1">
      <c r="A21" s="25" t="s">
        <v>269</v>
      </c>
      <c r="B21" s="225" t="s">
        <v>270</v>
      </c>
      <c r="C21" s="226" t="s">
        <v>271</v>
      </c>
      <c r="D21" s="187"/>
      <c r="E21" s="187">
        <v>560360</v>
      </c>
      <c r="F21" s="189"/>
      <c r="G21" s="189">
        <v>16170</v>
      </c>
      <c r="H21" s="187">
        <f t="shared" si="0"/>
        <v>0</v>
      </c>
      <c r="I21" s="187">
        <f t="shared" si="1"/>
        <v>576530</v>
      </c>
    </row>
    <row r="22" spans="1:9" ht="15" customHeight="1">
      <c r="A22" s="39" t="s">
        <v>272</v>
      </c>
      <c r="B22" s="228" t="s">
        <v>273</v>
      </c>
      <c r="C22" s="6" t="s">
        <v>274</v>
      </c>
      <c r="D22" s="10">
        <f>SUM(D9:D21)</f>
        <v>36678391</v>
      </c>
      <c r="E22" s="10">
        <f>SUM(E9:E21)</f>
        <v>34421194</v>
      </c>
      <c r="F22" s="10">
        <f>SUM(F9:F21)</f>
        <v>753859</v>
      </c>
      <c r="G22" s="10">
        <f>SUM(G9:G21)</f>
        <v>683034</v>
      </c>
      <c r="H22" s="10">
        <f t="shared" si="0"/>
        <v>37432250</v>
      </c>
      <c r="I22" s="10">
        <f t="shared" si="1"/>
        <v>35104228</v>
      </c>
    </row>
    <row r="23" spans="1:9" ht="15" customHeight="1">
      <c r="A23" s="229" t="s">
        <v>275</v>
      </c>
      <c r="B23" s="230" t="s">
        <v>276</v>
      </c>
      <c r="C23" s="226" t="s">
        <v>277</v>
      </c>
      <c r="D23" s="187"/>
      <c r="E23" s="187"/>
      <c r="F23" s="189">
        <v>0</v>
      </c>
      <c r="G23" s="189">
        <v>0</v>
      </c>
      <c r="H23" s="187">
        <f t="shared" si="0"/>
        <v>0</v>
      </c>
      <c r="I23" s="187">
        <f t="shared" si="1"/>
        <v>0</v>
      </c>
    </row>
    <row r="24" spans="1:9" ht="15" customHeight="1">
      <c r="A24" s="25" t="s">
        <v>278</v>
      </c>
      <c r="B24" s="5" t="s">
        <v>279</v>
      </c>
      <c r="C24" s="216" t="s">
        <v>280</v>
      </c>
      <c r="D24" s="187">
        <v>45000</v>
      </c>
      <c r="E24" s="187"/>
      <c r="F24" s="187"/>
      <c r="G24" s="187"/>
      <c r="H24" s="187">
        <f t="shared" si="0"/>
        <v>45000</v>
      </c>
      <c r="I24" s="187">
        <f t="shared" si="1"/>
        <v>0</v>
      </c>
    </row>
    <row r="25" spans="1:9" ht="15" customHeight="1">
      <c r="A25" s="25" t="s">
        <v>281</v>
      </c>
      <c r="B25" s="176" t="s">
        <v>282</v>
      </c>
      <c r="C25" s="216" t="s">
        <v>283</v>
      </c>
      <c r="D25" s="187"/>
      <c r="E25" s="187">
        <v>31395</v>
      </c>
      <c r="F25" s="176"/>
      <c r="G25" s="176"/>
      <c r="H25" s="187">
        <f t="shared" si="0"/>
        <v>0</v>
      </c>
      <c r="I25" s="187">
        <f t="shared" si="1"/>
        <v>31395</v>
      </c>
    </row>
    <row r="26" spans="1:9" ht="15" customHeight="1">
      <c r="A26" s="39" t="s">
        <v>284</v>
      </c>
      <c r="B26" s="16" t="s">
        <v>285</v>
      </c>
      <c r="C26" s="6" t="s">
        <v>286</v>
      </c>
      <c r="D26" s="19">
        <f>SUM(D23:D25)</f>
        <v>45000</v>
      </c>
      <c r="E26" s="19">
        <f>SUM(E24:E25)</f>
        <v>31395</v>
      </c>
      <c r="F26" s="10">
        <v>0</v>
      </c>
      <c r="G26" s="10">
        <v>0</v>
      </c>
      <c r="H26" s="10">
        <f t="shared" si="0"/>
        <v>45000</v>
      </c>
      <c r="I26" s="10">
        <f t="shared" si="1"/>
        <v>31395</v>
      </c>
    </row>
    <row r="27" spans="1:9" ht="15" customHeight="1">
      <c r="A27" s="39" t="s">
        <v>287</v>
      </c>
      <c r="B27" s="16" t="s">
        <v>289</v>
      </c>
      <c r="C27" s="6" t="s">
        <v>288</v>
      </c>
      <c r="D27" s="44">
        <f>SUM(D22,D26)</f>
        <v>36723391</v>
      </c>
      <c r="E27" s="44">
        <f>SUM(E22,E26)</f>
        <v>34452589</v>
      </c>
      <c r="F27" s="36">
        <f>SUM(F22,F26)</f>
        <v>753859</v>
      </c>
      <c r="G27" s="36">
        <f>SUM(G22,G26)</f>
        <v>683034</v>
      </c>
      <c r="H27" s="10">
        <f t="shared" si="0"/>
        <v>37477250</v>
      </c>
      <c r="I27" s="10">
        <f t="shared" si="1"/>
        <v>35135623</v>
      </c>
    </row>
    <row r="28" spans="1:9" ht="15" customHeight="1">
      <c r="A28" s="39" t="s">
        <v>291</v>
      </c>
      <c r="B28" s="7" t="s">
        <v>290</v>
      </c>
      <c r="C28" s="6" t="s">
        <v>292</v>
      </c>
      <c r="D28" s="10">
        <v>6583079</v>
      </c>
      <c r="E28" s="10">
        <v>6144733</v>
      </c>
      <c r="F28" s="10">
        <v>136693</v>
      </c>
      <c r="G28" s="10">
        <v>120224</v>
      </c>
      <c r="H28" s="10">
        <f t="shared" si="0"/>
        <v>6719772</v>
      </c>
      <c r="I28" s="10">
        <f t="shared" si="1"/>
        <v>6264957</v>
      </c>
    </row>
    <row r="29" spans="1:9" ht="15" customHeight="1">
      <c r="A29" s="25" t="s">
        <v>293</v>
      </c>
      <c r="B29" s="176" t="s">
        <v>294</v>
      </c>
      <c r="C29" s="216" t="s">
        <v>295</v>
      </c>
      <c r="D29" s="187">
        <v>73227</v>
      </c>
      <c r="E29" s="187">
        <v>26363</v>
      </c>
      <c r="F29" s="187">
        <v>573</v>
      </c>
      <c r="G29" s="187"/>
      <c r="H29" s="187">
        <f t="shared" si="0"/>
        <v>73800</v>
      </c>
      <c r="I29" s="187">
        <f t="shared" si="1"/>
        <v>26363</v>
      </c>
    </row>
    <row r="30" spans="1:9" ht="15" customHeight="1">
      <c r="A30" s="229" t="s">
        <v>296</v>
      </c>
      <c r="B30" s="231" t="s">
        <v>297</v>
      </c>
      <c r="C30" s="226" t="s">
        <v>298</v>
      </c>
      <c r="D30" s="187">
        <v>10447600</v>
      </c>
      <c r="E30" s="187">
        <v>9906784</v>
      </c>
      <c r="F30" s="189">
        <v>953400</v>
      </c>
      <c r="G30" s="189">
        <v>857381</v>
      </c>
      <c r="H30" s="187">
        <f t="shared" si="0"/>
        <v>11401000</v>
      </c>
      <c r="I30" s="187">
        <f t="shared" si="1"/>
        <v>10764165</v>
      </c>
    </row>
    <row r="31" spans="1:9" ht="15" customHeight="1">
      <c r="A31" s="229" t="s">
        <v>299</v>
      </c>
      <c r="B31" s="225" t="s">
        <v>300</v>
      </c>
      <c r="C31" s="226" t="s">
        <v>301</v>
      </c>
      <c r="D31" s="187"/>
      <c r="E31" s="187"/>
      <c r="F31" s="189"/>
      <c r="G31" s="189"/>
      <c r="H31" s="187">
        <f t="shared" si="0"/>
        <v>0</v>
      </c>
      <c r="I31" s="187">
        <f t="shared" si="1"/>
        <v>0</v>
      </c>
    </row>
    <row r="32" spans="1:9" ht="15" customHeight="1">
      <c r="A32" s="39" t="s">
        <v>302</v>
      </c>
      <c r="B32" s="7" t="s">
        <v>303</v>
      </c>
      <c r="C32" s="6" t="s">
        <v>304</v>
      </c>
      <c r="D32" s="44">
        <f>SUM(D31,D30,D29)</f>
        <v>10520827</v>
      </c>
      <c r="E32" s="44">
        <f>SUM(E31,E30,E29)</f>
        <v>9933147</v>
      </c>
      <c r="F32" s="36">
        <f>SUM(F31,F30,F29)</f>
        <v>953973</v>
      </c>
      <c r="G32" s="36">
        <f>SUM(G31,G30,G29)</f>
        <v>857381</v>
      </c>
      <c r="H32" s="10">
        <f t="shared" si="0"/>
        <v>11474800</v>
      </c>
      <c r="I32" s="10">
        <f t="shared" si="1"/>
        <v>10790528</v>
      </c>
    </row>
    <row r="33" spans="1:9" ht="15" customHeight="1">
      <c r="A33" s="25" t="s">
        <v>305</v>
      </c>
      <c r="B33" s="225" t="s">
        <v>306</v>
      </c>
      <c r="C33" s="226" t="s">
        <v>316</v>
      </c>
      <c r="D33" s="187">
        <v>159372</v>
      </c>
      <c r="E33" s="187">
        <v>104265</v>
      </c>
      <c r="F33" s="189">
        <v>7308</v>
      </c>
      <c r="G33" s="189"/>
      <c r="H33" s="187">
        <f t="shared" si="0"/>
        <v>166680</v>
      </c>
      <c r="I33" s="187">
        <f t="shared" si="1"/>
        <v>104265</v>
      </c>
    </row>
    <row r="34" spans="1:9" ht="15" customHeight="1">
      <c r="A34" s="25" t="s">
        <v>307</v>
      </c>
      <c r="B34" s="225" t="s">
        <v>308</v>
      </c>
      <c r="C34" s="226" t="s">
        <v>315</v>
      </c>
      <c r="D34" s="187">
        <v>72000</v>
      </c>
      <c r="E34" s="187">
        <v>70800</v>
      </c>
      <c r="F34" s="189"/>
      <c r="G34" s="189"/>
      <c r="H34" s="187">
        <f t="shared" si="0"/>
        <v>72000</v>
      </c>
      <c r="I34" s="187">
        <f t="shared" si="1"/>
        <v>70800</v>
      </c>
    </row>
    <row r="35" spans="1:9" ht="15" customHeight="1">
      <c r="A35" s="39" t="s">
        <v>309</v>
      </c>
      <c r="B35" s="7" t="s">
        <v>310</v>
      </c>
      <c r="C35" s="6" t="s">
        <v>314</v>
      </c>
      <c r="D35" s="44">
        <f>SUM(D33:D34)</f>
        <v>231372</v>
      </c>
      <c r="E35" s="44">
        <f>SUM(E33:E34)</f>
        <v>175065</v>
      </c>
      <c r="F35" s="36">
        <f>SUM(F33:F34)</f>
        <v>7308</v>
      </c>
      <c r="G35" s="36">
        <f>SUM(G33:G34)</f>
        <v>0</v>
      </c>
      <c r="H35" s="10">
        <f t="shared" si="0"/>
        <v>238680</v>
      </c>
      <c r="I35" s="10">
        <f t="shared" si="1"/>
        <v>175065</v>
      </c>
    </row>
    <row r="36" spans="1:9" ht="15" customHeight="1">
      <c r="A36" s="25" t="s">
        <v>311</v>
      </c>
      <c r="B36" s="225" t="s">
        <v>312</v>
      </c>
      <c r="C36" s="226" t="s">
        <v>313</v>
      </c>
      <c r="D36" s="187">
        <v>2714759</v>
      </c>
      <c r="E36" s="187">
        <v>2042941</v>
      </c>
      <c r="F36" s="189">
        <v>87241</v>
      </c>
      <c r="G36" s="189">
        <v>53283</v>
      </c>
      <c r="H36" s="187">
        <f t="shared" si="0"/>
        <v>2802000</v>
      </c>
      <c r="I36" s="187">
        <f t="shared" si="1"/>
        <v>2096224</v>
      </c>
    </row>
    <row r="37" spans="1:9" ht="15" customHeight="1">
      <c r="A37" s="25" t="s">
        <v>317</v>
      </c>
      <c r="B37" s="225" t="s">
        <v>318</v>
      </c>
      <c r="C37" s="226" t="s">
        <v>319</v>
      </c>
      <c r="D37" s="187"/>
      <c r="E37" s="187"/>
      <c r="F37" s="189">
        <v>0</v>
      </c>
      <c r="G37" s="189"/>
      <c r="H37" s="187">
        <f t="shared" si="0"/>
        <v>0</v>
      </c>
      <c r="I37" s="187">
        <f t="shared" si="1"/>
        <v>0</v>
      </c>
    </row>
    <row r="38" spans="1:9" ht="15" customHeight="1">
      <c r="A38" s="25" t="s">
        <v>320</v>
      </c>
      <c r="B38" s="225" t="s">
        <v>321</v>
      </c>
      <c r="C38" s="226" t="s">
        <v>363</v>
      </c>
      <c r="D38" s="187"/>
      <c r="E38" s="187"/>
      <c r="F38" s="176"/>
      <c r="G38" s="176"/>
      <c r="H38" s="187">
        <f t="shared" si="0"/>
        <v>0</v>
      </c>
      <c r="I38" s="187">
        <f t="shared" si="1"/>
        <v>0</v>
      </c>
    </row>
    <row r="39" spans="1:9" ht="15" customHeight="1">
      <c r="A39" s="25" t="s">
        <v>322</v>
      </c>
      <c r="B39" s="225" t="s">
        <v>323</v>
      </c>
      <c r="C39" s="226" t="s">
        <v>324</v>
      </c>
      <c r="D39" s="187">
        <v>234595</v>
      </c>
      <c r="E39" s="187">
        <v>79790</v>
      </c>
      <c r="F39" s="189">
        <v>10605</v>
      </c>
      <c r="G39" s="189">
        <v>5210</v>
      </c>
      <c r="H39" s="187">
        <f t="shared" si="0"/>
        <v>245200</v>
      </c>
      <c r="I39" s="187">
        <f t="shared" si="1"/>
        <v>85000</v>
      </c>
    </row>
    <row r="40" spans="1:9" ht="15" customHeight="1">
      <c r="A40" s="25" t="s">
        <v>325</v>
      </c>
      <c r="B40" s="225" t="s">
        <v>326</v>
      </c>
      <c r="C40" s="226" t="s">
        <v>327</v>
      </c>
      <c r="D40" s="187"/>
      <c r="E40" s="187"/>
      <c r="F40" s="176"/>
      <c r="G40" s="176"/>
      <c r="H40" s="187">
        <f t="shared" si="0"/>
        <v>0</v>
      </c>
      <c r="I40" s="187">
        <f t="shared" si="1"/>
        <v>0</v>
      </c>
    </row>
    <row r="41" spans="1:9" ht="15" customHeight="1">
      <c r="A41" s="25" t="s">
        <v>328</v>
      </c>
      <c r="B41" s="176" t="s">
        <v>329</v>
      </c>
      <c r="C41" s="216" t="s">
        <v>330</v>
      </c>
      <c r="D41" s="187">
        <v>292000</v>
      </c>
      <c r="E41" s="187">
        <v>133806</v>
      </c>
      <c r="F41" s="189"/>
      <c r="G41" s="189">
        <v>1694</v>
      </c>
      <c r="H41" s="187">
        <f t="shared" ref="H41:H72" si="2">SUM(F41,D41)</f>
        <v>292000</v>
      </c>
      <c r="I41" s="187">
        <f t="shared" ref="I41:I72" si="3">SUM(G41,E41)</f>
        <v>135500</v>
      </c>
    </row>
    <row r="42" spans="1:9" ht="15" customHeight="1">
      <c r="A42" s="25" t="s">
        <v>331</v>
      </c>
      <c r="B42" s="176" t="s">
        <v>332</v>
      </c>
      <c r="C42" s="216" t="s">
        <v>333</v>
      </c>
      <c r="D42" s="187">
        <v>523141</v>
      </c>
      <c r="E42" s="187">
        <v>757262</v>
      </c>
      <c r="F42" s="187">
        <v>20023</v>
      </c>
      <c r="G42" s="187">
        <v>8600</v>
      </c>
      <c r="H42" s="187">
        <f t="shared" si="2"/>
        <v>543164</v>
      </c>
      <c r="I42" s="187">
        <f t="shared" si="3"/>
        <v>765862</v>
      </c>
    </row>
    <row r="43" spans="1:9" ht="15" customHeight="1">
      <c r="A43" s="39" t="s">
        <v>334</v>
      </c>
      <c r="B43" s="16" t="s">
        <v>335</v>
      </c>
      <c r="C43" s="6" t="s">
        <v>336</v>
      </c>
      <c r="D43" s="10">
        <f>SUM(D36:D42)</f>
        <v>3764495</v>
      </c>
      <c r="E43" s="10">
        <f>SUM(E36:E42)</f>
        <v>3013799</v>
      </c>
      <c r="F43" s="10">
        <f>SUM(F36:F42)</f>
        <v>117869</v>
      </c>
      <c r="G43" s="10">
        <f>SUM(G36:G42)</f>
        <v>68787</v>
      </c>
      <c r="H43" s="10">
        <f t="shared" si="2"/>
        <v>3882364</v>
      </c>
      <c r="I43" s="10">
        <f t="shared" si="3"/>
        <v>3082586</v>
      </c>
    </row>
    <row r="44" spans="1:9" ht="15" customHeight="1">
      <c r="A44" s="25" t="s">
        <v>337</v>
      </c>
      <c r="B44" s="231" t="s">
        <v>338</v>
      </c>
      <c r="C44" s="11" t="s">
        <v>770</v>
      </c>
      <c r="D44" s="189">
        <v>35000</v>
      </c>
      <c r="E44" s="189"/>
      <c r="F44" s="189">
        <v>0</v>
      </c>
      <c r="G44" s="189">
        <v>0</v>
      </c>
      <c r="H44" s="187">
        <f t="shared" si="2"/>
        <v>35000</v>
      </c>
      <c r="I44" s="187">
        <f t="shared" si="3"/>
        <v>0</v>
      </c>
    </row>
    <row r="45" spans="1:9" ht="15" customHeight="1">
      <c r="A45" s="25" t="s">
        <v>339</v>
      </c>
      <c r="B45" s="14" t="s">
        <v>340</v>
      </c>
      <c r="C45" s="216" t="s">
        <v>341</v>
      </c>
      <c r="D45" s="176"/>
      <c r="E45" s="176"/>
      <c r="F45" s="176"/>
      <c r="G45" s="176"/>
      <c r="H45" s="187">
        <f t="shared" si="2"/>
        <v>0</v>
      </c>
      <c r="I45" s="187">
        <f t="shared" si="3"/>
        <v>0</v>
      </c>
    </row>
    <row r="46" spans="1:9" ht="15" customHeight="1">
      <c r="A46" s="39" t="s">
        <v>342</v>
      </c>
      <c r="B46" s="16" t="s">
        <v>343</v>
      </c>
      <c r="C46" s="6" t="s">
        <v>344</v>
      </c>
      <c r="D46" s="19">
        <f>SUM(D44,D45)</f>
        <v>35000</v>
      </c>
      <c r="E46" s="19">
        <v>0</v>
      </c>
      <c r="F46" s="10">
        <f>SUM(F44,F45)</f>
        <v>0</v>
      </c>
      <c r="G46" s="10">
        <f>SUM(G44,G45)</f>
        <v>0</v>
      </c>
      <c r="H46" s="187">
        <f t="shared" si="2"/>
        <v>35000</v>
      </c>
      <c r="I46" s="221">
        <f t="shared" si="3"/>
        <v>0</v>
      </c>
    </row>
    <row r="47" spans="1:9" ht="15" customHeight="1">
      <c r="A47" s="25" t="s">
        <v>345</v>
      </c>
      <c r="B47" s="14" t="s">
        <v>346</v>
      </c>
      <c r="C47" s="216" t="s">
        <v>347</v>
      </c>
      <c r="D47" s="187">
        <v>3057977</v>
      </c>
      <c r="E47" s="187">
        <v>2761852</v>
      </c>
      <c r="F47" s="187">
        <v>220962</v>
      </c>
      <c r="G47" s="187">
        <v>190420</v>
      </c>
      <c r="H47" s="187">
        <f t="shared" si="2"/>
        <v>3278939</v>
      </c>
      <c r="I47" s="187">
        <f t="shared" si="3"/>
        <v>2952272</v>
      </c>
    </row>
    <row r="48" spans="1:9" ht="15" customHeight="1">
      <c r="A48" s="25" t="s">
        <v>348</v>
      </c>
      <c r="B48" s="225" t="s">
        <v>349</v>
      </c>
      <c r="C48" s="226" t="s">
        <v>350</v>
      </c>
      <c r="D48" s="187"/>
      <c r="E48" s="187">
        <v>95000</v>
      </c>
      <c r="F48" s="225">
        <v>0</v>
      </c>
      <c r="G48" s="225">
        <v>0</v>
      </c>
      <c r="H48" s="187">
        <f t="shared" si="2"/>
        <v>0</v>
      </c>
      <c r="I48" s="187">
        <f t="shared" si="3"/>
        <v>95000</v>
      </c>
    </row>
    <row r="49" spans="1:9" ht="15" customHeight="1">
      <c r="A49" s="25" t="s">
        <v>351</v>
      </c>
      <c r="B49" s="5" t="s">
        <v>352</v>
      </c>
      <c r="C49" s="216" t="s">
        <v>353</v>
      </c>
      <c r="D49" s="187"/>
      <c r="E49" s="187">
        <v>16871</v>
      </c>
      <c r="F49" s="176"/>
      <c r="G49" s="176"/>
      <c r="H49" s="187">
        <f t="shared" si="2"/>
        <v>0</v>
      </c>
      <c r="I49" s="187">
        <f t="shared" si="3"/>
        <v>16871</v>
      </c>
    </row>
    <row r="50" spans="1:9" ht="15" customHeight="1">
      <c r="A50" s="25" t="s">
        <v>354</v>
      </c>
      <c r="B50" s="5" t="s">
        <v>355</v>
      </c>
      <c r="C50" s="216" t="s">
        <v>356</v>
      </c>
      <c r="D50" s="187"/>
      <c r="E50" s="187"/>
      <c r="F50" s="176"/>
      <c r="G50" s="176"/>
      <c r="H50" s="187">
        <f t="shared" si="2"/>
        <v>0</v>
      </c>
      <c r="I50" s="187">
        <f t="shared" si="3"/>
        <v>0</v>
      </c>
    </row>
    <row r="51" spans="1:9" ht="15" customHeight="1">
      <c r="A51" s="25" t="s">
        <v>357</v>
      </c>
      <c r="B51" s="176" t="s">
        <v>358</v>
      </c>
      <c r="C51" s="216" t="s">
        <v>359</v>
      </c>
      <c r="D51" s="187"/>
      <c r="E51" s="187">
        <v>16002</v>
      </c>
      <c r="F51" s="176">
        <v>0</v>
      </c>
      <c r="G51" s="176">
        <v>0</v>
      </c>
      <c r="H51" s="187">
        <f t="shared" si="2"/>
        <v>0</v>
      </c>
      <c r="I51" s="187">
        <f t="shared" si="3"/>
        <v>16002</v>
      </c>
    </row>
    <row r="52" spans="1:9" ht="15" customHeight="1">
      <c r="A52" s="39" t="s">
        <v>364</v>
      </c>
      <c r="B52" s="7" t="s">
        <v>365</v>
      </c>
      <c r="C52" s="6" t="s">
        <v>366</v>
      </c>
      <c r="D52" s="10">
        <f>SUM(D47:D51)</f>
        <v>3057977</v>
      </c>
      <c r="E52" s="10">
        <f>SUM(E47:E51)</f>
        <v>2889725</v>
      </c>
      <c r="F52" s="10">
        <f>SUM(F47:F51)</f>
        <v>220962</v>
      </c>
      <c r="G52" s="10">
        <f>SUM(G47:G51)</f>
        <v>190420</v>
      </c>
      <c r="H52" s="10">
        <f t="shared" si="2"/>
        <v>3278939</v>
      </c>
      <c r="I52" s="10">
        <f t="shared" si="3"/>
        <v>3080145</v>
      </c>
    </row>
    <row r="53" spans="1:9" ht="15" customHeight="1">
      <c r="A53" s="39" t="s">
        <v>360</v>
      </c>
      <c r="B53" s="7" t="s">
        <v>361</v>
      </c>
      <c r="C53" s="6" t="s">
        <v>362</v>
      </c>
      <c r="D53" s="19">
        <f>SUM(D52,D46,D43,D35,D32)</f>
        <v>17609671</v>
      </c>
      <c r="E53" s="19">
        <f>SUM(E52,E46,E43,E35,E32)</f>
        <v>16011736</v>
      </c>
      <c r="F53" s="10">
        <f>SUM(F52,F46,F43,F35,F32)</f>
        <v>1300112</v>
      </c>
      <c r="G53" s="10">
        <f>SUM(G52,G46,G43,G35,G32)</f>
        <v>1116588</v>
      </c>
      <c r="H53" s="10">
        <f t="shared" si="2"/>
        <v>18909783</v>
      </c>
      <c r="I53" s="10">
        <f t="shared" si="3"/>
        <v>17128324</v>
      </c>
    </row>
    <row r="54" spans="1:9" ht="15" customHeight="1">
      <c r="A54" s="25" t="s">
        <v>367</v>
      </c>
      <c r="B54" s="231" t="s">
        <v>368</v>
      </c>
      <c r="C54" s="216" t="s">
        <v>369</v>
      </c>
      <c r="D54" s="182"/>
      <c r="E54" s="182"/>
      <c r="F54" s="176"/>
      <c r="G54" s="176"/>
      <c r="H54" s="187">
        <f t="shared" si="2"/>
        <v>0</v>
      </c>
      <c r="I54" s="187">
        <f t="shared" si="3"/>
        <v>0</v>
      </c>
    </row>
    <row r="55" spans="1:9" ht="15" customHeight="1">
      <c r="A55" s="25" t="s">
        <v>370</v>
      </c>
      <c r="B55" s="176" t="s">
        <v>371</v>
      </c>
      <c r="C55" s="216" t="s">
        <v>372</v>
      </c>
      <c r="D55" s="182"/>
      <c r="E55" s="182"/>
      <c r="F55" s="176"/>
      <c r="G55" s="176"/>
      <c r="H55" s="187">
        <f t="shared" si="2"/>
        <v>0</v>
      </c>
      <c r="I55" s="187">
        <f t="shared" si="3"/>
        <v>0</v>
      </c>
    </row>
    <row r="56" spans="1:9" ht="15" customHeight="1">
      <c r="A56" s="25" t="s">
        <v>373</v>
      </c>
      <c r="B56" s="231" t="s">
        <v>374</v>
      </c>
      <c r="C56" s="232" t="s">
        <v>377</v>
      </c>
      <c r="D56" s="182"/>
      <c r="E56" s="182"/>
      <c r="F56" s="176"/>
      <c r="G56" s="176"/>
      <c r="H56" s="187">
        <f t="shared" si="2"/>
        <v>0</v>
      </c>
      <c r="I56" s="187">
        <f t="shared" si="3"/>
        <v>0</v>
      </c>
    </row>
    <row r="57" spans="1:9" ht="15" customHeight="1">
      <c r="A57" s="25" t="s">
        <v>375</v>
      </c>
      <c r="B57" s="231" t="s">
        <v>376</v>
      </c>
      <c r="C57" s="232" t="s">
        <v>378</v>
      </c>
      <c r="D57" s="182"/>
      <c r="E57" s="182"/>
      <c r="F57" s="176"/>
      <c r="G57" s="176"/>
      <c r="H57" s="187">
        <f t="shared" si="2"/>
        <v>0</v>
      </c>
      <c r="I57" s="187">
        <f t="shared" si="3"/>
        <v>0</v>
      </c>
    </row>
    <row r="58" spans="1:9" ht="15" customHeight="1">
      <c r="A58" s="25" t="s">
        <v>379</v>
      </c>
      <c r="B58" s="231" t="s">
        <v>380</v>
      </c>
      <c r="C58" s="232" t="s">
        <v>381</v>
      </c>
      <c r="D58" s="182"/>
      <c r="E58" s="182"/>
      <c r="F58" s="176"/>
      <c r="G58" s="176"/>
      <c r="H58" s="187">
        <f t="shared" si="2"/>
        <v>0</v>
      </c>
      <c r="I58" s="187">
        <f t="shared" si="3"/>
        <v>0</v>
      </c>
    </row>
    <row r="59" spans="1:9" ht="15" customHeight="1">
      <c r="A59" s="25" t="s">
        <v>382</v>
      </c>
      <c r="B59" s="231" t="s">
        <v>383</v>
      </c>
      <c r="C59" s="232" t="s">
        <v>384</v>
      </c>
      <c r="D59" s="182"/>
      <c r="E59" s="182"/>
      <c r="F59" s="176"/>
      <c r="G59" s="176"/>
      <c r="H59" s="187">
        <f t="shared" si="2"/>
        <v>0</v>
      </c>
      <c r="I59" s="187">
        <f t="shared" si="3"/>
        <v>0</v>
      </c>
    </row>
    <row r="60" spans="1:9" ht="15" customHeight="1">
      <c r="A60" s="25" t="s">
        <v>385</v>
      </c>
      <c r="B60" s="231" t="s">
        <v>386</v>
      </c>
      <c r="C60" s="220" t="s">
        <v>387</v>
      </c>
      <c r="D60" s="182"/>
      <c r="E60" s="182"/>
      <c r="F60" s="176"/>
      <c r="G60" s="176"/>
      <c r="H60" s="187">
        <f t="shared" si="2"/>
        <v>0</v>
      </c>
      <c r="I60" s="187">
        <f t="shared" si="3"/>
        <v>0</v>
      </c>
    </row>
    <row r="61" spans="1:9" ht="15" customHeight="1">
      <c r="A61" s="25" t="s">
        <v>388</v>
      </c>
      <c r="B61" s="231" t="s">
        <v>389</v>
      </c>
      <c r="C61" s="216" t="s">
        <v>393</v>
      </c>
      <c r="D61" s="182"/>
      <c r="E61" s="182"/>
      <c r="F61" s="176"/>
      <c r="G61" s="176"/>
      <c r="H61" s="187">
        <f t="shared" si="2"/>
        <v>0</v>
      </c>
      <c r="I61" s="187">
        <f t="shared" si="3"/>
        <v>0</v>
      </c>
    </row>
    <row r="62" spans="1:9" ht="15" customHeight="1">
      <c r="A62" s="39" t="s">
        <v>390</v>
      </c>
      <c r="B62" s="7" t="s">
        <v>392</v>
      </c>
      <c r="C62" s="6" t="s">
        <v>391</v>
      </c>
      <c r="D62" s="233"/>
      <c r="E62" s="233"/>
      <c r="F62" s="7"/>
      <c r="G62" s="7"/>
      <c r="H62" s="187">
        <f t="shared" si="2"/>
        <v>0</v>
      </c>
      <c r="I62" s="187">
        <f t="shared" si="3"/>
        <v>0</v>
      </c>
    </row>
    <row r="63" spans="1:9" ht="15" customHeight="1">
      <c r="A63" s="58" t="s">
        <v>395</v>
      </c>
      <c r="B63" s="231" t="s">
        <v>394</v>
      </c>
      <c r="C63" s="220" t="s">
        <v>396</v>
      </c>
      <c r="D63" s="202"/>
      <c r="E63" s="202"/>
      <c r="F63" s="48"/>
      <c r="G63" s="48"/>
      <c r="H63" s="187">
        <f t="shared" si="2"/>
        <v>0</v>
      </c>
      <c r="I63" s="187">
        <f t="shared" si="3"/>
        <v>0</v>
      </c>
    </row>
    <row r="64" spans="1:9" ht="15" customHeight="1">
      <c r="A64" s="58" t="s">
        <v>399</v>
      </c>
      <c r="B64" s="231" t="s">
        <v>397</v>
      </c>
      <c r="C64" s="220" t="s">
        <v>398</v>
      </c>
      <c r="D64" s="203"/>
      <c r="E64" s="203"/>
      <c r="F64" s="59"/>
      <c r="G64" s="59"/>
      <c r="H64" s="187">
        <f t="shared" si="2"/>
        <v>0</v>
      </c>
      <c r="I64" s="187">
        <f t="shared" si="3"/>
        <v>0</v>
      </c>
    </row>
    <row r="65" spans="1:9" ht="15" customHeight="1">
      <c r="A65" s="58" t="s">
        <v>400</v>
      </c>
      <c r="B65" s="5" t="s">
        <v>401</v>
      </c>
      <c r="C65" s="216" t="s">
        <v>402</v>
      </c>
      <c r="D65" s="202"/>
      <c r="E65" s="202"/>
      <c r="F65" s="48"/>
      <c r="G65" s="48"/>
      <c r="H65" s="187">
        <f t="shared" si="2"/>
        <v>0</v>
      </c>
      <c r="I65" s="187">
        <f t="shared" si="3"/>
        <v>0</v>
      </c>
    </row>
    <row r="66" spans="1:9" ht="15" customHeight="1">
      <c r="A66" s="25" t="s">
        <v>403</v>
      </c>
      <c r="B66" s="5" t="s">
        <v>404</v>
      </c>
      <c r="C66" s="60" t="s">
        <v>405</v>
      </c>
      <c r="D66" s="202"/>
      <c r="E66" s="202"/>
      <c r="F66" s="48"/>
      <c r="G66" s="48"/>
      <c r="H66" s="187">
        <f t="shared" si="2"/>
        <v>0</v>
      </c>
      <c r="I66" s="187">
        <f t="shared" si="3"/>
        <v>0</v>
      </c>
    </row>
    <row r="67" spans="1:9" ht="15" customHeight="1">
      <c r="A67" s="25" t="s">
        <v>406</v>
      </c>
      <c r="B67" s="5" t="s">
        <v>407</v>
      </c>
      <c r="C67" s="60" t="s">
        <v>408</v>
      </c>
      <c r="D67" s="202"/>
      <c r="E67" s="202"/>
      <c r="F67" s="48"/>
      <c r="G67" s="48"/>
      <c r="H67" s="187">
        <f t="shared" si="2"/>
        <v>0</v>
      </c>
      <c r="I67" s="187">
        <f t="shared" si="3"/>
        <v>0</v>
      </c>
    </row>
    <row r="68" spans="1:9" ht="15" customHeight="1">
      <c r="A68" s="25" t="s">
        <v>409</v>
      </c>
      <c r="B68" s="12" t="s">
        <v>410</v>
      </c>
      <c r="C68" s="60" t="s">
        <v>411</v>
      </c>
      <c r="D68" s="202">
        <v>0</v>
      </c>
      <c r="E68" s="202">
        <v>0</v>
      </c>
      <c r="F68" s="48">
        <v>0</v>
      </c>
      <c r="G68" s="48">
        <v>0</v>
      </c>
      <c r="H68" s="187">
        <f t="shared" si="2"/>
        <v>0</v>
      </c>
      <c r="I68" s="187">
        <f t="shared" si="3"/>
        <v>0</v>
      </c>
    </row>
    <row r="69" spans="1:9" ht="15" customHeight="1">
      <c r="A69" s="25" t="s">
        <v>412</v>
      </c>
      <c r="B69" s="5" t="s">
        <v>413</v>
      </c>
      <c r="C69" s="60" t="s">
        <v>424</v>
      </c>
      <c r="D69" s="202"/>
      <c r="E69" s="202"/>
      <c r="F69" s="48"/>
      <c r="G69" s="48"/>
      <c r="H69" s="187">
        <f t="shared" si="2"/>
        <v>0</v>
      </c>
      <c r="I69" s="187">
        <f t="shared" si="3"/>
        <v>0</v>
      </c>
    </row>
    <row r="70" spans="1:9" ht="15" customHeight="1">
      <c r="A70" s="25" t="s">
        <v>416</v>
      </c>
      <c r="B70" s="5" t="s">
        <v>414</v>
      </c>
      <c r="C70" s="60" t="s">
        <v>425</v>
      </c>
      <c r="D70" s="202"/>
      <c r="E70" s="202"/>
      <c r="F70" s="48"/>
      <c r="G70" s="48"/>
      <c r="H70" s="187">
        <f t="shared" si="2"/>
        <v>0</v>
      </c>
      <c r="I70" s="187">
        <f t="shared" si="3"/>
        <v>0</v>
      </c>
    </row>
    <row r="71" spans="1:9" ht="15" customHeight="1">
      <c r="A71" s="25" t="s">
        <v>417</v>
      </c>
      <c r="B71" s="5" t="s">
        <v>419</v>
      </c>
      <c r="C71" s="60" t="s">
        <v>426</v>
      </c>
      <c r="D71" s="182"/>
      <c r="E71" s="182"/>
      <c r="F71" s="176"/>
      <c r="G71" s="176"/>
      <c r="H71" s="187">
        <f t="shared" si="2"/>
        <v>0</v>
      </c>
      <c r="I71" s="187">
        <f t="shared" si="3"/>
        <v>0</v>
      </c>
    </row>
    <row r="72" spans="1:9" ht="15" customHeight="1">
      <c r="A72" s="25" t="s">
        <v>418</v>
      </c>
      <c r="B72" s="12" t="s">
        <v>420</v>
      </c>
      <c r="C72" s="60" t="s">
        <v>427</v>
      </c>
      <c r="D72" s="182"/>
      <c r="E72" s="182"/>
      <c r="F72" s="176"/>
      <c r="G72" s="176"/>
      <c r="H72" s="187">
        <f t="shared" si="2"/>
        <v>0</v>
      </c>
      <c r="I72" s="187">
        <f t="shared" si="3"/>
        <v>0</v>
      </c>
    </row>
    <row r="73" spans="1:9" ht="15" customHeight="1">
      <c r="A73" s="25" t="s">
        <v>421</v>
      </c>
      <c r="B73" s="12" t="s">
        <v>1</v>
      </c>
      <c r="C73" s="60" t="s">
        <v>428</v>
      </c>
      <c r="D73" s="182"/>
      <c r="E73" s="182"/>
      <c r="F73" s="176"/>
      <c r="G73" s="176"/>
      <c r="H73" s="187"/>
      <c r="I73" s="187"/>
    </row>
    <row r="74" spans="1:9" ht="15" customHeight="1">
      <c r="A74" s="25" t="s">
        <v>422</v>
      </c>
      <c r="B74" s="12" t="s">
        <v>415</v>
      </c>
      <c r="C74" s="60" t="s">
        <v>429</v>
      </c>
      <c r="D74" s="182">
        <v>0</v>
      </c>
      <c r="E74" s="182">
        <v>0</v>
      </c>
      <c r="F74" s="176">
        <v>0</v>
      </c>
      <c r="G74" s="176">
        <v>0</v>
      </c>
      <c r="H74" s="187">
        <f t="shared" ref="H74:H96" si="4">SUM(F74,D74)</f>
        <v>0</v>
      </c>
      <c r="I74" s="187">
        <f t="shared" ref="I74:I96" si="5">SUM(G74,E74)</f>
        <v>0</v>
      </c>
    </row>
    <row r="75" spans="1:9" ht="15" customHeight="1">
      <c r="A75" s="25" t="s">
        <v>432</v>
      </c>
      <c r="B75" s="12" t="s">
        <v>430</v>
      </c>
      <c r="C75" s="60" t="s">
        <v>2</v>
      </c>
      <c r="D75" s="182"/>
      <c r="E75" s="182"/>
      <c r="F75" s="176"/>
      <c r="G75" s="176"/>
      <c r="H75" s="187">
        <f t="shared" si="4"/>
        <v>0</v>
      </c>
      <c r="I75" s="187">
        <f t="shared" si="5"/>
        <v>0</v>
      </c>
    </row>
    <row r="76" spans="1:9" ht="15" customHeight="1">
      <c r="A76" s="25" t="s">
        <v>435</v>
      </c>
      <c r="B76" s="13" t="s">
        <v>423</v>
      </c>
      <c r="C76" s="127" t="s">
        <v>431</v>
      </c>
      <c r="D76" s="233">
        <f>SUM(D75,D74,D72,D71,D70,D69,D68,D67,D66,D65,D63)</f>
        <v>0</v>
      </c>
      <c r="E76" s="233">
        <f>SUM(E75,E74,E72,E71,E70,E69,E68,E67,E66,E65,E63)</f>
        <v>0</v>
      </c>
      <c r="F76" s="7">
        <f>SUM(F75,F74,F72,F71,F70,F69,F68,F67,F66,F65,F63)</f>
        <v>0</v>
      </c>
      <c r="G76" s="7">
        <f>SUM(G75,G74,G72,G71,G70,G69,G68,G67,G66,G65,G63)</f>
        <v>0</v>
      </c>
      <c r="H76" s="187">
        <f t="shared" si="4"/>
        <v>0</v>
      </c>
      <c r="I76" s="187">
        <f t="shared" si="5"/>
        <v>0</v>
      </c>
    </row>
    <row r="77" spans="1:9" ht="15" customHeight="1">
      <c r="A77" s="25" t="s">
        <v>438</v>
      </c>
      <c r="B77" s="14" t="s">
        <v>433</v>
      </c>
      <c r="C77" s="216" t="s">
        <v>434</v>
      </c>
      <c r="D77" s="187"/>
      <c r="E77" s="187"/>
      <c r="F77" s="176"/>
      <c r="G77" s="176"/>
      <c r="H77" s="187">
        <f t="shared" si="4"/>
        <v>0</v>
      </c>
      <c r="I77" s="187">
        <f t="shared" si="5"/>
        <v>0</v>
      </c>
    </row>
    <row r="78" spans="1:9" ht="15" customHeight="1">
      <c r="A78" s="25" t="s">
        <v>441</v>
      </c>
      <c r="B78" s="14" t="s">
        <v>436</v>
      </c>
      <c r="C78" s="216" t="s">
        <v>437</v>
      </c>
      <c r="D78" s="187"/>
      <c r="E78" s="187"/>
      <c r="F78" s="176"/>
      <c r="G78" s="176"/>
      <c r="H78" s="187">
        <f t="shared" si="4"/>
        <v>0</v>
      </c>
      <c r="I78" s="187">
        <f t="shared" si="5"/>
        <v>0</v>
      </c>
    </row>
    <row r="79" spans="1:9" ht="15" customHeight="1">
      <c r="A79" s="25" t="s">
        <v>442</v>
      </c>
      <c r="B79" s="14" t="s">
        <v>439</v>
      </c>
      <c r="C79" s="216" t="s">
        <v>440</v>
      </c>
      <c r="D79" s="187"/>
      <c r="E79" s="187">
        <v>141260</v>
      </c>
      <c r="F79" s="176"/>
      <c r="G79" s="176"/>
      <c r="H79" s="187">
        <f t="shared" si="4"/>
        <v>0</v>
      </c>
      <c r="I79" s="187">
        <f t="shared" si="5"/>
        <v>141260</v>
      </c>
    </row>
    <row r="80" spans="1:9" ht="15" customHeight="1">
      <c r="A80" s="25" t="s">
        <v>445</v>
      </c>
      <c r="B80" s="14" t="s">
        <v>443</v>
      </c>
      <c r="C80" s="216" t="s">
        <v>444</v>
      </c>
      <c r="D80" s="187">
        <v>50000</v>
      </c>
      <c r="E80" s="187">
        <v>903850</v>
      </c>
      <c r="F80" s="176"/>
      <c r="G80" s="176"/>
      <c r="H80" s="187">
        <f t="shared" si="4"/>
        <v>50000</v>
      </c>
      <c r="I80" s="187">
        <f t="shared" si="5"/>
        <v>903850</v>
      </c>
    </row>
    <row r="81" spans="1:9" ht="15" customHeight="1">
      <c r="A81" s="25" t="s">
        <v>448</v>
      </c>
      <c r="B81" s="14" t="s">
        <v>446</v>
      </c>
      <c r="C81" s="216" t="s">
        <v>447</v>
      </c>
      <c r="D81" s="187"/>
      <c r="E81" s="187"/>
      <c r="F81" s="176"/>
      <c r="G81" s="176"/>
      <c r="H81" s="187">
        <f t="shared" si="4"/>
        <v>0</v>
      </c>
      <c r="I81" s="187">
        <f t="shared" si="5"/>
        <v>0</v>
      </c>
    </row>
    <row r="82" spans="1:9" ht="15" customHeight="1">
      <c r="A82" s="25" t="s">
        <v>451</v>
      </c>
      <c r="B82" s="14" t="s">
        <v>449</v>
      </c>
      <c r="C82" s="216" t="s">
        <v>450</v>
      </c>
      <c r="D82" s="187"/>
      <c r="E82" s="187"/>
      <c r="F82" s="176"/>
      <c r="G82" s="176"/>
      <c r="H82" s="187">
        <f t="shared" si="4"/>
        <v>0</v>
      </c>
      <c r="I82" s="187">
        <f t="shared" si="5"/>
        <v>0</v>
      </c>
    </row>
    <row r="83" spans="1:9" ht="15" customHeight="1">
      <c r="A83" s="25" t="s">
        <v>454</v>
      </c>
      <c r="B83" s="14" t="s">
        <v>452</v>
      </c>
      <c r="C83" s="216" t="s">
        <v>453</v>
      </c>
      <c r="D83" s="187">
        <v>13500</v>
      </c>
      <c r="E83" s="187">
        <v>282180</v>
      </c>
      <c r="F83" s="176"/>
      <c r="G83" s="176"/>
      <c r="H83" s="187">
        <f t="shared" si="4"/>
        <v>13500</v>
      </c>
      <c r="I83" s="187">
        <f t="shared" si="5"/>
        <v>282180</v>
      </c>
    </row>
    <row r="84" spans="1:9" ht="15" customHeight="1">
      <c r="A84" s="25" t="s">
        <v>457</v>
      </c>
      <c r="B84" s="16" t="s">
        <v>455</v>
      </c>
      <c r="C84" s="6" t="s">
        <v>456</v>
      </c>
      <c r="D84" s="233">
        <f>SUM(D83,D82,D81,D80,D79,D78,D77)</f>
        <v>63500</v>
      </c>
      <c r="E84" s="233">
        <f>SUM(E83,E82,E81,E80,E79,E78,E77)</f>
        <v>1327290</v>
      </c>
      <c r="F84" s="7">
        <f>SUM(F83,F82,F81,F80,F79,F78,F77)</f>
        <v>0</v>
      </c>
      <c r="G84" s="7">
        <f>SUM(G83,G82,G81,G80,G79,G78,G77)</f>
        <v>0</v>
      </c>
      <c r="H84" s="10">
        <f t="shared" si="4"/>
        <v>63500</v>
      </c>
      <c r="I84" s="10">
        <f t="shared" si="5"/>
        <v>1327290</v>
      </c>
    </row>
    <row r="85" spans="1:9" ht="15" customHeight="1">
      <c r="A85" s="25" t="s">
        <v>460</v>
      </c>
      <c r="B85" s="176" t="s">
        <v>458</v>
      </c>
      <c r="C85" s="216" t="s">
        <v>459</v>
      </c>
      <c r="D85" s="182">
        <v>0</v>
      </c>
      <c r="E85" s="182"/>
      <c r="F85" s="176">
        <v>0</v>
      </c>
      <c r="G85" s="176">
        <v>0</v>
      </c>
      <c r="H85" s="187">
        <f t="shared" si="4"/>
        <v>0</v>
      </c>
      <c r="I85" s="187">
        <f t="shared" si="5"/>
        <v>0</v>
      </c>
    </row>
    <row r="86" spans="1:9" ht="15" customHeight="1">
      <c r="A86" s="25" t="s">
        <v>467</v>
      </c>
      <c r="B86" s="176" t="s">
        <v>461</v>
      </c>
      <c r="C86" s="216" t="s">
        <v>462</v>
      </c>
      <c r="D86" s="182"/>
      <c r="E86" s="182"/>
      <c r="F86" s="176"/>
      <c r="G86" s="176"/>
      <c r="H86" s="187">
        <f t="shared" si="4"/>
        <v>0</v>
      </c>
      <c r="I86" s="187">
        <f t="shared" si="5"/>
        <v>0</v>
      </c>
    </row>
    <row r="87" spans="1:9" ht="15" customHeight="1">
      <c r="A87" s="25" t="s">
        <v>468</v>
      </c>
      <c r="B87" s="176" t="s">
        <v>463</v>
      </c>
      <c r="C87" s="216" t="s">
        <v>464</v>
      </c>
      <c r="D87" s="182"/>
      <c r="E87" s="182"/>
      <c r="F87" s="176"/>
      <c r="G87" s="176"/>
      <c r="H87" s="187">
        <f t="shared" si="4"/>
        <v>0</v>
      </c>
      <c r="I87" s="187">
        <f t="shared" si="5"/>
        <v>0</v>
      </c>
    </row>
    <row r="88" spans="1:9" ht="15" customHeight="1">
      <c r="A88" s="25" t="s">
        <v>469</v>
      </c>
      <c r="B88" s="14" t="s">
        <v>465</v>
      </c>
      <c r="C88" s="216" t="s">
        <v>466</v>
      </c>
      <c r="D88" s="182">
        <v>0</v>
      </c>
      <c r="E88" s="182"/>
      <c r="F88" s="176">
        <v>0</v>
      </c>
      <c r="G88" s="176">
        <v>0</v>
      </c>
      <c r="H88" s="187">
        <f t="shared" si="4"/>
        <v>0</v>
      </c>
      <c r="I88" s="187">
        <f t="shared" si="5"/>
        <v>0</v>
      </c>
    </row>
    <row r="89" spans="1:9" ht="15" customHeight="1">
      <c r="A89" s="25" t="s">
        <v>3</v>
      </c>
      <c r="B89" s="16" t="s">
        <v>471</v>
      </c>
      <c r="C89" s="6" t="s">
        <v>470</v>
      </c>
      <c r="D89" s="233">
        <f>SUM(D85,D86,D87,D88)</f>
        <v>0</v>
      </c>
      <c r="E89" s="233"/>
      <c r="F89" s="7">
        <f>SUM(F85,F86,F87,F88)</f>
        <v>0</v>
      </c>
      <c r="G89" s="7">
        <f>SUM(G85,G86,G87,G88)</f>
        <v>0</v>
      </c>
      <c r="H89" s="187">
        <f t="shared" si="4"/>
        <v>0</v>
      </c>
      <c r="I89" s="187">
        <f t="shared" si="5"/>
        <v>0</v>
      </c>
    </row>
    <row r="90" spans="1:9" ht="15" customHeight="1">
      <c r="A90" s="25" t="s">
        <v>728</v>
      </c>
      <c r="B90" s="5" t="s">
        <v>472</v>
      </c>
      <c r="C90" s="216" t="s">
        <v>473</v>
      </c>
      <c r="D90" s="182"/>
      <c r="E90" s="182"/>
      <c r="F90" s="176"/>
      <c r="G90" s="176"/>
      <c r="H90" s="187">
        <f t="shared" si="4"/>
        <v>0</v>
      </c>
      <c r="I90" s="187">
        <f t="shared" si="5"/>
        <v>0</v>
      </c>
    </row>
    <row r="91" spans="1:9" ht="15" customHeight="1">
      <c r="A91" s="25" t="s">
        <v>729</v>
      </c>
      <c r="B91" s="21" t="s">
        <v>474</v>
      </c>
      <c r="C91" s="216" t="s">
        <v>475</v>
      </c>
      <c r="D91" s="182"/>
      <c r="E91" s="182"/>
      <c r="F91" s="176"/>
      <c r="G91" s="176"/>
      <c r="H91" s="187">
        <f t="shared" si="4"/>
        <v>0</v>
      </c>
      <c r="I91" s="187">
        <f t="shared" si="5"/>
        <v>0</v>
      </c>
    </row>
    <row r="92" spans="1:9" ht="15" customHeight="1">
      <c r="A92" s="25" t="s">
        <v>730</v>
      </c>
      <c r="B92" s="5" t="s">
        <v>476</v>
      </c>
      <c r="C92" s="216" t="s">
        <v>477</v>
      </c>
      <c r="D92" s="182"/>
      <c r="E92" s="182"/>
      <c r="F92" s="176"/>
      <c r="G92" s="176"/>
      <c r="H92" s="187">
        <f t="shared" si="4"/>
        <v>0</v>
      </c>
      <c r="I92" s="187">
        <f t="shared" si="5"/>
        <v>0</v>
      </c>
    </row>
    <row r="93" spans="1:9" ht="15" customHeight="1">
      <c r="A93" s="25" t="s">
        <v>731</v>
      </c>
      <c r="B93" s="12" t="s">
        <v>478</v>
      </c>
      <c r="C93" s="216" t="s">
        <v>479</v>
      </c>
      <c r="D93" s="182"/>
      <c r="E93" s="182"/>
      <c r="F93" s="176"/>
      <c r="G93" s="176"/>
      <c r="H93" s="187">
        <f t="shared" si="4"/>
        <v>0</v>
      </c>
      <c r="I93" s="187">
        <f t="shared" si="5"/>
        <v>0</v>
      </c>
    </row>
    <row r="94" spans="1:9" ht="15" customHeight="1">
      <c r="A94" s="25" t="s">
        <v>732</v>
      </c>
      <c r="B94" s="12" t="s">
        <v>480</v>
      </c>
      <c r="C94" s="216" t="s">
        <v>481</v>
      </c>
      <c r="D94" s="182"/>
      <c r="E94" s="182"/>
      <c r="F94" s="176"/>
      <c r="G94" s="176"/>
      <c r="H94" s="187">
        <f t="shared" si="4"/>
        <v>0</v>
      </c>
      <c r="I94" s="187">
        <f t="shared" si="5"/>
        <v>0</v>
      </c>
    </row>
    <row r="95" spans="1:9" ht="15" customHeight="1">
      <c r="A95" s="25" t="s">
        <v>733</v>
      </c>
      <c r="B95" s="12" t="s">
        <v>482</v>
      </c>
      <c r="C95" s="216" t="s">
        <v>483</v>
      </c>
      <c r="D95" s="182"/>
      <c r="E95" s="182"/>
      <c r="F95" s="176"/>
      <c r="G95" s="176"/>
      <c r="H95" s="187">
        <f t="shared" si="4"/>
        <v>0</v>
      </c>
      <c r="I95" s="187">
        <f t="shared" si="5"/>
        <v>0</v>
      </c>
    </row>
    <row r="96" spans="1:9" ht="15" customHeight="1">
      <c r="A96" s="25" t="s">
        <v>734</v>
      </c>
      <c r="B96" s="12" t="s">
        <v>484</v>
      </c>
      <c r="C96" s="216" t="s">
        <v>485</v>
      </c>
      <c r="D96" s="182"/>
      <c r="E96" s="182"/>
      <c r="F96" s="176"/>
      <c r="G96" s="176"/>
      <c r="H96" s="187">
        <f t="shared" si="4"/>
        <v>0</v>
      </c>
      <c r="I96" s="187">
        <f t="shared" si="5"/>
        <v>0</v>
      </c>
    </row>
    <row r="97" spans="1:9" ht="15" customHeight="1">
      <c r="A97" s="25" t="s">
        <v>735</v>
      </c>
      <c r="B97" s="12" t="s">
        <v>486</v>
      </c>
      <c r="C97" s="216" t="s">
        <v>487</v>
      </c>
      <c r="D97" s="182"/>
      <c r="E97" s="182"/>
      <c r="F97" s="176"/>
      <c r="G97" s="176"/>
      <c r="H97" s="187">
        <f>SUM(D97:F97)</f>
        <v>0</v>
      </c>
      <c r="I97" s="187">
        <f>SUM(G97,E97)</f>
        <v>0</v>
      </c>
    </row>
    <row r="98" spans="1:9" ht="15" customHeight="1">
      <c r="A98" s="25" t="s">
        <v>736</v>
      </c>
      <c r="B98" s="13" t="s">
        <v>488</v>
      </c>
      <c r="C98" s="6" t="s">
        <v>489</v>
      </c>
      <c r="D98" s="19">
        <f>SUM(D27,D28,D53,D62,D76,D84,D89)</f>
        <v>60979641</v>
      </c>
      <c r="E98" s="19">
        <f>SUM(E27,E28,E53,E62,E76,E84,E89,E97)</f>
        <v>57936348</v>
      </c>
      <c r="F98" s="10">
        <f>SUM(F27,F28,F53,F62,F76,F84,F89)</f>
        <v>2190664</v>
      </c>
      <c r="G98" s="10">
        <f>SUM(G27,G28,G53,G62,G76,G84,G89)</f>
        <v>1919846</v>
      </c>
      <c r="H98" s="10">
        <f>SUM(D91,F91)</f>
        <v>0</v>
      </c>
      <c r="I98" s="10">
        <f>SUM(G98,E98)</f>
        <v>59856194</v>
      </c>
    </row>
    <row r="99" spans="1:9">
      <c r="A99" s="176"/>
      <c r="B99" s="12" t="s">
        <v>91</v>
      </c>
      <c r="C99" s="176"/>
      <c r="D99" s="176"/>
      <c r="E99" s="176"/>
      <c r="F99" s="176"/>
      <c r="G99" s="176"/>
      <c r="H99" s="235">
        <v>10.5</v>
      </c>
      <c r="I99" s="176"/>
    </row>
    <row r="100" spans="1:9">
      <c r="G100" s="129"/>
    </row>
  </sheetData>
  <mergeCells count="11">
    <mergeCell ref="B5:B7"/>
    <mergeCell ref="B1:I1"/>
    <mergeCell ref="A2:I2"/>
    <mergeCell ref="A3:I3"/>
    <mergeCell ref="D4:I4"/>
    <mergeCell ref="D5:G5"/>
    <mergeCell ref="C5:C7"/>
    <mergeCell ref="H5:I6"/>
    <mergeCell ref="D6:E6"/>
    <mergeCell ref="F6:G6"/>
    <mergeCell ref="A5:A7"/>
  </mergeCells>
  <phoneticPr fontId="11" type="noConversion"/>
  <pageMargins left="0.24" right="0.16" top="0.49" bottom="0.46" header="0.3" footer="0.3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2"/>
  <sheetViews>
    <sheetView topLeftCell="C1" workbookViewId="0">
      <selection activeCell="B40" sqref="B40"/>
    </sheetView>
  </sheetViews>
  <sheetFormatPr defaultRowHeight="15"/>
  <cols>
    <col min="2" max="2" width="84.5703125" bestFit="1" customWidth="1"/>
    <col min="3" max="3" width="10.28515625" customWidth="1"/>
    <col min="4" max="4" width="9.42578125" bestFit="1" customWidth="1"/>
    <col min="5" max="5" width="12.7109375" customWidth="1"/>
    <col min="6" max="6" width="9.85546875" customWidth="1"/>
    <col min="7" max="7" width="10.5703125" customWidth="1"/>
    <col min="8" max="8" width="10.42578125" customWidth="1"/>
    <col min="9" max="9" width="10.28515625" customWidth="1"/>
    <col min="10" max="10" width="9.7109375" customWidth="1"/>
    <col min="11" max="11" width="10.140625" customWidth="1"/>
    <col min="12" max="12" width="14.42578125" customWidth="1"/>
    <col min="13" max="13" width="10" customWidth="1"/>
    <col min="14" max="14" width="10.7109375" customWidth="1"/>
    <col min="15" max="16" width="9.85546875" customWidth="1"/>
  </cols>
  <sheetData>
    <row r="1" spans="1:16">
      <c r="B1" s="309" t="s">
        <v>797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6">
      <c r="A2" s="398" t="s">
        <v>704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4" spans="1:16">
      <c r="L4" s="346" t="s">
        <v>54</v>
      </c>
      <c r="M4" s="346"/>
    </row>
    <row r="5" spans="1:16" ht="15" customHeight="1">
      <c r="A5" s="337" t="s">
        <v>106</v>
      </c>
      <c r="B5" s="337" t="s">
        <v>107</v>
      </c>
      <c r="C5" s="337" t="s">
        <v>108</v>
      </c>
      <c r="D5" s="413" t="s">
        <v>188</v>
      </c>
      <c r="E5" s="414"/>
      <c r="F5" s="414"/>
      <c r="G5" s="415"/>
      <c r="H5" s="413" t="s">
        <v>532</v>
      </c>
      <c r="I5" s="414"/>
      <c r="J5" s="414"/>
      <c r="K5" s="415"/>
      <c r="L5" s="323" t="s">
        <v>13</v>
      </c>
      <c r="M5" s="416" t="s">
        <v>236</v>
      </c>
      <c r="N5" s="347"/>
      <c r="O5" s="347"/>
      <c r="P5" s="347"/>
    </row>
    <row r="6" spans="1:16" ht="30" customHeight="1">
      <c r="A6" s="338"/>
      <c r="B6" s="338"/>
      <c r="C6" s="338"/>
      <c r="D6" s="413" t="s">
        <v>189</v>
      </c>
      <c r="E6" s="414"/>
      <c r="F6" s="413" t="s">
        <v>191</v>
      </c>
      <c r="G6" s="415"/>
      <c r="H6" s="413" t="s">
        <v>189</v>
      </c>
      <c r="I6" s="414"/>
      <c r="J6" s="413" t="s">
        <v>191</v>
      </c>
      <c r="K6" s="415"/>
      <c r="L6" s="325"/>
      <c r="M6" s="413" t="s">
        <v>189</v>
      </c>
      <c r="N6" s="414"/>
      <c r="O6" s="413" t="s">
        <v>191</v>
      </c>
      <c r="P6" s="415"/>
    </row>
    <row r="7" spans="1:16" ht="36">
      <c r="A7" s="339"/>
      <c r="B7" s="339"/>
      <c r="C7" s="339"/>
      <c r="D7" s="195" t="s">
        <v>109</v>
      </c>
      <c r="E7" s="195" t="s">
        <v>4</v>
      </c>
      <c r="F7" s="195" t="s">
        <v>109</v>
      </c>
      <c r="G7" s="195" t="s">
        <v>4</v>
      </c>
      <c r="H7" s="195" t="s">
        <v>109</v>
      </c>
      <c r="I7" s="195" t="s">
        <v>4</v>
      </c>
      <c r="J7" s="195" t="s">
        <v>109</v>
      </c>
      <c r="K7" s="195" t="s">
        <v>4</v>
      </c>
      <c r="L7" s="327"/>
      <c r="M7" s="195" t="s">
        <v>109</v>
      </c>
      <c r="N7" s="195" t="s">
        <v>4</v>
      </c>
      <c r="O7" s="195" t="s">
        <v>109</v>
      </c>
      <c r="P7" s="195" t="s">
        <v>4</v>
      </c>
    </row>
    <row r="8" spans="1:16" ht="15" customHeight="1">
      <c r="A8" s="25" t="s">
        <v>55</v>
      </c>
      <c r="B8" s="5" t="s">
        <v>401</v>
      </c>
      <c r="C8" s="3" t="s">
        <v>402</v>
      </c>
      <c r="D8" s="48"/>
      <c r="E8" s="48"/>
      <c r="F8" s="48"/>
      <c r="G8" s="48"/>
      <c r="H8" s="48"/>
      <c r="I8" s="48"/>
      <c r="J8" s="48"/>
      <c r="K8" s="48"/>
      <c r="L8" s="48"/>
      <c r="M8" s="48">
        <f>SUM(J8,H8,F8,D8)</f>
        <v>0</v>
      </c>
      <c r="N8" s="176"/>
      <c r="O8" s="176"/>
      <c r="P8" s="176"/>
    </row>
    <row r="9" spans="1:16" ht="15" customHeight="1">
      <c r="A9" s="25" t="s">
        <v>56</v>
      </c>
      <c r="B9" s="5" t="s">
        <v>404</v>
      </c>
      <c r="C9" s="60" t="s">
        <v>405</v>
      </c>
      <c r="D9" s="48"/>
      <c r="E9" s="48"/>
      <c r="F9" s="97"/>
      <c r="G9" s="97"/>
      <c r="H9" s="97"/>
      <c r="I9" s="97"/>
      <c r="J9" s="97"/>
      <c r="K9" s="97"/>
      <c r="L9" s="97"/>
      <c r="M9" s="97">
        <f>SUM(J9,H9,F9,D9)</f>
        <v>0</v>
      </c>
      <c r="N9" s="176"/>
      <c r="O9" s="176"/>
      <c r="P9" s="176"/>
    </row>
    <row r="10" spans="1:16" ht="15" customHeight="1">
      <c r="A10" s="25" t="s">
        <v>57</v>
      </c>
      <c r="B10" s="5" t="s">
        <v>407</v>
      </c>
      <c r="C10" s="60" t="s">
        <v>408</v>
      </c>
      <c r="D10" s="48"/>
      <c r="E10" s="48"/>
      <c r="F10" s="97"/>
      <c r="G10" s="97"/>
      <c r="H10" s="97"/>
      <c r="I10" s="97"/>
      <c r="J10" s="97"/>
      <c r="K10" s="97"/>
      <c r="L10" s="97"/>
      <c r="M10" s="97">
        <f>SUM(J10,H10,F10,D10)</f>
        <v>0</v>
      </c>
      <c r="N10" s="176"/>
      <c r="O10" s="176"/>
      <c r="P10" s="176"/>
    </row>
    <row r="11" spans="1:16" ht="15" customHeight="1">
      <c r="A11" s="25" t="s">
        <v>58</v>
      </c>
      <c r="B11" s="12" t="s">
        <v>410</v>
      </c>
      <c r="C11" s="60" t="s">
        <v>411</v>
      </c>
      <c r="D11" s="221">
        <f>SUM(D12:D16)</f>
        <v>3534808</v>
      </c>
      <c r="E11" s="221">
        <f>SUM(E12:E16)</f>
        <v>3534808</v>
      </c>
      <c r="F11" s="97"/>
      <c r="G11" s="97"/>
      <c r="H11" s="97">
        <v>0</v>
      </c>
      <c r="I11" s="97"/>
      <c r="J11" s="97"/>
      <c r="K11" s="97"/>
      <c r="L11" s="97"/>
      <c r="M11" s="221">
        <f>SUM(J11,H11,F11,D11)</f>
        <v>3534808</v>
      </c>
      <c r="N11" s="221">
        <f>SUM(K11,I11,G11,E11)</f>
        <v>3534808</v>
      </c>
      <c r="O11" s="176"/>
      <c r="P11" s="176"/>
    </row>
    <row r="12" spans="1:16" ht="15" customHeight="1">
      <c r="A12" s="25"/>
      <c r="B12" s="244" t="s">
        <v>771</v>
      </c>
      <c r="C12" s="64"/>
      <c r="D12" s="245">
        <v>56000</v>
      </c>
      <c r="E12" s="245">
        <v>56000</v>
      </c>
      <c r="F12" s="128"/>
      <c r="G12" s="128"/>
      <c r="H12" s="97"/>
      <c r="I12" s="97"/>
      <c r="J12" s="97"/>
      <c r="K12" s="97"/>
      <c r="L12" s="97"/>
      <c r="M12" s="69">
        <f>SUM(D12,L12)</f>
        <v>56000</v>
      </c>
      <c r="N12" s="69">
        <v>56000</v>
      </c>
      <c r="O12" s="176"/>
      <c r="P12" s="176"/>
    </row>
    <row r="13" spans="1:16" ht="15" customHeight="1">
      <c r="A13" s="25"/>
      <c r="B13" s="244" t="s">
        <v>772</v>
      </c>
      <c r="C13" s="64"/>
      <c r="D13" s="245">
        <v>450000</v>
      </c>
      <c r="E13" s="245">
        <v>450000</v>
      </c>
      <c r="F13" s="128"/>
      <c r="G13" s="128"/>
      <c r="H13" s="97"/>
      <c r="I13" s="97"/>
      <c r="J13" s="97"/>
      <c r="K13" s="97"/>
      <c r="L13" s="97"/>
      <c r="M13" s="69">
        <f>SUM(D13,L13)</f>
        <v>450000</v>
      </c>
      <c r="N13" s="69">
        <v>450000</v>
      </c>
      <c r="O13" s="176"/>
      <c r="P13" s="176"/>
    </row>
    <row r="14" spans="1:16" ht="15" customHeight="1">
      <c r="A14" s="25"/>
      <c r="B14" s="244" t="s">
        <v>773</v>
      </c>
      <c r="C14" s="64"/>
      <c r="D14" s="245">
        <v>2986058</v>
      </c>
      <c r="E14" s="245">
        <v>2986058</v>
      </c>
      <c r="F14" s="128"/>
      <c r="G14" s="128"/>
      <c r="H14" s="97"/>
      <c r="I14" s="97"/>
      <c r="J14" s="97"/>
      <c r="K14" s="97"/>
      <c r="L14" s="97"/>
      <c r="M14" s="69">
        <f>SUM(D14,L14)</f>
        <v>2986058</v>
      </c>
      <c r="N14" s="69">
        <v>2986058</v>
      </c>
      <c r="O14" s="176"/>
      <c r="P14" s="176"/>
    </row>
    <row r="15" spans="1:16" ht="15" customHeight="1">
      <c r="A15" s="25"/>
      <c r="B15" s="244" t="s">
        <v>774</v>
      </c>
      <c r="C15" s="64"/>
      <c r="D15" s="245">
        <v>42750</v>
      </c>
      <c r="E15" s="245">
        <v>42750</v>
      </c>
      <c r="F15" s="128"/>
      <c r="G15" s="128"/>
      <c r="H15" s="97"/>
      <c r="I15" s="97"/>
      <c r="J15" s="97"/>
      <c r="K15" s="97"/>
      <c r="L15" s="97"/>
      <c r="M15" s="69">
        <v>42750</v>
      </c>
      <c r="N15" s="69">
        <v>42750</v>
      </c>
      <c r="O15" s="176"/>
      <c r="P15" s="176"/>
    </row>
    <row r="16" spans="1:16" ht="15" customHeight="1">
      <c r="A16" s="25"/>
      <c r="B16" s="247"/>
      <c r="C16" s="64"/>
      <c r="D16" s="248"/>
      <c r="E16" s="248"/>
      <c r="F16" s="128"/>
      <c r="G16" s="128"/>
      <c r="H16" s="97"/>
      <c r="I16" s="97"/>
      <c r="J16" s="97"/>
      <c r="K16" s="97"/>
      <c r="L16" s="97"/>
      <c r="M16" s="69"/>
      <c r="N16" s="69"/>
      <c r="O16" s="176"/>
      <c r="P16" s="176"/>
    </row>
    <row r="17" spans="1:16" ht="15" customHeight="1">
      <c r="A17" s="25" t="s">
        <v>59</v>
      </c>
      <c r="B17" s="5" t="s">
        <v>413</v>
      </c>
      <c r="C17" s="60" t="s">
        <v>424</v>
      </c>
      <c r="D17" s="128"/>
      <c r="E17" s="128"/>
      <c r="F17" s="128"/>
      <c r="G17" s="128"/>
      <c r="H17" s="97"/>
      <c r="I17" s="97"/>
      <c r="J17" s="97"/>
      <c r="K17" s="97"/>
      <c r="L17" s="97"/>
      <c r="M17" s="69">
        <f>SUM(D17:L17)</f>
        <v>0</v>
      </c>
      <c r="N17" s="176"/>
      <c r="O17" s="176"/>
      <c r="P17" s="176"/>
    </row>
    <row r="18" spans="1:16" ht="15" customHeight="1">
      <c r="A18" s="25" t="s">
        <v>60</v>
      </c>
      <c r="B18" s="5" t="s">
        <v>414</v>
      </c>
      <c r="C18" s="60" t="s">
        <v>425</v>
      </c>
      <c r="D18" s="128"/>
      <c r="E18" s="128"/>
      <c r="F18" s="128"/>
      <c r="G18" s="128"/>
      <c r="H18" s="97"/>
      <c r="I18" s="97"/>
      <c r="J18" s="97"/>
      <c r="K18" s="97"/>
      <c r="L18" s="97"/>
      <c r="M18" s="69">
        <f>SUM(D18:L18)</f>
        <v>0</v>
      </c>
      <c r="N18" s="176"/>
      <c r="O18" s="176"/>
      <c r="P18" s="176"/>
    </row>
    <row r="19" spans="1:16" ht="15" customHeight="1">
      <c r="A19" s="25" t="s">
        <v>61</v>
      </c>
      <c r="B19" s="5" t="s">
        <v>419</v>
      </c>
      <c r="C19" s="60" t="s">
        <v>426</v>
      </c>
      <c r="D19" s="27"/>
      <c r="E19" s="27"/>
      <c r="F19" s="27"/>
      <c r="G19" s="27"/>
      <c r="H19" s="9"/>
      <c r="I19" s="9"/>
      <c r="J19" s="9"/>
      <c r="K19" s="9"/>
      <c r="L19" s="9"/>
      <c r="M19" s="69">
        <f>SUM(D19:L19)</f>
        <v>0</v>
      </c>
      <c r="N19" s="176"/>
      <c r="O19" s="176"/>
      <c r="P19" s="176"/>
    </row>
    <row r="20" spans="1:16" ht="15" customHeight="1">
      <c r="A20" s="25" t="s">
        <v>62</v>
      </c>
      <c r="B20" s="12" t="s">
        <v>420</v>
      </c>
      <c r="C20" s="60" t="s">
        <v>427</v>
      </c>
      <c r="D20" s="27"/>
      <c r="E20" s="27"/>
      <c r="F20" s="27"/>
      <c r="G20" s="27"/>
      <c r="H20" s="9"/>
      <c r="I20" s="9"/>
      <c r="J20" s="9"/>
      <c r="K20" s="9"/>
      <c r="L20" s="9"/>
      <c r="M20" s="69">
        <f>SUM(D20:L20)</f>
        <v>0</v>
      </c>
      <c r="N20" s="176"/>
      <c r="O20" s="176"/>
      <c r="P20" s="176"/>
    </row>
    <row r="21" spans="1:16" ht="15" customHeight="1">
      <c r="A21" s="25" t="s">
        <v>63</v>
      </c>
      <c r="B21" s="12" t="s">
        <v>726</v>
      </c>
      <c r="C21" s="60" t="s">
        <v>428</v>
      </c>
      <c r="D21" s="27"/>
      <c r="E21" s="27"/>
      <c r="F21" s="27"/>
      <c r="G21" s="27"/>
      <c r="H21" s="187"/>
      <c r="I21" s="187"/>
      <c r="J21" s="187"/>
      <c r="K21" s="187"/>
      <c r="L21" s="187"/>
      <c r="M21" s="69"/>
      <c r="N21" s="176"/>
      <c r="O21" s="176"/>
      <c r="P21" s="176"/>
    </row>
    <row r="22" spans="1:16" ht="15" customHeight="1">
      <c r="A22" s="25" t="s">
        <v>260</v>
      </c>
      <c r="B22" s="12" t="s">
        <v>415</v>
      </c>
      <c r="C22" s="60" t="s">
        <v>429</v>
      </c>
      <c r="D22" s="36">
        <f>SUM(D23:D27)</f>
        <v>100000</v>
      </c>
      <c r="E22" s="36">
        <f>SUM(E23:E32)</f>
        <v>6434730</v>
      </c>
      <c r="F22" s="27">
        <f>SUM(F23:F27)</f>
        <v>200000</v>
      </c>
      <c r="G22" s="27">
        <f>SUM(G23:G27)</f>
        <v>300000</v>
      </c>
      <c r="H22" s="9">
        <f>SUM(H23:H27)</f>
        <v>0</v>
      </c>
      <c r="I22" s="9"/>
      <c r="J22" s="9">
        <f>SUM(J23:J27)</f>
        <v>0</v>
      </c>
      <c r="K22" s="9"/>
      <c r="L22" s="9"/>
      <c r="M22" s="221">
        <v>100000</v>
      </c>
      <c r="N22" s="10">
        <f>SUM(N23:N32)</f>
        <v>6434730</v>
      </c>
      <c r="O22" s="221">
        <v>200000</v>
      </c>
      <c r="P22" s="221">
        <v>300000</v>
      </c>
    </row>
    <row r="23" spans="1:16" ht="15" customHeight="1">
      <c r="A23" s="25"/>
      <c r="B23" s="267" t="s">
        <v>775</v>
      </c>
      <c r="C23" s="51"/>
      <c r="D23" s="268">
        <v>100000</v>
      </c>
      <c r="E23" s="268">
        <v>100000</v>
      </c>
      <c r="F23" s="172">
        <v>200000</v>
      </c>
      <c r="G23" s="172">
        <v>300000</v>
      </c>
      <c r="H23" s="9"/>
      <c r="I23" s="9"/>
      <c r="J23" s="9"/>
      <c r="K23" s="9"/>
      <c r="L23" s="9"/>
      <c r="M23" s="206">
        <f>SUM(D23,L23)</f>
        <v>100000</v>
      </c>
      <c r="N23" s="270">
        <v>100000</v>
      </c>
      <c r="O23" s="92">
        <v>200000</v>
      </c>
      <c r="P23" s="92">
        <v>300000</v>
      </c>
    </row>
    <row r="24" spans="1:16" ht="15" customHeight="1">
      <c r="A24" s="25"/>
      <c r="B24" s="267" t="s">
        <v>776</v>
      </c>
      <c r="C24" s="51"/>
      <c r="D24" s="269"/>
      <c r="E24" s="269">
        <v>19050</v>
      </c>
      <c r="F24" s="172"/>
      <c r="G24" s="165"/>
      <c r="H24" s="9"/>
      <c r="I24" s="9"/>
      <c r="J24" s="9"/>
      <c r="K24" s="9"/>
      <c r="L24" s="9"/>
      <c r="M24" s="206">
        <f>SUM(D24,L24)</f>
        <v>0</v>
      </c>
      <c r="N24" s="92">
        <v>19050</v>
      </c>
      <c r="O24" s="92"/>
      <c r="P24" s="92"/>
    </row>
    <row r="25" spans="1:16" ht="15" customHeight="1">
      <c r="A25" s="25"/>
      <c r="B25" s="267" t="s">
        <v>777</v>
      </c>
      <c r="C25" s="51"/>
      <c r="D25" s="268"/>
      <c r="E25" s="268">
        <v>6315680</v>
      </c>
      <c r="F25" s="172"/>
      <c r="G25" s="165"/>
      <c r="H25" s="9"/>
      <c r="I25" s="9"/>
      <c r="J25" s="9"/>
      <c r="K25" s="9"/>
      <c r="L25" s="9"/>
      <c r="M25" s="206">
        <f>SUM(D25,L25)</f>
        <v>0</v>
      </c>
      <c r="N25" s="92">
        <v>6315680</v>
      </c>
      <c r="O25" s="92"/>
      <c r="P25" s="92"/>
    </row>
    <row r="26" spans="1:16" ht="15" customHeight="1">
      <c r="A26" s="25"/>
      <c r="B26" s="141"/>
      <c r="C26" s="51"/>
      <c r="D26" s="206"/>
      <c r="E26" s="172"/>
      <c r="F26" s="172"/>
      <c r="G26" s="165">
        <v>0</v>
      </c>
      <c r="H26" s="9"/>
      <c r="I26" s="9"/>
      <c r="J26" s="9"/>
      <c r="K26" s="9"/>
      <c r="L26" s="9"/>
      <c r="M26" s="206">
        <f>SUM(D26,L26)</f>
        <v>0</v>
      </c>
      <c r="N26" s="92"/>
      <c r="O26" s="92"/>
      <c r="P26" s="92">
        <v>0</v>
      </c>
    </row>
    <row r="27" spans="1:16" ht="15" customHeight="1">
      <c r="A27" s="25"/>
      <c r="B27" s="63"/>
      <c r="C27" s="51"/>
      <c r="D27" s="206"/>
      <c r="E27" s="172"/>
      <c r="F27" s="172"/>
      <c r="G27" s="165">
        <v>0</v>
      </c>
      <c r="H27" s="9"/>
      <c r="I27" s="9"/>
      <c r="J27" s="9"/>
      <c r="K27" s="9"/>
      <c r="L27" s="9"/>
      <c r="M27" s="206">
        <f>SUM(D27,L27)</f>
        <v>0</v>
      </c>
      <c r="N27" s="197"/>
      <c r="O27" s="197"/>
      <c r="P27" s="197">
        <v>0</v>
      </c>
    </row>
    <row r="28" spans="1:16" ht="15" customHeight="1">
      <c r="A28" s="25"/>
      <c r="B28" s="63"/>
      <c r="C28" s="51"/>
      <c r="D28" s="206"/>
      <c r="E28" s="172"/>
      <c r="F28" s="172"/>
      <c r="G28" s="165"/>
      <c r="H28" s="9"/>
      <c r="I28" s="9"/>
      <c r="J28" s="9"/>
      <c r="K28" s="9"/>
      <c r="L28" s="9"/>
      <c r="M28" s="206"/>
      <c r="N28" s="197"/>
      <c r="O28" s="222"/>
      <c r="P28" s="222"/>
    </row>
    <row r="29" spans="1:16" ht="15" customHeight="1">
      <c r="A29" s="25"/>
      <c r="B29" s="141"/>
      <c r="C29" s="51"/>
      <c r="D29" s="206"/>
      <c r="E29" s="172"/>
      <c r="F29" s="172"/>
      <c r="G29" s="165"/>
      <c r="H29" s="187"/>
      <c r="I29" s="187"/>
      <c r="J29" s="187"/>
      <c r="K29" s="187"/>
      <c r="L29" s="187"/>
      <c r="M29" s="206"/>
      <c r="N29" s="197"/>
      <c r="O29" s="222"/>
      <c r="P29" s="222"/>
    </row>
    <row r="30" spans="1:16" ht="15" customHeight="1">
      <c r="A30" s="25"/>
      <c r="B30" s="63"/>
      <c r="C30" s="51"/>
      <c r="D30" s="206"/>
      <c r="E30" s="172"/>
      <c r="F30" s="172"/>
      <c r="G30" s="165"/>
      <c r="H30" s="9"/>
      <c r="I30" s="9"/>
      <c r="J30" s="9"/>
      <c r="K30" s="9"/>
      <c r="L30" s="9"/>
      <c r="M30" s="206"/>
      <c r="N30" s="197"/>
      <c r="O30" s="222"/>
      <c r="P30" s="222"/>
    </row>
    <row r="31" spans="1:16" ht="15" customHeight="1">
      <c r="A31" s="25"/>
      <c r="B31" s="141"/>
      <c r="C31" s="51"/>
      <c r="D31" s="206"/>
      <c r="E31" s="172"/>
      <c r="F31" s="172"/>
      <c r="G31" s="165"/>
      <c r="H31" s="187"/>
      <c r="I31" s="187"/>
      <c r="J31" s="187"/>
      <c r="K31" s="187"/>
      <c r="L31" s="187"/>
      <c r="M31" s="206"/>
      <c r="N31" s="197"/>
      <c r="O31" s="222"/>
      <c r="P31" s="222"/>
    </row>
    <row r="32" spans="1:16" ht="15" customHeight="1">
      <c r="A32" s="25"/>
      <c r="B32" s="141"/>
      <c r="C32" s="51"/>
      <c r="D32" s="206"/>
      <c r="E32" s="172"/>
      <c r="F32" s="172"/>
      <c r="G32" s="165"/>
      <c r="H32" s="187"/>
      <c r="I32" s="187"/>
      <c r="J32" s="187"/>
      <c r="K32" s="187"/>
      <c r="L32" s="187"/>
      <c r="M32" s="206"/>
      <c r="N32" s="197"/>
      <c r="O32" s="222"/>
      <c r="P32" s="222"/>
    </row>
    <row r="33" spans="1:16" ht="15" customHeight="1">
      <c r="A33" s="25" t="s">
        <v>263</v>
      </c>
      <c r="B33" s="12" t="s">
        <v>430</v>
      </c>
      <c r="C33" s="60" t="s">
        <v>2</v>
      </c>
      <c r="D33" s="9"/>
      <c r="E33" s="9"/>
      <c r="F33" s="9"/>
      <c r="G33" s="9"/>
      <c r="H33" s="9"/>
      <c r="I33" s="9"/>
      <c r="J33" s="9"/>
      <c r="K33" s="9"/>
      <c r="L33" s="9"/>
      <c r="M33" s="69">
        <f>SUM(D33:L33)</f>
        <v>0</v>
      </c>
      <c r="N33" s="196">
        <v>0</v>
      </c>
      <c r="O33" s="176"/>
      <c r="P33" s="176"/>
    </row>
    <row r="34" spans="1:16" ht="15" customHeight="1">
      <c r="A34" s="39" t="s">
        <v>266</v>
      </c>
      <c r="B34" s="61" t="s">
        <v>64</v>
      </c>
      <c r="C34" s="62" t="s">
        <v>431</v>
      </c>
      <c r="D34" s="68">
        <f>SUM(D33,D22,D20,D19,D18,D17,D11,D10,D9,D8,D6)</f>
        <v>3634808</v>
      </c>
      <c r="E34" s="68">
        <f>SUM(E33,E22,E20,E19,E18,E17,E11,E10,E9,E8,E6)</f>
        <v>9969538</v>
      </c>
      <c r="F34" s="68">
        <f>SUM(F33,F22,F20,F19,F18,F17,F11,F10,F9,F8,F6)</f>
        <v>200000</v>
      </c>
      <c r="G34" s="68">
        <f>SUM(G33,G22,G20,G19,G18,G17,G11,G10,G9,G8,G6)</f>
        <v>300000</v>
      </c>
      <c r="H34" s="68">
        <f>SUM(H33,H22,H20,H19,H18,H17,H11,H10,H9,H8,H6)</f>
        <v>0</v>
      </c>
      <c r="I34" s="68"/>
      <c r="J34" s="68">
        <f>SUM(J33,J22,J20,J19,J18,J17,J11,J10,J9,J8,J6)</f>
        <v>0</v>
      </c>
      <c r="K34" s="68"/>
      <c r="L34" s="68"/>
      <c r="M34" s="68">
        <f>SUM(J34,H34,D34)</f>
        <v>3634808</v>
      </c>
      <c r="N34" s="68">
        <f>SUM(N22,N11)</f>
        <v>9969538</v>
      </c>
      <c r="O34" s="68">
        <f>SUM(L34,J34,H34,F34)</f>
        <v>200000</v>
      </c>
      <c r="P34" s="68">
        <v>300000</v>
      </c>
    </row>
    <row r="35" spans="1:16" ht="15" customHeight="1">
      <c r="A35" s="119"/>
      <c r="B35" s="120"/>
      <c r="C35" s="121"/>
      <c r="D35" s="117"/>
      <c r="E35" s="117"/>
      <c r="F35" s="117"/>
      <c r="G35" s="117"/>
      <c r="H35" s="117"/>
      <c r="I35" s="117"/>
      <c r="J35" s="117"/>
      <c r="K35" s="117"/>
      <c r="L35" s="117"/>
      <c r="M35" s="117"/>
    </row>
    <row r="36" spans="1:16" ht="15" customHeight="1">
      <c r="A36" s="119"/>
      <c r="B36" s="120"/>
      <c r="C36" s="121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16" ht="15" customHeight="1">
      <c r="A37" s="119"/>
      <c r="B37" s="418" t="s">
        <v>798</v>
      </c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</row>
    <row r="38" spans="1:16" ht="15" customHeight="1">
      <c r="A38" s="119"/>
      <c r="B38" s="120"/>
      <c r="C38" s="121"/>
      <c r="D38" s="117"/>
      <c r="E38" s="117"/>
      <c r="F38" s="117"/>
      <c r="G38" s="117"/>
      <c r="H38" s="117"/>
      <c r="I38" s="117"/>
      <c r="J38" s="117"/>
      <c r="K38" s="117"/>
      <c r="L38" s="117"/>
      <c r="M38" s="117"/>
    </row>
    <row r="39" spans="1:16" ht="15" customHeight="1">
      <c r="A39" s="417" t="s">
        <v>705</v>
      </c>
      <c r="B39" s="351"/>
      <c r="C39" s="351"/>
      <c r="D39" s="351"/>
      <c r="E39" s="351"/>
      <c r="F39" s="351"/>
      <c r="G39" s="351"/>
      <c r="H39" s="351"/>
      <c r="I39" s="351"/>
      <c r="J39" s="351"/>
      <c r="K39" s="351"/>
      <c r="L39" s="351"/>
      <c r="M39" s="351"/>
    </row>
    <row r="41" spans="1:16">
      <c r="L41" s="346" t="s">
        <v>630</v>
      </c>
      <c r="M41" s="346"/>
    </row>
    <row r="42" spans="1:16" ht="15" customHeight="1">
      <c r="A42" s="337" t="s">
        <v>106</v>
      </c>
      <c r="B42" s="337" t="s">
        <v>107</v>
      </c>
      <c r="C42" s="337" t="s">
        <v>108</v>
      </c>
      <c r="D42" s="413" t="s">
        <v>188</v>
      </c>
      <c r="E42" s="414"/>
      <c r="F42" s="414"/>
      <c r="G42" s="415"/>
      <c r="H42" s="413" t="s">
        <v>532</v>
      </c>
      <c r="I42" s="414"/>
      <c r="J42" s="414"/>
      <c r="K42" s="415"/>
      <c r="L42" s="323" t="s">
        <v>13</v>
      </c>
      <c r="M42" s="416" t="s">
        <v>236</v>
      </c>
      <c r="N42" s="347"/>
      <c r="O42" s="347"/>
      <c r="P42" s="347"/>
    </row>
    <row r="43" spans="1:16" ht="15" customHeight="1">
      <c r="A43" s="338"/>
      <c r="B43" s="338"/>
      <c r="C43" s="338"/>
      <c r="D43" s="413" t="s">
        <v>189</v>
      </c>
      <c r="E43" s="414"/>
      <c r="F43" s="413" t="s">
        <v>191</v>
      </c>
      <c r="G43" s="415"/>
      <c r="H43" s="413" t="s">
        <v>189</v>
      </c>
      <c r="I43" s="414"/>
      <c r="J43" s="413" t="s">
        <v>191</v>
      </c>
      <c r="K43" s="415"/>
      <c r="L43" s="325"/>
      <c r="M43" s="413" t="s">
        <v>189</v>
      </c>
      <c r="N43" s="414"/>
      <c r="O43" s="413" t="s">
        <v>191</v>
      </c>
      <c r="P43" s="415"/>
    </row>
    <row r="44" spans="1:16" ht="60" customHeight="1">
      <c r="A44" s="339"/>
      <c r="B44" s="339"/>
      <c r="C44" s="339"/>
      <c r="D44" s="195" t="s">
        <v>109</v>
      </c>
      <c r="E44" s="195" t="s">
        <v>4</v>
      </c>
      <c r="F44" s="195" t="s">
        <v>109</v>
      </c>
      <c r="G44" s="195" t="s">
        <v>4</v>
      </c>
      <c r="H44" s="195" t="s">
        <v>109</v>
      </c>
      <c r="I44" s="195" t="s">
        <v>4</v>
      </c>
      <c r="J44" s="195" t="s">
        <v>109</v>
      </c>
      <c r="K44" s="195" t="s">
        <v>4</v>
      </c>
      <c r="L44" s="327"/>
      <c r="M44" s="195" t="s">
        <v>109</v>
      </c>
      <c r="N44" s="195" t="s">
        <v>4</v>
      </c>
      <c r="O44" s="195" t="s">
        <v>109</v>
      </c>
      <c r="P44" s="195" t="s">
        <v>4</v>
      </c>
    </row>
    <row r="45" spans="1:16" ht="30">
      <c r="A45" s="3">
        <v>1</v>
      </c>
      <c r="B45" s="5" t="s">
        <v>472</v>
      </c>
      <c r="C45" s="3" t="s">
        <v>473</v>
      </c>
      <c r="D45" s="4"/>
      <c r="E45" s="4"/>
      <c r="F45" s="4"/>
      <c r="G45" s="4"/>
      <c r="H45" s="4"/>
      <c r="I45" s="4"/>
      <c r="J45" s="4"/>
      <c r="K45" s="4"/>
      <c r="L45" s="4"/>
      <c r="M45" s="48">
        <f t="shared" ref="M45:M52" si="0">SUM(D45,F45,H45,J45)</f>
        <v>0</v>
      </c>
      <c r="N45" s="48">
        <f t="shared" ref="N45:N52" si="1">SUM(E45,G45,I45,K45)</f>
        <v>0</v>
      </c>
      <c r="O45" s="48">
        <f t="shared" ref="O45:O52" si="2">SUM(F45,H45,J45,L45)</f>
        <v>0</v>
      </c>
      <c r="P45" s="48">
        <f t="shared" ref="P45:P52" si="3">SUM(G45,I45,K45,M45)</f>
        <v>0</v>
      </c>
    </row>
    <row r="46" spans="1:16">
      <c r="A46" s="3">
        <v>2</v>
      </c>
      <c r="B46" s="21" t="s">
        <v>474</v>
      </c>
      <c r="C46" s="3" t="s">
        <v>475</v>
      </c>
      <c r="D46" s="4"/>
      <c r="E46" s="4"/>
      <c r="F46" s="4"/>
      <c r="G46" s="4"/>
      <c r="H46" s="4"/>
      <c r="I46" s="4"/>
      <c r="J46" s="4"/>
      <c r="K46" s="4"/>
      <c r="L46" s="4"/>
      <c r="M46" s="48">
        <f t="shared" si="0"/>
        <v>0</v>
      </c>
      <c r="N46" s="48">
        <f t="shared" si="1"/>
        <v>0</v>
      </c>
      <c r="O46" s="48">
        <f t="shared" si="2"/>
        <v>0</v>
      </c>
      <c r="P46" s="48">
        <f t="shared" si="3"/>
        <v>0</v>
      </c>
    </row>
    <row r="47" spans="1:16" ht="30">
      <c r="A47" s="3">
        <v>3</v>
      </c>
      <c r="B47" s="5" t="s">
        <v>476</v>
      </c>
      <c r="C47" s="3" t="s">
        <v>477</v>
      </c>
      <c r="D47" s="4"/>
      <c r="E47" s="4"/>
      <c r="F47" s="4"/>
      <c r="G47" s="4"/>
      <c r="H47" s="4"/>
      <c r="I47" s="4"/>
      <c r="J47" s="4"/>
      <c r="K47" s="4"/>
      <c r="L47" s="4"/>
      <c r="M47" s="48">
        <f t="shared" si="0"/>
        <v>0</v>
      </c>
      <c r="N47" s="48">
        <f t="shared" si="1"/>
        <v>0</v>
      </c>
      <c r="O47" s="48">
        <f t="shared" si="2"/>
        <v>0</v>
      </c>
      <c r="P47" s="48">
        <f t="shared" si="3"/>
        <v>0</v>
      </c>
    </row>
    <row r="48" spans="1:16">
      <c r="A48" s="3">
        <v>4</v>
      </c>
      <c r="B48" s="12" t="s">
        <v>478</v>
      </c>
      <c r="C48" s="3" t="s">
        <v>479</v>
      </c>
      <c r="D48" s="4"/>
      <c r="E48" s="4"/>
      <c r="F48" s="4"/>
      <c r="G48" s="4"/>
      <c r="H48" s="4"/>
      <c r="I48" s="4"/>
      <c r="J48" s="4"/>
      <c r="K48" s="4"/>
      <c r="L48" s="4"/>
      <c r="M48" s="48">
        <f t="shared" si="0"/>
        <v>0</v>
      </c>
      <c r="N48" s="48">
        <f t="shared" si="1"/>
        <v>0</v>
      </c>
      <c r="O48" s="48">
        <f t="shared" si="2"/>
        <v>0</v>
      </c>
      <c r="P48" s="48">
        <f t="shared" si="3"/>
        <v>0</v>
      </c>
    </row>
    <row r="49" spans="1:16" ht="30">
      <c r="A49" s="3">
        <v>5</v>
      </c>
      <c r="B49" s="12" t="s">
        <v>480</v>
      </c>
      <c r="C49" s="3" t="s">
        <v>481</v>
      </c>
      <c r="D49" s="4"/>
      <c r="E49" s="4"/>
      <c r="F49" s="4"/>
      <c r="G49" s="4"/>
      <c r="H49" s="4"/>
      <c r="I49" s="4"/>
      <c r="J49" s="4"/>
      <c r="K49" s="4"/>
      <c r="L49" s="4"/>
      <c r="M49" s="48">
        <f t="shared" si="0"/>
        <v>0</v>
      </c>
      <c r="N49" s="48">
        <f t="shared" si="1"/>
        <v>0</v>
      </c>
      <c r="O49" s="48">
        <f t="shared" si="2"/>
        <v>0</v>
      </c>
      <c r="P49" s="48">
        <f t="shared" si="3"/>
        <v>0</v>
      </c>
    </row>
    <row r="50" spans="1:16">
      <c r="A50" s="3">
        <v>6</v>
      </c>
      <c r="B50" s="12" t="s">
        <v>482</v>
      </c>
      <c r="C50" s="3" t="s">
        <v>483</v>
      </c>
      <c r="D50" s="4"/>
      <c r="E50" s="4"/>
      <c r="F50" s="4"/>
      <c r="G50" s="4"/>
      <c r="H50" s="4"/>
      <c r="I50" s="4"/>
      <c r="J50" s="4"/>
      <c r="K50" s="4"/>
      <c r="L50" s="4"/>
      <c r="M50" s="48">
        <f t="shared" si="0"/>
        <v>0</v>
      </c>
      <c r="N50" s="48">
        <f t="shared" si="1"/>
        <v>0</v>
      </c>
      <c r="O50" s="48">
        <f t="shared" si="2"/>
        <v>0</v>
      </c>
      <c r="P50" s="48">
        <f t="shared" si="3"/>
        <v>0</v>
      </c>
    </row>
    <row r="51" spans="1:16">
      <c r="A51" s="3">
        <v>7</v>
      </c>
      <c r="B51" s="12" t="s">
        <v>484</v>
      </c>
      <c r="C51" s="3" t="s">
        <v>485</v>
      </c>
      <c r="D51" s="4"/>
      <c r="E51" s="4"/>
      <c r="F51" s="4"/>
      <c r="G51" s="4"/>
      <c r="H51" s="4"/>
      <c r="I51" s="4"/>
      <c r="J51" s="4"/>
      <c r="K51" s="4"/>
      <c r="L51" s="4"/>
      <c r="M51" s="48">
        <f t="shared" si="0"/>
        <v>0</v>
      </c>
      <c r="N51" s="48">
        <f t="shared" si="1"/>
        <v>0</v>
      </c>
      <c r="O51" s="48">
        <f t="shared" si="2"/>
        <v>0</v>
      </c>
      <c r="P51" s="48">
        <f t="shared" si="3"/>
        <v>0</v>
      </c>
    </row>
    <row r="52" spans="1:16" s="56" customFormat="1">
      <c r="A52" s="66">
        <v>8</v>
      </c>
      <c r="B52" s="61" t="s">
        <v>486</v>
      </c>
      <c r="C52" s="66" t="s">
        <v>487</v>
      </c>
      <c r="D52" s="55"/>
      <c r="E52" s="55"/>
      <c r="F52" s="55"/>
      <c r="G52" s="55"/>
      <c r="H52" s="55"/>
      <c r="I52" s="55"/>
      <c r="J52" s="55"/>
      <c r="K52" s="55"/>
      <c r="L52" s="55"/>
      <c r="M52" s="55">
        <f t="shared" si="0"/>
        <v>0</v>
      </c>
      <c r="N52" s="55">
        <f t="shared" si="1"/>
        <v>0</v>
      </c>
      <c r="O52" s="55">
        <f t="shared" si="2"/>
        <v>0</v>
      </c>
      <c r="P52" s="55">
        <f t="shared" si="3"/>
        <v>0</v>
      </c>
    </row>
  </sheetData>
  <mergeCells count="32">
    <mergeCell ref="L42:L44"/>
    <mergeCell ref="L41:M41"/>
    <mergeCell ref="H43:I43"/>
    <mergeCell ref="J43:K43"/>
    <mergeCell ref="B1:M1"/>
    <mergeCell ref="B37:M37"/>
    <mergeCell ref="A2:M2"/>
    <mergeCell ref="C5:C7"/>
    <mergeCell ref="L4:M4"/>
    <mergeCell ref="A5:A7"/>
    <mergeCell ref="B5:B7"/>
    <mergeCell ref="D6:E6"/>
    <mergeCell ref="D5:G5"/>
    <mergeCell ref="L5:L7"/>
    <mergeCell ref="H6:I6"/>
    <mergeCell ref="J6:K6"/>
    <mergeCell ref="B42:B44"/>
    <mergeCell ref="C42:C44"/>
    <mergeCell ref="D43:E43"/>
    <mergeCell ref="F43:G43"/>
    <mergeCell ref="M5:P5"/>
    <mergeCell ref="D42:G42"/>
    <mergeCell ref="H42:K42"/>
    <mergeCell ref="M42:P42"/>
    <mergeCell ref="F6:G6"/>
    <mergeCell ref="H5:K5"/>
    <mergeCell ref="M6:N6"/>
    <mergeCell ref="O6:P6"/>
    <mergeCell ref="A39:M39"/>
    <mergeCell ref="A42:A44"/>
    <mergeCell ref="M43:N43"/>
    <mergeCell ref="O43:P43"/>
  </mergeCells>
  <phoneticPr fontId="11" type="noConversion"/>
  <pageMargins left="0.23622047244094491" right="0.19685039370078741" top="0.74803149606299213" bottom="0.74803149606299213" header="0.31496062992125984" footer="0.31496062992125984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87"/>
  <sheetViews>
    <sheetView topLeftCell="B64" zoomScaleNormal="100" workbookViewId="0">
      <selection activeCell="E57" sqref="E57"/>
    </sheetView>
  </sheetViews>
  <sheetFormatPr defaultRowHeight="15"/>
  <cols>
    <col min="2" max="2" width="61.42578125" bestFit="1" customWidth="1"/>
    <col min="4" max="4" width="12.28515625" customWidth="1"/>
    <col min="5" max="5" width="11.140625" customWidth="1"/>
    <col min="6" max="6" width="9.42578125" customWidth="1"/>
    <col min="7" max="7" width="10.140625" customWidth="1"/>
    <col min="8" max="8" width="9.5703125" customWidth="1"/>
    <col min="9" max="11" width="9.7109375" customWidth="1"/>
    <col min="12" max="12" width="14.5703125" customWidth="1"/>
    <col min="13" max="13" width="11.5703125" customWidth="1"/>
    <col min="14" max="14" width="12.28515625" customWidth="1"/>
    <col min="15" max="15" width="10.7109375" customWidth="1"/>
    <col min="16" max="16" width="9.5703125" customWidth="1"/>
  </cols>
  <sheetData>
    <row r="1" spans="1:16">
      <c r="B1" s="309" t="s">
        <v>799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51"/>
      <c r="O1" s="351"/>
      <c r="P1" s="351"/>
    </row>
    <row r="2" spans="1:16">
      <c r="A2" s="398" t="s">
        <v>706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5" spans="1:16">
      <c r="L5" s="400" t="s">
        <v>630</v>
      </c>
      <c r="M5" s="400"/>
      <c r="N5" s="419"/>
      <c r="O5" s="419"/>
      <c r="P5" s="419"/>
    </row>
    <row r="6" spans="1:16" ht="15" customHeight="1">
      <c r="A6" s="337" t="s">
        <v>106</v>
      </c>
      <c r="B6" s="337" t="s">
        <v>107</v>
      </c>
      <c r="C6" s="337" t="s">
        <v>108</v>
      </c>
      <c r="D6" s="413" t="s">
        <v>188</v>
      </c>
      <c r="E6" s="414"/>
      <c r="F6" s="414"/>
      <c r="G6" s="415"/>
      <c r="H6" s="413" t="s">
        <v>532</v>
      </c>
      <c r="I6" s="414"/>
      <c r="J6" s="414"/>
      <c r="K6" s="414"/>
      <c r="L6" s="348" t="s">
        <v>13</v>
      </c>
      <c r="M6" s="397" t="s">
        <v>236</v>
      </c>
      <c r="N6" s="316"/>
      <c r="O6" s="316"/>
      <c r="P6" s="316"/>
    </row>
    <row r="7" spans="1:16" ht="31.5" customHeight="1">
      <c r="A7" s="338"/>
      <c r="B7" s="338"/>
      <c r="C7" s="338"/>
      <c r="D7" s="413" t="s">
        <v>189</v>
      </c>
      <c r="E7" s="414"/>
      <c r="F7" s="413" t="s">
        <v>191</v>
      </c>
      <c r="G7" s="415"/>
      <c r="H7" s="413" t="s">
        <v>189</v>
      </c>
      <c r="I7" s="414"/>
      <c r="J7" s="413" t="s">
        <v>191</v>
      </c>
      <c r="K7" s="414"/>
      <c r="L7" s="348"/>
      <c r="M7" s="348" t="s">
        <v>189</v>
      </c>
      <c r="N7" s="348"/>
      <c r="O7" s="348" t="s">
        <v>191</v>
      </c>
      <c r="P7" s="348"/>
    </row>
    <row r="8" spans="1:16" ht="36">
      <c r="A8" s="339"/>
      <c r="B8" s="339"/>
      <c r="C8" s="339"/>
      <c r="D8" s="195" t="s">
        <v>109</v>
      </c>
      <c r="E8" s="195" t="s">
        <v>4</v>
      </c>
      <c r="F8" s="195" t="s">
        <v>109</v>
      </c>
      <c r="G8" s="195" t="s">
        <v>4</v>
      </c>
      <c r="H8" s="195" t="s">
        <v>109</v>
      </c>
      <c r="I8" s="195" t="s">
        <v>4</v>
      </c>
      <c r="J8" s="195" t="s">
        <v>109</v>
      </c>
      <c r="K8" s="223" t="s">
        <v>4</v>
      </c>
      <c r="L8" s="348"/>
      <c r="M8" s="195" t="s">
        <v>109</v>
      </c>
      <c r="N8" s="195" t="s">
        <v>4</v>
      </c>
      <c r="O8" s="195" t="s">
        <v>109</v>
      </c>
      <c r="P8" s="195" t="s">
        <v>4</v>
      </c>
    </row>
    <row r="9" spans="1:16">
      <c r="A9" s="25" t="s">
        <v>55</v>
      </c>
      <c r="B9" s="14" t="s">
        <v>433</v>
      </c>
      <c r="C9" s="3" t="s">
        <v>434</v>
      </c>
      <c r="D9" s="4"/>
      <c r="E9" s="187"/>
      <c r="F9" s="4"/>
      <c r="G9" s="4"/>
      <c r="H9" s="4"/>
      <c r="I9" s="4"/>
      <c r="J9" s="4"/>
      <c r="K9" s="4"/>
      <c r="L9" s="4"/>
      <c r="M9" s="4"/>
      <c r="N9" s="187"/>
      <c r="O9" s="176"/>
      <c r="P9" s="176"/>
    </row>
    <row r="10" spans="1:16">
      <c r="A10" s="25" t="s">
        <v>56</v>
      </c>
      <c r="B10" s="14" t="s">
        <v>436</v>
      </c>
      <c r="C10" s="3" t="s">
        <v>437</v>
      </c>
      <c r="D10" s="187">
        <f>SUM(D11:D15)</f>
        <v>72608423</v>
      </c>
      <c r="E10" s="187">
        <f>SUM(E11:E17)</f>
        <v>76611923</v>
      </c>
      <c r="F10" s="4"/>
      <c r="G10" s="4"/>
      <c r="H10" s="4"/>
      <c r="I10" s="4"/>
      <c r="J10" s="4"/>
      <c r="K10" s="4"/>
      <c r="L10" s="4"/>
      <c r="M10" s="187">
        <f>SUM(M11:M16)</f>
        <v>72608423</v>
      </c>
      <c r="N10" s="187">
        <f>SUM(N11:N17)</f>
        <v>76611923</v>
      </c>
      <c r="O10" s="176"/>
      <c r="P10" s="176"/>
    </row>
    <row r="11" spans="1:16">
      <c r="A11" s="25"/>
      <c r="B11" s="249" t="s">
        <v>707</v>
      </c>
      <c r="C11" s="3"/>
      <c r="D11" s="250">
        <v>34367392</v>
      </c>
      <c r="E11" s="271">
        <v>38370892</v>
      </c>
      <c r="F11" s="4"/>
      <c r="G11" s="4"/>
      <c r="H11" s="4"/>
      <c r="I11" s="4"/>
      <c r="J11" s="4"/>
      <c r="K11" s="4"/>
      <c r="L11" s="4"/>
      <c r="M11" s="250">
        <v>34367392</v>
      </c>
      <c r="N11" s="271">
        <v>38370892</v>
      </c>
      <c r="O11" s="176"/>
      <c r="P11" s="176"/>
    </row>
    <row r="12" spans="1:16">
      <c r="A12" s="25"/>
      <c r="B12" s="249" t="s">
        <v>708</v>
      </c>
      <c r="C12" s="3"/>
      <c r="D12" s="250">
        <v>30099827</v>
      </c>
      <c r="E12" s="271">
        <v>31469027</v>
      </c>
      <c r="F12" s="4"/>
      <c r="G12" s="4"/>
      <c r="H12" s="4"/>
      <c r="I12" s="4"/>
      <c r="J12" s="4"/>
      <c r="K12" s="4"/>
      <c r="L12" s="4"/>
      <c r="M12" s="250">
        <v>30099827</v>
      </c>
      <c r="N12" s="271">
        <v>31469027</v>
      </c>
      <c r="O12" s="176"/>
      <c r="P12" s="176"/>
    </row>
    <row r="13" spans="1:16">
      <c r="A13" s="25"/>
      <c r="B13" s="249" t="s">
        <v>709</v>
      </c>
      <c r="C13" s="208"/>
      <c r="D13" s="250">
        <v>1369200</v>
      </c>
      <c r="E13" s="272"/>
      <c r="F13" s="176"/>
      <c r="G13" s="176"/>
      <c r="H13" s="176"/>
      <c r="I13" s="176"/>
      <c r="J13" s="176"/>
      <c r="K13" s="176"/>
      <c r="L13" s="176"/>
      <c r="M13" s="250">
        <v>1369200</v>
      </c>
      <c r="N13" s="272"/>
      <c r="O13" s="176"/>
      <c r="P13" s="176"/>
    </row>
    <row r="14" spans="1:16">
      <c r="A14" s="25"/>
      <c r="B14" s="249" t="s">
        <v>710</v>
      </c>
      <c r="C14" s="208"/>
      <c r="D14" s="250">
        <v>4803500</v>
      </c>
      <c r="E14" s="272">
        <v>4803500</v>
      </c>
      <c r="F14" s="176"/>
      <c r="G14" s="176"/>
      <c r="H14" s="176"/>
      <c r="I14" s="176"/>
      <c r="J14" s="176"/>
      <c r="K14" s="176"/>
      <c r="L14" s="176"/>
      <c r="M14" s="250">
        <v>4803500</v>
      </c>
      <c r="N14" s="272">
        <v>4803500</v>
      </c>
      <c r="O14" s="176"/>
      <c r="P14" s="176"/>
    </row>
    <row r="15" spans="1:16">
      <c r="A15" s="25"/>
      <c r="B15" s="249" t="s">
        <v>711</v>
      </c>
      <c r="C15" s="208"/>
      <c r="D15" s="250">
        <v>1968504</v>
      </c>
      <c r="E15" s="271">
        <v>1968504</v>
      </c>
      <c r="F15" s="176"/>
      <c r="G15" s="176"/>
      <c r="H15" s="176"/>
      <c r="I15" s="176"/>
      <c r="J15" s="176"/>
      <c r="K15" s="176"/>
      <c r="L15" s="176"/>
      <c r="M15" s="250">
        <v>1968504</v>
      </c>
      <c r="N15" s="271">
        <v>1968504</v>
      </c>
      <c r="O15" s="176"/>
      <c r="P15" s="176"/>
    </row>
    <row r="16" spans="1:16">
      <c r="A16" s="25"/>
      <c r="B16" s="95"/>
      <c r="C16" s="208"/>
      <c r="D16" s="176"/>
      <c r="E16" s="90"/>
      <c r="F16" s="176"/>
      <c r="G16" s="176"/>
      <c r="H16" s="176"/>
      <c r="I16" s="176"/>
      <c r="J16" s="176"/>
      <c r="K16" s="176"/>
      <c r="L16" s="176"/>
      <c r="M16" s="176"/>
      <c r="N16" s="206"/>
      <c r="O16" s="176"/>
      <c r="P16" s="176"/>
    </row>
    <row r="17" spans="1:16">
      <c r="A17" s="25"/>
      <c r="B17" s="95"/>
      <c r="C17" s="208"/>
      <c r="D17" s="176"/>
      <c r="E17" s="90"/>
      <c r="F17" s="176"/>
      <c r="G17" s="176"/>
      <c r="H17" s="176"/>
      <c r="I17" s="176"/>
      <c r="J17" s="176"/>
      <c r="K17" s="176"/>
      <c r="L17" s="176"/>
      <c r="M17" s="176"/>
      <c r="N17" s="206"/>
      <c r="O17" s="176"/>
      <c r="P17" s="176"/>
    </row>
    <row r="18" spans="1:16">
      <c r="A18" s="25" t="s">
        <v>57</v>
      </c>
      <c r="B18" s="14" t="s">
        <v>439</v>
      </c>
      <c r="C18" s="3" t="s">
        <v>440</v>
      </c>
      <c r="D18" s="243"/>
      <c r="E18" s="243">
        <v>160953</v>
      </c>
      <c r="F18" s="14"/>
      <c r="G18" s="14"/>
      <c r="H18" s="14"/>
      <c r="I18" s="14">
        <v>141260</v>
      </c>
      <c r="J18" s="4"/>
      <c r="K18" s="4"/>
      <c r="L18" s="4"/>
      <c r="M18" s="4">
        <f>SUM(D18,F18,H18,J18)</f>
        <v>0</v>
      </c>
      <c r="N18" s="176">
        <v>302213</v>
      </c>
      <c r="O18" s="176"/>
      <c r="P18" s="176"/>
    </row>
    <row r="19" spans="1:16">
      <c r="A19" s="25" t="s">
        <v>58</v>
      </c>
      <c r="B19" s="14" t="s">
        <v>725</v>
      </c>
      <c r="C19" s="3" t="s">
        <v>444</v>
      </c>
      <c r="D19" s="27">
        <f>SUM(D20:D24)</f>
        <v>8293908</v>
      </c>
      <c r="E19" s="27">
        <f>SUM(E20:E31)</f>
        <v>9406241</v>
      </c>
      <c r="F19" s="27">
        <f>SUM(F20:F24)</f>
        <v>43000</v>
      </c>
      <c r="G19" s="243"/>
      <c r="H19" s="243">
        <v>50000</v>
      </c>
      <c r="I19" s="27">
        <v>903850</v>
      </c>
      <c r="J19" s="27"/>
      <c r="K19" s="27"/>
      <c r="L19" s="27"/>
      <c r="M19" s="27">
        <v>8343908</v>
      </c>
      <c r="N19" s="27">
        <v>10310091</v>
      </c>
      <c r="O19" s="27">
        <v>43000</v>
      </c>
      <c r="P19" s="27"/>
    </row>
    <row r="20" spans="1:16">
      <c r="A20" s="25"/>
      <c r="B20" s="8" t="s">
        <v>712</v>
      </c>
      <c r="C20" s="50"/>
      <c r="D20" s="248">
        <v>8093908</v>
      </c>
      <c r="E20" s="271">
        <v>7602386</v>
      </c>
      <c r="F20" s="165"/>
      <c r="G20" s="165"/>
      <c r="H20" s="165"/>
      <c r="I20" s="165"/>
      <c r="J20" s="27"/>
      <c r="K20" s="27"/>
      <c r="L20" s="27"/>
      <c r="M20" s="165">
        <f>SUM(H20,D20)</f>
        <v>8093908</v>
      </c>
      <c r="N20" s="165">
        <f>SUM(I20,E20)</f>
        <v>7602386</v>
      </c>
      <c r="O20" s="196"/>
      <c r="P20" s="196"/>
    </row>
    <row r="21" spans="1:16">
      <c r="A21" s="25"/>
      <c r="B21" s="8" t="s">
        <v>713</v>
      </c>
      <c r="C21" s="50"/>
      <c r="D21" s="248"/>
      <c r="E21" s="273"/>
      <c r="F21" s="165">
        <v>43000</v>
      </c>
      <c r="G21" s="165"/>
      <c r="H21" s="165"/>
      <c r="I21" s="165"/>
      <c r="J21" s="27"/>
      <c r="K21" s="27"/>
      <c r="L21" s="27"/>
      <c r="M21" s="165"/>
      <c r="N21" s="165"/>
      <c r="O21" s="196"/>
      <c r="P21" s="196"/>
    </row>
    <row r="22" spans="1:16">
      <c r="A22" s="25"/>
      <c r="B22" s="8" t="s">
        <v>714</v>
      </c>
      <c r="C22" s="50"/>
      <c r="D22" s="248">
        <v>200000</v>
      </c>
      <c r="E22" s="273">
        <v>434655</v>
      </c>
      <c r="F22" s="165"/>
      <c r="G22" s="165"/>
      <c r="H22" s="165"/>
      <c r="I22" s="165"/>
      <c r="J22" s="27"/>
      <c r="K22" s="27"/>
      <c r="L22" s="27"/>
      <c r="M22" s="165">
        <f t="shared" ref="M22:N26" si="0">SUM(H22,D22)</f>
        <v>200000</v>
      </c>
      <c r="N22" s="165">
        <f t="shared" si="0"/>
        <v>434655</v>
      </c>
      <c r="O22" s="196"/>
      <c r="P22" s="196"/>
    </row>
    <row r="23" spans="1:16">
      <c r="A23" s="25"/>
      <c r="B23" s="249" t="s">
        <v>709</v>
      </c>
      <c r="C23" s="50"/>
      <c r="D23" s="273"/>
      <c r="E23" s="273">
        <v>1369200</v>
      </c>
      <c r="F23" s="165"/>
      <c r="G23" s="165"/>
      <c r="H23" s="165"/>
      <c r="I23" s="165"/>
      <c r="J23" s="27"/>
      <c r="K23" s="27"/>
      <c r="L23" s="27"/>
      <c r="M23" s="165">
        <f t="shared" si="0"/>
        <v>0</v>
      </c>
      <c r="N23" s="165">
        <f t="shared" si="0"/>
        <v>1369200</v>
      </c>
      <c r="O23" s="196"/>
      <c r="P23" s="196"/>
    </row>
    <row r="24" spans="1:16">
      <c r="A24" s="25"/>
      <c r="B24" s="8"/>
      <c r="C24" s="50"/>
      <c r="D24" s="165"/>
      <c r="E24" s="165"/>
      <c r="F24" s="165"/>
      <c r="G24" s="165"/>
      <c r="H24" s="165"/>
      <c r="I24" s="165"/>
      <c r="J24" s="27"/>
      <c r="K24" s="27"/>
      <c r="L24" s="27"/>
      <c r="M24" s="165">
        <f t="shared" si="0"/>
        <v>0</v>
      </c>
      <c r="N24" s="165">
        <f t="shared" si="0"/>
        <v>0</v>
      </c>
      <c r="O24" s="176"/>
      <c r="P24" s="176"/>
    </row>
    <row r="25" spans="1:16">
      <c r="A25" s="25"/>
      <c r="B25" s="249"/>
      <c r="C25" s="253"/>
      <c r="D25" s="250"/>
      <c r="E25" s="250"/>
      <c r="F25" s="165"/>
      <c r="G25" s="165"/>
      <c r="H25" s="165"/>
      <c r="I25" s="165"/>
      <c r="J25" s="27"/>
      <c r="K25" s="27"/>
      <c r="L25" s="27"/>
      <c r="M25" s="165">
        <f t="shared" si="0"/>
        <v>0</v>
      </c>
      <c r="N25" s="165">
        <f t="shared" si="0"/>
        <v>0</v>
      </c>
      <c r="O25" s="176"/>
      <c r="P25" s="176"/>
    </row>
    <row r="26" spans="1:16">
      <c r="A26" s="25"/>
      <c r="B26" s="15"/>
      <c r="C26" s="50"/>
      <c r="D26" s="165"/>
      <c r="E26" s="165"/>
      <c r="F26" s="165"/>
      <c r="G26" s="165"/>
      <c r="H26" s="165"/>
      <c r="I26" s="165"/>
      <c r="J26" s="27"/>
      <c r="K26" s="27"/>
      <c r="L26" s="27"/>
      <c r="M26" s="165">
        <f t="shared" si="0"/>
        <v>0</v>
      </c>
      <c r="N26" s="165">
        <f t="shared" si="0"/>
        <v>0</v>
      </c>
      <c r="O26" s="176"/>
      <c r="P26" s="176"/>
    </row>
    <row r="27" spans="1:16">
      <c r="A27" s="25"/>
      <c r="B27" s="95"/>
      <c r="C27" s="50"/>
      <c r="D27" s="165"/>
      <c r="E27" s="165"/>
      <c r="F27" s="165"/>
      <c r="G27" s="165"/>
      <c r="H27" s="165"/>
      <c r="I27" s="165"/>
      <c r="J27" s="27"/>
      <c r="K27" s="27"/>
      <c r="L27" s="27"/>
      <c r="M27" s="165"/>
      <c r="N27" s="165"/>
      <c r="O27" s="176"/>
      <c r="P27" s="176"/>
    </row>
    <row r="28" spans="1:16">
      <c r="A28" s="25"/>
      <c r="B28" s="95"/>
      <c r="C28" s="50"/>
      <c r="D28" s="165"/>
      <c r="E28" s="165"/>
      <c r="F28" s="165"/>
      <c r="G28" s="165"/>
      <c r="H28" s="165"/>
      <c r="I28" s="165"/>
      <c r="J28" s="27"/>
      <c r="K28" s="27"/>
      <c r="L28" s="27"/>
      <c r="M28" s="165"/>
      <c r="N28" s="165"/>
      <c r="O28" s="176"/>
      <c r="P28" s="176"/>
    </row>
    <row r="29" spans="1:16">
      <c r="A29" s="25"/>
      <c r="B29" s="95"/>
      <c r="C29" s="50"/>
      <c r="D29" s="165"/>
      <c r="E29" s="165"/>
      <c r="F29" s="165"/>
      <c r="G29" s="165"/>
      <c r="H29" s="165"/>
      <c r="I29" s="165"/>
      <c r="J29" s="27"/>
      <c r="K29" s="27"/>
      <c r="L29" s="27"/>
      <c r="M29" s="165"/>
      <c r="N29" s="165"/>
      <c r="O29" s="176"/>
      <c r="P29" s="176"/>
    </row>
    <row r="30" spans="1:16">
      <c r="A30" s="25"/>
      <c r="B30" s="95"/>
      <c r="C30" s="50"/>
      <c r="D30" s="165"/>
      <c r="E30" s="165"/>
      <c r="F30" s="165"/>
      <c r="G30" s="165"/>
      <c r="H30" s="165"/>
      <c r="I30" s="165"/>
      <c r="J30" s="27"/>
      <c r="K30" s="27"/>
      <c r="L30" s="27"/>
      <c r="M30" s="165"/>
      <c r="N30" s="165"/>
      <c r="O30" s="176"/>
      <c r="P30" s="176"/>
    </row>
    <row r="31" spans="1:16">
      <c r="A31" s="25"/>
      <c r="B31" s="95"/>
      <c r="C31" s="50"/>
      <c r="D31" s="165"/>
      <c r="E31" s="165"/>
      <c r="F31" s="165"/>
      <c r="G31" s="165"/>
      <c r="H31" s="165"/>
      <c r="I31" s="165"/>
      <c r="J31" s="27"/>
      <c r="K31" s="27"/>
      <c r="L31" s="27"/>
      <c r="M31" s="165"/>
      <c r="N31" s="165"/>
      <c r="O31" s="176"/>
      <c r="P31" s="176"/>
    </row>
    <row r="32" spans="1:16">
      <c r="A32" s="25" t="s">
        <v>59</v>
      </c>
      <c r="B32" s="14" t="s">
        <v>446</v>
      </c>
      <c r="C32" s="3" t="s">
        <v>447</v>
      </c>
      <c r="D32" s="27"/>
      <c r="E32" s="27"/>
      <c r="F32" s="27"/>
      <c r="G32" s="27"/>
      <c r="H32" s="27"/>
      <c r="I32" s="27"/>
      <c r="J32" s="27"/>
      <c r="K32" s="27"/>
      <c r="L32" s="27"/>
      <c r="M32" s="27">
        <f>SUM(D32,F32,H32,J32)</f>
        <v>0</v>
      </c>
      <c r="N32" s="176"/>
      <c r="O32" s="176"/>
      <c r="P32" s="176"/>
    </row>
    <row r="33" spans="1:16">
      <c r="A33" s="25" t="s">
        <v>60</v>
      </c>
      <c r="B33" s="14" t="s">
        <v>449</v>
      </c>
      <c r="C33" s="3" t="s">
        <v>450</v>
      </c>
      <c r="D33" s="27"/>
      <c r="E33" s="27"/>
      <c r="F33" s="27"/>
      <c r="G33" s="27"/>
      <c r="H33" s="27"/>
      <c r="I33" s="27"/>
      <c r="J33" s="27"/>
      <c r="K33" s="27"/>
      <c r="L33" s="27"/>
      <c r="M33" s="27">
        <f>SUM(D33,F33,H33,J33)</f>
        <v>0</v>
      </c>
      <c r="N33" s="176"/>
      <c r="O33" s="176"/>
      <c r="P33" s="176"/>
    </row>
    <row r="34" spans="1:16">
      <c r="A34" s="25" t="s">
        <v>61</v>
      </c>
      <c r="B34" s="14" t="s">
        <v>452</v>
      </c>
      <c r="C34" s="3" t="s">
        <v>453</v>
      </c>
      <c r="D34" s="27">
        <f>SUM(D35:D42)</f>
        <v>21715637</v>
      </c>
      <c r="E34" s="27">
        <f>SUM(E35:E46)</f>
        <v>22829239</v>
      </c>
      <c r="F34" s="27">
        <v>11610</v>
      </c>
      <c r="G34" s="27"/>
      <c r="H34" s="27">
        <v>13500</v>
      </c>
      <c r="I34" s="27">
        <v>282180</v>
      </c>
      <c r="J34" s="27">
        <f>SUM(J35:J36)</f>
        <v>0</v>
      </c>
      <c r="K34" s="27"/>
      <c r="L34" s="27"/>
      <c r="M34" s="166">
        <f>SUM(M35:M43)</f>
        <v>21729137</v>
      </c>
      <c r="N34" s="166">
        <f>SUM(N35:N46)</f>
        <v>23111419</v>
      </c>
      <c r="O34" s="166">
        <f>SUM(O35:O41)</f>
        <v>11610</v>
      </c>
      <c r="P34" s="166">
        <f>SUM(P35:P41)</f>
        <v>0</v>
      </c>
    </row>
    <row r="35" spans="1:16">
      <c r="A35" s="25"/>
      <c r="B35" s="249" t="s">
        <v>707</v>
      </c>
      <c r="C35" s="50"/>
      <c r="D35" s="251">
        <v>9279197</v>
      </c>
      <c r="E35" s="262">
        <v>9279197</v>
      </c>
      <c r="F35" s="165"/>
      <c r="G35" s="165"/>
      <c r="H35" s="165"/>
      <c r="I35" s="165"/>
      <c r="J35" s="167"/>
      <c r="K35" s="167"/>
      <c r="L35" s="167"/>
      <c r="M35" s="165">
        <f t="shared" ref="M35:N37" si="1">SUM(D35,F35,H35,J35)</f>
        <v>9279197</v>
      </c>
      <c r="N35" s="165">
        <f t="shared" si="1"/>
        <v>9279197</v>
      </c>
      <c r="O35" s="176"/>
      <c r="P35" s="176"/>
    </row>
    <row r="36" spans="1:16">
      <c r="A36" s="25"/>
      <c r="B36" s="8" t="s">
        <v>715</v>
      </c>
      <c r="C36" s="67"/>
      <c r="D36" s="248">
        <v>10184315</v>
      </c>
      <c r="E36" s="262">
        <v>10931294</v>
      </c>
      <c r="F36" s="165"/>
      <c r="G36" s="165"/>
      <c r="H36" s="165"/>
      <c r="I36" s="165"/>
      <c r="J36" s="167"/>
      <c r="K36" s="167"/>
      <c r="L36" s="167"/>
      <c r="M36" s="165">
        <f t="shared" si="1"/>
        <v>10184315</v>
      </c>
      <c r="N36" s="165">
        <f t="shared" si="1"/>
        <v>10931294</v>
      </c>
      <c r="O36" s="176"/>
      <c r="P36" s="176"/>
    </row>
    <row r="37" spans="1:16">
      <c r="A37" s="25"/>
      <c r="B37" s="8" t="s">
        <v>716</v>
      </c>
      <c r="C37" s="67"/>
      <c r="D37" s="248">
        <v>369684</v>
      </c>
      <c r="E37" s="262">
        <v>369684</v>
      </c>
      <c r="F37" s="165"/>
      <c r="G37" s="165"/>
      <c r="H37" s="165"/>
      <c r="I37" s="165"/>
      <c r="J37" s="167"/>
      <c r="K37" s="167"/>
      <c r="L37" s="167"/>
      <c r="M37" s="165">
        <f t="shared" si="1"/>
        <v>369684</v>
      </c>
      <c r="N37" s="165">
        <f t="shared" si="1"/>
        <v>369684</v>
      </c>
      <c r="O37" s="176"/>
      <c r="P37" s="176"/>
    </row>
    <row r="38" spans="1:16">
      <c r="A38" s="25"/>
      <c r="B38" s="8" t="s">
        <v>717</v>
      </c>
      <c r="C38" s="67"/>
      <c r="D38" s="248">
        <v>1296945</v>
      </c>
      <c r="E38" s="242">
        <v>1577800</v>
      </c>
      <c r="F38" s="165"/>
      <c r="G38" s="165"/>
      <c r="H38" s="165"/>
      <c r="I38" s="165"/>
      <c r="J38" s="167"/>
      <c r="K38" s="167"/>
      <c r="L38" s="167"/>
      <c r="M38" s="165">
        <v>1296945</v>
      </c>
      <c r="N38" s="165">
        <v>1577800</v>
      </c>
      <c r="O38" s="196"/>
      <c r="P38" s="196"/>
    </row>
    <row r="39" spans="1:16">
      <c r="A39" s="25"/>
      <c r="B39" s="8" t="s">
        <v>679</v>
      </c>
      <c r="C39" s="67"/>
      <c r="D39" s="248"/>
      <c r="E39" s="242"/>
      <c r="F39" s="165">
        <v>11610</v>
      </c>
      <c r="G39" s="165"/>
      <c r="H39" s="165"/>
      <c r="I39" s="165"/>
      <c r="J39" s="167"/>
      <c r="K39" s="167"/>
      <c r="L39" s="167"/>
      <c r="M39" s="165"/>
      <c r="N39" s="165">
        <f t="shared" ref="M39:N41" si="2">SUM(E39,G39,I39,K39)</f>
        <v>0</v>
      </c>
      <c r="O39" s="176"/>
      <c r="P39" s="176"/>
    </row>
    <row r="40" spans="1:16">
      <c r="A40" s="25"/>
      <c r="B40" s="8" t="s">
        <v>778</v>
      </c>
      <c r="C40" s="67"/>
      <c r="D40" s="248">
        <v>54000</v>
      </c>
      <c r="E40" s="242">
        <v>117358</v>
      </c>
      <c r="F40" s="165"/>
      <c r="G40" s="165"/>
      <c r="H40" s="165"/>
      <c r="I40" s="165"/>
      <c r="J40" s="167"/>
      <c r="K40" s="167"/>
      <c r="L40" s="167"/>
      <c r="M40" s="165">
        <v>54000</v>
      </c>
      <c r="N40" s="165">
        <v>117358</v>
      </c>
      <c r="O40" s="176">
        <v>11610</v>
      </c>
      <c r="P40" s="176"/>
    </row>
    <row r="41" spans="1:16">
      <c r="A41" s="25"/>
      <c r="B41" s="8" t="s">
        <v>711</v>
      </c>
      <c r="C41" s="67"/>
      <c r="D41" s="248">
        <v>531496</v>
      </c>
      <c r="E41" s="242">
        <v>531496</v>
      </c>
      <c r="F41" s="165"/>
      <c r="G41" s="165"/>
      <c r="H41" s="165"/>
      <c r="I41" s="165"/>
      <c r="J41" s="167"/>
      <c r="K41" s="167"/>
      <c r="L41" s="167"/>
      <c r="M41" s="165">
        <f t="shared" si="2"/>
        <v>531496</v>
      </c>
      <c r="N41" s="165">
        <f t="shared" si="2"/>
        <v>531496</v>
      </c>
      <c r="O41" s="176"/>
      <c r="P41" s="176"/>
    </row>
    <row r="42" spans="1:16">
      <c r="A42" s="25"/>
      <c r="B42" s="274" t="s">
        <v>439</v>
      </c>
      <c r="C42" s="67"/>
      <c r="D42" s="242"/>
      <c r="E42" s="242">
        <v>22410</v>
      </c>
      <c r="F42" s="165"/>
      <c r="G42" s="165"/>
      <c r="H42" s="165"/>
      <c r="I42" s="165"/>
      <c r="J42" s="167"/>
      <c r="K42" s="167"/>
      <c r="L42" s="167"/>
      <c r="M42" s="165"/>
      <c r="N42" s="165">
        <v>22410</v>
      </c>
      <c r="O42" s="176"/>
      <c r="P42" s="176"/>
    </row>
    <row r="43" spans="1:16">
      <c r="A43" s="25"/>
      <c r="B43" s="274" t="s">
        <v>779</v>
      </c>
      <c r="C43" s="94"/>
      <c r="D43" s="242"/>
      <c r="E43" s="242"/>
      <c r="F43" s="165"/>
      <c r="G43" s="165"/>
      <c r="H43" s="165"/>
      <c r="I43" s="165"/>
      <c r="J43" s="167"/>
      <c r="K43" s="167"/>
      <c r="L43" s="167"/>
      <c r="M43" s="165">
        <v>13500</v>
      </c>
      <c r="N43" s="165"/>
      <c r="O43" s="176"/>
      <c r="P43" s="176"/>
    </row>
    <row r="44" spans="1:16">
      <c r="A44" s="25"/>
      <c r="B44" s="8"/>
      <c r="C44" s="94"/>
      <c r="D44" s="172"/>
      <c r="E44" s="172"/>
      <c r="F44" s="165"/>
      <c r="G44" s="165"/>
      <c r="H44" s="165"/>
      <c r="I44" s="165"/>
      <c r="J44" s="167"/>
      <c r="K44" s="167"/>
      <c r="L44" s="167"/>
      <c r="M44" s="165"/>
      <c r="N44" s="165"/>
      <c r="O44" s="176"/>
      <c r="P44" s="176"/>
    </row>
    <row r="45" spans="1:16">
      <c r="A45" s="25"/>
      <c r="B45" s="95"/>
      <c r="C45" s="94"/>
      <c r="D45" s="172"/>
      <c r="E45" s="172"/>
      <c r="F45" s="165"/>
      <c r="G45" s="165"/>
      <c r="H45" s="165"/>
      <c r="I45" s="165"/>
      <c r="J45" s="167"/>
      <c r="K45" s="167"/>
      <c r="L45" s="167"/>
      <c r="M45" s="165"/>
      <c r="N45" s="165"/>
      <c r="O45" s="176"/>
      <c r="P45" s="176"/>
    </row>
    <row r="46" spans="1:16">
      <c r="A46" s="25"/>
      <c r="B46" s="95"/>
      <c r="C46" s="94"/>
      <c r="D46" s="172"/>
      <c r="E46" s="172"/>
      <c r="F46" s="165"/>
      <c r="G46" s="165"/>
      <c r="H46" s="165"/>
      <c r="I46" s="165"/>
      <c r="J46" s="167"/>
      <c r="K46" s="167"/>
      <c r="L46" s="167"/>
      <c r="M46" s="165"/>
      <c r="N46" s="165">
        <v>282180</v>
      </c>
      <c r="O46" s="176"/>
      <c r="P46" s="176"/>
    </row>
    <row r="47" spans="1:16">
      <c r="A47" s="52" t="s">
        <v>62</v>
      </c>
      <c r="B47" s="65" t="s">
        <v>65</v>
      </c>
      <c r="C47" s="66" t="s">
        <v>456</v>
      </c>
      <c r="D47" s="129">
        <f t="shared" ref="D47:L47" si="3">SUM(D34,D33,D32,D19,D18,D10,D9)</f>
        <v>102617968</v>
      </c>
      <c r="E47" s="129">
        <f t="shared" si="3"/>
        <v>109008356</v>
      </c>
      <c r="F47" s="129">
        <f t="shared" si="3"/>
        <v>54610</v>
      </c>
      <c r="G47" s="129">
        <f t="shared" si="3"/>
        <v>0</v>
      </c>
      <c r="H47" s="129">
        <f t="shared" si="3"/>
        <v>63500</v>
      </c>
      <c r="I47" s="129">
        <f t="shared" si="3"/>
        <v>1327290</v>
      </c>
      <c r="J47" s="129">
        <f t="shared" si="3"/>
        <v>0</v>
      </c>
      <c r="K47" s="129">
        <f t="shared" si="3"/>
        <v>0</v>
      </c>
      <c r="L47" s="129">
        <f t="shared" si="3"/>
        <v>0</v>
      </c>
      <c r="M47" s="129">
        <f>SUM(M34,M33,M32,M19,M9,M10)</f>
        <v>102681468</v>
      </c>
      <c r="N47" s="129">
        <f>SUM(N34,N33,N32,N19,N18,N10,N9)</f>
        <v>110335646</v>
      </c>
      <c r="O47" s="129">
        <f>SUM(O34,O33,O32,O19,O18,O10,O9)</f>
        <v>54610</v>
      </c>
      <c r="P47" s="129">
        <f>SUM(P34,P33,P32,P19,P18,P10,P9)</f>
        <v>0</v>
      </c>
    </row>
    <row r="48" spans="1:16">
      <c r="A48" s="119"/>
      <c r="B48" s="125"/>
      <c r="C48" s="126"/>
      <c r="D48" s="117"/>
      <c r="E48" s="117"/>
      <c r="F48" s="117"/>
      <c r="G48" s="117"/>
      <c r="H48" s="117"/>
      <c r="I48" s="117"/>
      <c r="J48" s="117"/>
      <c r="K48" s="117"/>
      <c r="L48" s="117"/>
      <c r="M48" s="117"/>
    </row>
    <row r="49" spans="1:13">
      <c r="A49" s="119"/>
      <c r="B49" s="125"/>
      <c r="C49" s="126"/>
      <c r="D49" s="117"/>
      <c r="E49" s="117"/>
      <c r="F49" s="117"/>
      <c r="G49" s="117"/>
      <c r="H49" s="117"/>
      <c r="I49" s="117"/>
      <c r="J49" s="117"/>
      <c r="K49" s="117"/>
      <c r="L49" s="117"/>
      <c r="M49" s="117"/>
    </row>
    <row r="50" spans="1:13">
      <c r="A50" s="119"/>
      <c r="B50" s="125"/>
      <c r="C50" s="126"/>
      <c r="D50" s="117"/>
      <c r="E50" s="117"/>
      <c r="F50" s="117"/>
      <c r="G50" s="117"/>
      <c r="H50" s="117"/>
      <c r="I50" s="117"/>
      <c r="J50" s="117"/>
      <c r="K50" s="117"/>
      <c r="L50" s="117"/>
      <c r="M50" s="117"/>
    </row>
    <row r="51" spans="1:13">
      <c r="A51" s="119"/>
      <c r="B51" s="125"/>
      <c r="C51" s="126"/>
      <c r="D51" s="117"/>
      <c r="E51" s="117"/>
      <c r="F51" s="117"/>
      <c r="G51" s="117"/>
      <c r="H51" s="117"/>
      <c r="I51" s="117"/>
      <c r="J51" s="117"/>
      <c r="K51" s="117"/>
      <c r="L51" s="117"/>
      <c r="M51" s="117"/>
    </row>
    <row r="52" spans="1:13">
      <c r="A52" s="119"/>
      <c r="B52" s="125"/>
      <c r="C52" s="126"/>
      <c r="D52" s="117"/>
      <c r="E52" s="117"/>
      <c r="F52" s="117"/>
      <c r="G52" s="117"/>
      <c r="H52" s="117"/>
      <c r="I52" s="117"/>
      <c r="J52" s="117"/>
      <c r="K52" s="117"/>
      <c r="L52" s="117"/>
      <c r="M52" s="117"/>
    </row>
    <row r="53" spans="1:13">
      <c r="A53" s="119"/>
      <c r="B53" s="125"/>
      <c r="C53" s="126"/>
      <c r="D53" s="117"/>
      <c r="E53" s="117"/>
      <c r="F53" s="117"/>
      <c r="G53" s="117"/>
      <c r="H53" s="117"/>
      <c r="I53" s="117"/>
      <c r="J53" s="117"/>
      <c r="K53" s="117"/>
      <c r="L53" s="117"/>
      <c r="M53" s="117"/>
    </row>
    <row r="54" spans="1:13">
      <c r="A54" s="119"/>
      <c r="B54" s="125"/>
      <c r="C54" s="126"/>
      <c r="D54" s="117"/>
      <c r="E54" s="117"/>
      <c r="F54" s="117"/>
      <c r="G54" s="117"/>
      <c r="H54" s="117"/>
      <c r="I54" s="117"/>
      <c r="J54" s="117"/>
      <c r="K54" s="117"/>
      <c r="L54" s="117"/>
      <c r="M54" s="117"/>
    </row>
    <row r="55" spans="1:13">
      <c r="A55" s="119"/>
      <c r="B55" s="125"/>
      <c r="C55" s="126"/>
      <c r="D55" s="117"/>
      <c r="E55" s="117"/>
      <c r="F55" s="117"/>
      <c r="G55" s="117"/>
      <c r="H55" s="117"/>
      <c r="I55" s="117"/>
      <c r="J55" s="117"/>
      <c r="K55" s="117"/>
      <c r="L55" s="117"/>
      <c r="M55" s="117"/>
    </row>
    <row r="56" spans="1:13">
      <c r="A56" s="119"/>
      <c r="B56" s="125"/>
      <c r="C56" s="126"/>
      <c r="D56" s="117"/>
      <c r="E56" s="117"/>
      <c r="F56" s="117"/>
      <c r="G56" s="117"/>
      <c r="H56" s="117"/>
      <c r="I56" s="117"/>
      <c r="J56" s="117"/>
      <c r="K56" s="117"/>
      <c r="L56" s="117"/>
      <c r="M56" s="117"/>
    </row>
    <row r="57" spans="1:13">
      <c r="A57" s="119"/>
      <c r="B57" s="125"/>
      <c r="C57" s="126"/>
      <c r="D57" s="117"/>
      <c r="E57" s="117"/>
      <c r="F57" s="117"/>
      <c r="G57" s="117"/>
      <c r="H57" s="117"/>
      <c r="I57" s="117"/>
      <c r="J57" s="117"/>
      <c r="K57" s="117"/>
      <c r="L57" s="117"/>
      <c r="M57" s="117"/>
    </row>
    <row r="58" spans="1:13">
      <c r="A58" s="119"/>
      <c r="B58" s="125"/>
      <c r="C58" s="126"/>
      <c r="D58" s="117"/>
      <c r="E58" s="117"/>
      <c r="F58" s="117"/>
      <c r="G58" s="117"/>
      <c r="H58" s="117"/>
      <c r="I58" s="117"/>
      <c r="J58" s="117"/>
      <c r="K58" s="117"/>
      <c r="L58" s="117"/>
      <c r="M58" s="117"/>
    </row>
    <row r="59" spans="1:13">
      <c r="A59" s="119"/>
      <c r="B59" s="125"/>
      <c r="C59" s="126"/>
      <c r="D59" s="117"/>
      <c r="E59" s="117"/>
      <c r="F59" s="117"/>
      <c r="G59" s="117"/>
      <c r="H59" s="117"/>
      <c r="I59" s="117"/>
      <c r="J59" s="117"/>
      <c r="K59" s="117"/>
      <c r="L59" s="117"/>
      <c r="M59" s="117"/>
    </row>
    <row r="60" spans="1:13">
      <c r="A60" s="119"/>
      <c r="B60" s="125"/>
      <c r="C60" s="126"/>
      <c r="D60" s="117"/>
      <c r="E60" s="117"/>
      <c r="F60" s="117"/>
      <c r="G60" s="117"/>
      <c r="H60" s="117"/>
      <c r="I60" s="117"/>
      <c r="J60" s="117"/>
      <c r="K60" s="117"/>
      <c r="L60" s="117"/>
      <c r="M60" s="117"/>
    </row>
    <row r="61" spans="1:13">
      <c r="A61" s="119"/>
      <c r="B61" s="125"/>
      <c r="C61" s="126"/>
      <c r="D61" s="117"/>
      <c r="E61" s="117"/>
      <c r="F61" s="117"/>
      <c r="G61" s="117"/>
      <c r="H61" s="117"/>
      <c r="I61" s="117"/>
      <c r="J61" s="117"/>
      <c r="K61" s="117"/>
      <c r="L61" s="117"/>
      <c r="M61" s="117"/>
    </row>
    <row r="62" spans="1:13">
      <c r="A62" s="119"/>
      <c r="B62" s="125"/>
      <c r="C62" s="126"/>
      <c r="D62" s="117"/>
      <c r="E62" s="117"/>
      <c r="F62" s="117"/>
      <c r="G62" s="117"/>
      <c r="H62" s="117"/>
      <c r="I62" s="117"/>
      <c r="J62" s="117"/>
      <c r="K62" s="117"/>
      <c r="L62" s="117"/>
      <c r="M62" s="117"/>
    </row>
    <row r="63" spans="1:13">
      <c r="A63" s="119"/>
      <c r="B63" s="125"/>
      <c r="C63" s="126"/>
      <c r="D63" s="117"/>
      <c r="E63" s="117"/>
      <c r="F63" s="117"/>
      <c r="G63" s="117"/>
      <c r="H63" s="117"/>
      <c r="I63" s="117"/>
      <c r="J63" s="117"/>
      <c r="K63" s="117"/>
      <c r="L63" s="117"/>
      <c r="M63" s="117"/>
    </row>
    <row r="64" spans="1:13">
      <c r="A64" s="119"/>
      <c r="B64" s="125"/>
      <c r="C64" s="126"/>
      <c r="D64" s="117"/>
      <c r="E64" s="117"/>
      <c r="F64" s="117"/>
      <c r="G64" s="117"/>
      <c r="H64" s="117"/>
      <c r="I64" s="117"/>
      <c r="J64" s="117"/>
      <c r="K64" s="117"/>
      <c r="L64" s="117"/>
      <c r="M64" s="117"/>
    </row>
    <row r="65" spans="1:16">
      <c r="A65" s="119"/>
      <c r="B65" s="420" t="s">
        <v>800</v>
      </c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351"/>
      <c r="O65" s="351"/>
      <c r="P65" s="351"/>
    </row>
    <row r="66" spans="1:16">
      <c r="A66" s="119"/>
      <c r="B66" s="125"/>
      <c r="C66" s="126"/>
      <c r="D66" s="117"/>
      <c r="E66" s="117"/>
      <c r="F66" s="117"/>
      <c r="G66" s="117"/>
      <c r="H66" s="117"/>
      <c r="I66" s="117"/>
      <c r="J66" s="117"/>
      <c r="K66" s="117"/>
      <c r="L66" s="117"/>
      <c r="M66" s="117"/>
    </row>
    <row r="67" spans="1:16">
      <c r="A67" s="398" t="s">
        <v>718</v>
      </c>
      <c r="B67" s="399"/>
      <c r="C67" s="399"/>
      <c r="D67" s="399"/>
      <c r="E67" s="399"/>
      <c r="F67" s="399"/>
      <c r="G67" s="399"/>
      <c r="H67" s="399"/>
      <c r="I67" s="399"/>
      <c r="J67" s="399"/>
      <c r="K67" s="399"/>
      <c r="L67" s="399"/>
      <c r="M67" s="399"/>
    </row>
    <row r="68" spans="1:16">
      <c r="L68" s="346" t="s">
        <v>630</v>
      </c>
      <c r="M68" s="346"/>
      <c r="N68" s="347"/>
      <c r="O68" s="347"/>
      <c r="P68" s="347"/>
    </row>
    <row r="69" spans="1:16" ht="15" customHeight="1">
      <c r="A69" s="337" t="s">
        <v>106</v>
      </c>
      <c r="B69" s="337" t="s">
        <v>107</v>
      </c>
      <c r="C69" s="337" t="s">
        <v>108</v>
      </c>
      <c r="D69" s="413" t="s">
        <v>188</v>
      </c>
      <c r="E69" s="414"/>
      <c r="F69" s="414"/>
      <c r="G69" s="415"/>
      <c r="H69" s="413" t="s">
        <v>532</v>
      </c>
      <c r="I69" s="414"/>
      <c r="J69" s="414"/>
      <c r="K69" s="415"/>
      <c r="L69" s="323" t="s">
        <v>13</v>
      </c>
      <c r="M69" s="397" t="s">
        <v>236</v>
      </c>
      <c r="N69" s="316"/>
      <c r="O69" s="316"/>
      <c r="P69" s="316"/>
    </row>
    <row r="70" spans="1:16" ht="35.25" customHeight="1">
      <c r="A70" s="338"/>
      <c r="B70" s="338"/>
      <c r="C70" s="338"/>
      <c r="D70" s="413" t="s">
        <v>189</v>
      </c>
      <c r="E70" s="414"/>
      <c r="F70" s="413" t="s">
        <v>191</v>
      </c>
      <c r="G70" s="415"/>
      <c r="H70" s="413" t="s">
        <v>189</v>
      </c>
      <c r="I70" s="414"/>
      <c r="J70" s="413" t="s">
        <v>191</v>
      </c>
      <c r="K70" s="415"/>
      <c r="L70" s="325"/>
      <c r="M70" s="413" t="s">
        <v>189</v>
      </c>
      <c r="N70" s="414"/>
      <c r="O70" s="413" t="s">
        <v>191</v>
      </c>
      <c r="P70" s="415"/>
    </row>
    <row r="71" spans="1:16" ht="48" customHeight="1">
      <c r="A71" s="339"/>
      <c r="B71" s="339"/>
      <c r="C71" s="339"/>
      <c r="D71" s="195" t="s">
        <v>109</v>
      </c>
      <c r="E71" s="195" t="s">
        <v>4</v>
      </c>
      <c r="F71" s="195" t="s">
        <v>109</v>
      </c>
      <c r="G71" s="195" t="s">
        <v>4</v>
      </c>
      <c r="H71" s="195" t="s">
        <v>109</v>
      </c>
      <c r="I71" s="195" t="s">
        <v>4</v>
      </c>
      <c r="J71" s="195" t="s">
        <v>109</v>
      </c>
      <c r="K71" s="195" t="s">
        <v>4</v>
      </c>
      <c r="L71" s="327"/>
      <c r="M71" s="195" t="s">
        <v>109</v>
      </c>
      <c r="N71" s="195" t="s">
        <v>4</v>
      </c>
      <c r="O71" s="195" t="s">
        <v>109</v>
      </c>
      <c r="P71" s="195" t="s">
        <v>4</v>
      </c>
    </row>
    <row r="72" spans="1:16">
      <c r="A72" s="25" t="s">
        <v>55</v>
      </c>
      <c r="B72" s="4" t="s">
        <v>458</v>
      </c>
      <c r="C72" s="3" t="s">
        <v>459</v>
      </c>
      <c r="D72" s="187">
        <f>SUM(D73:D76)</f>
        <v>24035503</v>
      </c>
      <c r="E72" s="9">
        <f>SUM(E73:E76)</f>
        <v>24939314</v>
      </c>
      <c r="F72" s="9">
        <v>0</v>
      </c>
      <c r="G72" s="9"/>
      <c r="H72" s="9">
        <v>0</v>
      </c>
      <c r="I72" s="9"/>
      <c r="J72" s="9">
        <v>0</v>
      </c>
      <c r="K72" s="9"/>
      <c r="L72" s="9"/>
      <c r="M72" s="97">
        <f>SUM(D72,F72,H72,J72)</f>
        <v>24035503</v>
      </c>
      <c r="N72" s="221">
        <f>SUM(N73:N76)</f>
        <v>24035503</v>
      </c>
      <c r="O72" s="176">
        <v>0</v>
      </c>
      <c r="P72" s="176">
        <v>0</v>
      </c>
    </row>
    <row r="73" spans="1:16">
      <c r="A73" s="25"/>
      <c r="B73" s="252" t="s">
        <v>719</v>
      </c>
      <c r="C73" s="3"/>
      <c r="D73" s="275">
        <v>1002383</v>
      </c>
      <c r="E73" s="276">
        <v>1002384</v>
      </c>
      <c r="F73" s="9"/>
      <c r="G73" s="9"/>
      <c r="H73" s="9"/>
      <c r="I73" s="9"/>
      <c r="J73" s="9"/>
      <c r="K73" s="9"/>
      <c r="L73" s="9"/>
      <c r="M73" s="187">
        <v>1002383</v>
      </c>
      <c r="N73" s="187">
        <v>1002383</v>
      </c>
      <c r="O73" s="176"/>
      <c r="P73" s="176"/>
    </row>
    <row r="74" spans="1:16">
      <c r="A74" s="25"/>
      <c r="B74" s="252" t="s">
        <v>720</v>
      </c>
      <c r="C74" s="3"/>
      <c r="D74" s="275">
        <v>11430671</v>
      </c>
      <c r="E74" s="276">
        <v>11430671</v>
      </c>
      <c r="F74" s="9"/>
      <c r="G74" s="9"/>
      <c r="H74" s="9"/>
      <c r="I74" s="9"/>
      <c r="J74" s="9"/>
      <c r="K74" s="9"/>
      <c r="L74" s="9"/>
      <c r="M74" s="187">
        <v>11430671</v>
      </c>
      <c r="N74" s="187">
        <v>11430671</v>
      </c>
      <c r="O74" s="176"/>
      <c r="P74" s="176"/>
    </row>
    <row r="75" spans="1:16">
      <c r="A75" s="25"/>
      <c r="B75" s="252" t="s">
        <v>721</v>
      </c>
      <c r="C75" s="208"/>
      <c r="D75" s="275">
        <v>11602449</v>
      </c>
      <c r="E75" s="276">
        <v>11632450</v>
      </c>
      <c r="F75" s="187"/>
      <c r="G75" s="187"/>
      <c r="H75" s="187"/>
      <c r="I75" s="187"/>
      <c r="J75" s="187"/>
      <c r="K75" s="187"/>
      <c r="L75" s="187"/>
      <c r="M75" s="187">
        <v>11602449</v>
      </c>
      <c r="N75" s="187">
        <v>11602449</v>
      </c>
      <c r="O75" s="176"/>
      <c r="P75" s="176"/>
    </row>
    <row r="76" spans="1:16">
      <c r="A76" s="25"/>
      <c r="B76" s="252" t="s">
        <v>780</v>
      </c>
      <c r="C76" s="208"/>
      <c r="D76" s="271"/>
      <c r="E76" s="276">
        <v>873809</v>
      </c>
      <c r="F76" s="187"/>
      <c r="G76" s="187"/>
      <c r="H76" s="187"/>
      <c r="I76" s="187"/>
      <c r="J76" s="187"/>
      <c r="K76" s="187"/>
      <c r="L76" s="187"/>
      <c r="M76" s="97"/>
      <c r="N76" s="92"/>
      <c r="O76" s="176"/>
      <c r="P76" s="176"/>
    </row>
    <row r="77" spans="1:16">
      <c r="A77" s="25" t="s">
        <v>56</v>
      </c>
      <c r="B77" s="4" t="s">
        <v>461</v>
      </c>
      <c r="C77" s="3" t="s">
        <v>462</v>
      </c>
      <c r="D77" s="27"/>
      <c r="E77" s="144"/>
      <c r="F77" s="9"/>
      <c r="G77" s="9"/>
      <c r="H77" s="9"/>
      <c r="I77" s="9"/>
      <c r="J77" s="9"/>
      <c r="K77" s="9"/>
      <c r="L77" s="9"/>
      <c r="M77" s="97">
        <f>SUM(D77,F77,H77,J77)</f>
        <v>0</v>
      </c>
      <c r="N77" s="176"/>
      <c r="O77" s="176">
        <v>0</v>
      </c>
      <c r="P77" s="176">
        <v>0</v>
      </c>
    </row>
    <row r="78" spans="1:16">
      <c r="A78" s="25" t="s">
        <v>57</v>
      </c>
      <c r="B78" s="4" t="s">
        <v>463</v>
      </c>
      <c r="C78" s="3" t="s">
        <v>464</v>
      </c>
      <c r="D78" s="27"/>
      <c r="E78" s="144"/>
      <c r="F78" s="9"/>
      <c r="G78" s="9"/>
      <c r="H78" s="9"/>
      <c r="I78" s="9"/>
      <c r="J78" s="9"/>
      <c r="K78" s="9"/>
      <c r="L78" s="9"/>
      <c r="M78" s="97">
        <f>SUM(D78,F78,H78,J78)</f>
        <v>0</v>
      </c>
      <c r="N78" s="176"/>
      <c r="O78" s="176"/>
      <c r="P78" s="176"/>
    </row>
    <row r="79" spans="1:16">
      <c r="A79" s="25" t="s">
        <v>58</v>
      </c>
      <c r="B79" s="14" t="s">
        <v>465</v>
      </c>
      <c r="C79" s="3" t="s">
        <v>466</v>
      </c>
      <c r="D79" s="187">
        <f>SUM(D80:D82)</f>
        <v>6489588</v>
      </c>
      <c r="E79" s="187">
        <f>SUM(E80:E83)</f>
        <v>6733616</v>
      </c>
      <c r="F79" s="9">
        <v>0</v>
      </c>
      <c r="G79" s="9"/>
      <c r="H79" s="9">
        <v>0</v>
      </c>
      <c r="I79" s="9"/>
      <c r="J79" s="9">
        <v>0</v>
      </c>
      <c r="K79" s="9"/>
      <c r="L79" s="9"/>
      <c r="M79" s="9">
        <v>6489588</v>
      </c>
      <c r="N79" s="221">
        <f>SUM(N80:N86)</f>
        <v>6489588</v>
      </c>
      <c r="O79" s="176">
        <v>0</v>
      </c>
      <c r="P79" s="176">
        <v>0</v>
      </c>
    </row>
    <row r="80" spans="1:16">
      <c r="A80" s="25"/>
      <c r="B80" s="252" t="s">
        <v>719</v>
      </c>
      <c r="C80" s="3"/>
      <c r="D80" s="277">
        <v>334094</v>
      </c>
      <c r="E80" s="277">
        <v>334094</v>
      </c>
      <c r="F80" s="9"/>
      <c r="G80" s="9"/>
      <c r="H80" s="9"/>
      <c r="I80" s="9"/>
      <c r="J80" s="9"/>
      <c r="K80" s="9"/>
      <c r="L80" s="9"/>
      <c r="M80" s="144">
        <v>270643</v>
      </c>
      <c r="N80" s="144">
        <v>270643</v>
      </c>
      <c r="O80" s="176"/>
      <c r="P80" s="176"/>
    </row>
    <row r="81" spans="1:16">
      <c r="A81" s="25"/>
      <c r="B81" s="252" t="s">
        <v>720</v>
      </c>
      <c r="C81" s="3"/>
      <c r="D81" s="277">
        <v>3014732</v>
      </c>
      <c r="E81" s="277">
        <v>3014732</v>
      </c>
      <c r="F81" s="9"/>
      <c r="G81" s="9"/>
      <c r="H81" s="9"/>
      <c r="I81" s="9"/>
      <c r="J81" s="9"/>
      <c r="K81" s="9"/>
      <c r="L81" s="9"/>
      <c r="M81" s="144">
        <v>3086281</v>
      </c>
      <c r="N81" s="144">
        <v>3086281</v>
      </c>
      <c r="O81" s="176"/>
      <c r="P81" s="176"/>
    </row>
    <row r="82" spans="1:16">
      <c r="A82" s="25"/>
      <c r="B82" s="252" t="s">
        <v>721</v>
      </c>
      <c r="C82" s="208"/>
      <c r="D82" s="277">
        <v>3140762</v>
      </c>
      <c r="E82" s="277">
        <v>3168790</v>
      </c>
      <c r="F82" s="187"/>
      <c r="G82" s="187"/>
      <c r="H82" s="187"/>
      <c r="I82" s="187"/>
      <c r="J82" s="187"/>
      <c r="K82" s="187"/>
      <c r="L82" s="187"/>
      <c r="M82" s="144">
        <v>3132664</v>
      </c>
      <c r="N82" s="144">
        <v>3132664</v>
      </c>
      <c r="O82" s="176"/>
      <c r="P82" s="176"/>
    </row>
    <row r="83" spans="1:16">
      <c r="A83" s="25"/>
      <c r="B83" s="252" t="s">
        <v>780</v>
      </c>
      <c r="C83" s="208"/>
      <c r="D83" s="250"/>
      <c r="E83" s="250">
        <v>216000</v>
      </c>
      <c r="F83" s="187"/>
      <c r="G83" s="187"/>
      <c r="H83" s="187"/>
      <c r="I83" s="187"/>
      <c r="J83" s="187"/>
      <c r="K83" s="187"/>
      <c r="L83" s="187"/>
      <c r="M83" s="187"/>
      <c r="N83" s="92"/>
      <c r="O83" s="176"/>
      <c r="P83" s="176"/>
    </row>
    <row r="84" spans="1:16">
      <c r="A84" s="25"/>
      <c r="B84" s="197"/>
      <c r="C84" s="208"/>
      <c r="D84" s="27"/>
      <c r="E84" s="144"/>
      <c r="F84" s="187"/>
      <c r="G84" s="187"/>
      <c r="H84" s="187"/>
      <c r="I84" s="187"/>
      <c r="J84" s="187"/>
      <c r="K84" s="187"/>
      <c r="L84" s="187"/>
      <c r="M84" s="187"/>
      <c r="N84" s="92"/>
      <c r="O84" s="176"/>
      <c r="P84" s="176"/>
    </row>
    <row r="85" spans="1:16">
      <c r="A85" s="25"/>
      <c r="B85" s="197"/>
      <c r="C85" s="208"/>
      <c r="D85" s="27"/>
      <c r="E85" s="144"/>
      <c r="F85" s="187"/>
      <c r="G85" s="187"/>
      <c r="H85" s="187"/>
      <c r="I85" s="187"/>
      <c r="J85" s="187"/>
      <c r="K85" s="187"/>
      <c r="L85" s="187"/>
      <c r="M85" s="187"/>
      <c r="N85" s="92"/>
      <c r="O85" s="176"/>
      <c r="P85" s="176"/>
    </row>
    <row r="86" spans="1:16">
      <c r="A86" s="25"/>
      <c r="B86" s="197"/>
      <c r="C86" s="208"/>
      <c r="D86" s="27"/>
      <c r="E86" s="144"/>
      <c r="F86" s="187"/>
      <c r="G86" s="187"/>
      <c r="H86" s="187"/>
      <c r="I86" s="187"/>
      <c r="J86" s="187"/>
      <c r="K86" s="187"/>
      <c r="L86" s="187"/>
      <c r="M86" s="187"/>
      <c r="N86" s="92"/>
      <c r="O86" s="176"/>
      <c r="P86" s="176"/>
    </row>
    <row r="87" spans="1:16">
      <c r="A87" s="52" t="s">
        <v>59</v>
      </c>
      <c r="B87" s="65" t="s">
        <v>66</v>
      </c>
      <c r="C87" s="66" t="s">
        <v>470</v>
      </c>
      <c r="D87" s="68">
        <f>SUM(D72,D77,D78,D79)</f>
        <v>30525091</v>
      </c>
      <c r="E87" s="68">
        <f>SUM(E72,E77,E78,E79)</f>
        <v>31672930</v>
      </c>
      <c r="F87" s="68">
        <f>SUM(F72,F77,F78,F79)</f>
        <v>0</v>
      </c>
      <c r="G87" s="68"/>
      <c r="H87" s="68">
        <f>SUM(H72,H77,H78,H79)</f>
        <v>0</v>
      </c>
      <c r="I87" s="68"/>
      <c r="J87" s="68">
        <f>SUM(J72,J77,J78,J79)</f>
        <v>0</v>
      </c>
      <c r="K87" s="68"/>
      <c r="L87" s="68"/>
      <c r="M87" s="68">
        <f>SUM(D87,F87,H87,J87)</f>
        <v>30525091</v>
      </c>
      <c r="N87" s="68">
        <f>SUM(E87,G87,I87,K87)</f>
        <v>31672930</v>
      </c>
      <c r="O87" s="176">
        <v>0</v>
      </c>
      <c r="P87" s="176">
        <v>0</v>
      </c>
    </row>
  </sheetData>
  <mergeCells count="32">
    <mergeCell ref="A2:M2"/>
    <mergeCell ref="L6:L8"/>
    <mergeCell ref="A69:A71"/>
    <mergeCell ref="B69:B71"/>
    <mergeCell ref="C69:C71"/>
    <mergeCell ref="D69:G69"/>
    <mergeCell ref="J7:K7"/>
    <mergeCell ref="M7:N7"/>
    <mergeCell ref="A67:M67"/>
    <mergeCell ref="A6:A8"/>
    <mergeCell ref="B6:B8"/>
    <mergeCell ref="M6:P6"/>
    <mergeCell ref="D7:E7"/>
    <mergeCell ref="F7:G7"/>
    <mergeCell ref="H7:I7"/>
    <mergeCell ref="C6:C8"/>
    <mergeCell ref="H69:K69"/>
    <mergeCell ref="L69:L71"/>
    <mergeCell ref="L5:P5"/>
    <mergeCell ref="B1:P1"/>
    <mergeCell ref="B65:P65"/>
    <mergeCell ref="L68:P68"/>
    <mergeCell ref="O7:P7"/>
    <mergeCell ref="D6:G6"/>
    <mergeCell ref="H6:K6"/>
    <mergeCell ref="M69:P69"/>
    <mergeCell ref="D70:E70"/>
    <mergeCell ref="F70:G70"/>
    <mergeCell ref="H70:I70"/>
    <mergeCell ref="J70:K70"/>
    <mergeCell ref="M70:N70"/>
    <mergeCell ref="O70:P70"/>
  </mergeCells>
  <phoneticPr fontId="11" type="noConversion"/>
  <pageMargins left="0.16" right="0.19" top="0.42" bottom="0.48" header="0.3" footer="0.3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B1" sqref="B1:G1"/>
    </sheetView>
  </sheetViews>
  <sheetFormatPr defaultRowHeight="15"/>
  <cols>
    <col min="2" max="2" width="61.7109375" bestFit="1" customWidth="1"/>
    <col min="4" max="4" width="16.42578125" bestFit="1" customWidth="1"/>
    <col min="5" max="5" width="16.42578125" customWidth="1"/>
    <col min="6" max="6" width="15.140625" customWidth="1"/>
    <col min="7" max="7" width="16.7109375" customWidth="1"/>
  </cols>
  <sheetData>
    <row r="1" spans="1:7">
      <c r="B1" s="309" t="s">
        <v>801</v>
      </c>
      <c r="C1" s="309"/>
      <c r="D1" s="309"/>
      <c r="E1" s="309"/>
      <c r="F1" s="309"/>
      <c r="G1" s="309"/>
    </row>
    <row r="2" spans="1:7" ht="15.75">
      <c r="A2" s="344" t="s">
        <v>723</v>
      </c>
      <c r="B2" s="345"/>
      <c r="C2" s="344"/>
      <c r="D2" s="345"/>
      <c r="E2" s="345"/>
      <c r="F2" s="345"/>
      <c r="G2" s="345"/>
    </row>
    <row r="3" spans="1:7">
      <c r="A3" s="1"/>
      <c r="C3" s="1"/>
      <c r="G3" s="70" t="s">
        <v>630</v>
      </c>
    </row>
    <row r="4" spans="1:7">
      <c r="A4" s="406" t="s">
        <v>106</v>
      </c>
      <c r="B4" s="337" t="s">
        <v>107</v>
      </c>
      <c r="C4" s="337" t="s">
        <v>108</v>
      </c>
      <c r="D4" s="409" t="s">
        <v>188</v>
      </c>
      <c r="E4" s="323"/>
      <c r="F4" s="337" t="s">
        <v>190</v>
      </c>
      <c r="G4" s="337" t="s">
        <v>14</v>
      </c>
    </row>
    <row r="5" spans="1:7">
      <c r="A5" s="407"/>
      <c r="B5" s="338"/>
      <c r="C5" s="338"/>
      <c r="D5" s="410"/>
      <c r="E5" s="325"/>
      <c r="F5" s="338"/>
      <c r="G5" s="338"/>
    </row>
    <row r="6" spans="1:7">
      <c r="A6" s="408"/>
      <c r="B6" s="339"/>
      <c r="C6" s="339"/>
      <c r="D6" s="411"/>
      <c r="E6" s="327"/>
      <c r="F6" s="339"/>
      <c r="G6" s="339"/>
    </row>
    <row r="7" spans="1:7" ht="30">
      <c r="A7" s="177"/>
      <c r="B7" s="178"/>
      <c r="C7" s="178"/>
      <c r="D7" s="180" t="s">
        <v>109</v>
      </c>
      <c r="E7" s="179" t="s">
        <v>4</v>
      </c>
      <c r="F7" s="178"/>
      <c r="G7" s="178"/>
    </row>
    <row r="8" spans="1:7">
      <c r="A8" s="58" t="s">
        <v>241</v>
      </c>
      <c r="B8" s="96" t="s">
        <v>534</v>
      </c>
      <c r="C8" s="3" t="s">
        <v>19</v>
      </c>
      <c r="D8" s="97"/>
      <c r="E8" s="97"/>
      <c r="F8" s="97"/>
      <c r="G8" s="97"/>
    </row>
    <row r="9" spans="1:7">
      <c r="A9" s="58" t="s">
        <v>242</v>
      </c>
      <c r="B9" s="96" t="s">
        <v>570</v>
      </c>
      <c r="C9" s="3" t="s">
        <v>20</v>
      </c>
      <c r="D9" s="102"/>
      <c r="E9" s="102"/>
      <c r="F9" s="102"/>
      <c r="G9" s="48"/>
    </row>
    <row r="10" spans="1:7">
      <c r="A10" s="58" t="s">
        <v>243</v>
      </c>
      <c r="B10" s="96" t="s">
        <v>573</v>
      </c>
      <c r="C10" s="3" t="s">
        <v>21</v>
      </c>
      <c r="D10" s="102"/>
      <c r="E10" s="205"/>
      <c r="F10" s="102"/>
      <c r="G10" s="48"/>
    </row>
    <row r="11" spans="1:7">
      <c r="A11" s="52" t="s">
        <v>246</v>
      </c>
      <c r="B11" s="98" t="s">
        <v>574</v>
      </c>
      <c r="C11" s="66" t="s">
        <v>22</v>
      </c>
      <c r="D11" s="103"/>
      <c r="E11" s="36"/>
      <c r="F11" s="103"/>
      <c r="G11" s="55"/>
    </row>
    <row r="12" spans="1:7">
      <c r="A12" s="58" t="s">
        <v>248</v>
      </c>
      <c r="B12" s="96" t="s">
        <v>23</v>
      </c>
      <c r="C12" s="3" t="s">
        <v>27</v>
      </c>
      <c r="D12" s="102"/>
      <c r="E12" s="102"/>
      <c r="F12" s="102"/>
      <c r="G12" s="48"/>
    </row>
    <row r="13" spans="1:7">
      <c r="A13" s="58" t="s">
        <v>250</v>
      </c>
      <c r="B13" s="96" t="s">
        <v>24</v>
      </c>
      <c r="C13" s="3" t="s">
        <v>28</v>
      </c>
      <c r="D13" s="102"/>
      <c r="E13" s="102"/>
      <c r="F13" s="102"/>
      <c r="G13" s="48"/>
    </row>
    <row r="14" spans="1:7">
      <c r="A14" s="58" t="s">
        <v>252</v>
      </c>
      <c r="B14" s="46" t="s">
        <v>25</v>
      </c>
      <c r="C14" s="60" t="s">
        <v>29</v>
      </c>
      <c r="D14" s="48"/>
      <c r="E14" s="48"/>
      <c r="F14" s="48"/>
      <c r="G14" s="48"/>
    </row>
    <row r="15" spans="1:7">
      <c r="A15" s="58" t="s">
        <v>254</v>
      </c>
      <c r="B15" s="46" t="s">
        <v>26</v>
      </c>
      <c r="C15" s="60" t="s">
        <v>30</v>
      </c>
      <c r="D15" s="48"/>
      <c r="E15" s="48"/>
      <c r="F15" s="48"/>
      <c r="G15" s="48"/>
    </row>
    <row r="16" spans="1:7">
      <c r="A16" s="52" t="s">
        <v>257</v>
      </c>
      <c r="B16" s="100" t="s">
        <v>575</v>
      </c>
      <c r="C16" s="62" t="s">
        <v>31</v>
      </c>
      <c r="D16" s="55"/>
      <c r="E16" s="55"/>
      <c r="F16" s="55"/>
      <c r="G16" s="55"/>
    </row>
    <row r="17" spans="1:7">
      <c r="A17" s="58" t="s">
        <v>260</v>
      </c>
      <c r="B17" s="46" t="s">
        <v>32</v>
      </c>
      <c r="C17" s="60" t="s">
        <v>37</v>
      </c>
      <c r="D17" s="48"/>
      <c r="E17" s="48"/>
      <c r="F17" s="48"/>
      <c r="G17" s="48"/>
    </row>
    <row r="18" spans="1:7">
      <c r="A18" s="58" t="s">
        <v>263</v>
      </c>
      <c r="B18" s="46" t="s">
        <v>33</v>
      </c>
      <c r="C18" s="60" t="s">
        <v>38</v>
      </c>
      <c r="D18" s="176"/>
      <c r="E18" s="187">
        <v>3831637</v>
      </c>
      <c r="F18" s="97"/>
      <c r="G18" s="48"/>
    </row>
    <row r="19" spans="1:7">
      <c r="A19" s="58" t="s">
        <v>266</v>
      </c>
      <c r="B19" s="46" t="s">
        <v>34</v>
      </c>
      <c r="C19" s="60" t="s">
        <v>39</v>
      </c>
      <c r="D19" s="187">
        <v>52414708</v>
      </c>
      <c r="E19" s="187">
        <v>48568864</v>
      </c>
      <c r="F19" s="48"/>
      <c r="G19" s="48"/>
    </row>
    <row r="20" spans="1:7">
      <c r="A20" s="58" t="s">
        <v>269</v>
      </c>
      <c r="B20" s="46" t="s">
        <v>35</v>
      </c>
      <c r="C20" s="60" t="s">
        <v>40</v>
      </c>
      <c r="D20" s="48"/>
      <c r="E20" s="48"/>
      <c r="F20" s="48"/>
      <c r="G20" s="48"/>
    </row>
    <row r="21" spans="1:7">
      <c r="A21" s="58" t="s">
        <v>272</v>
      </c>
      <c r="B21" s="46" t="s">
        <v>41</v>
      </c>
      <c r="C21" s="60" t="s">
        <v>42</v>
      </c>
      <c r="D21" s="48"/>
      <c r="E21" s="48"/>
      <c r="F21" s="48"/>
      <c r="G21" s="48"/>
    </row>
    <row r="22" spans="1:7">
      <c r="A22" s="58" t="s">
        <v>275</v>
      </c>
      <c r="B22" s="46" t="s">
        <v>36</v>
      </c>
      <c r="C22" s="60" t="s">
        <v>43</v>
      </c>
      <c r="D22" s="48"/>
      <c r="E22" s="48"/>
      <c r="F22" s="48"/>
      <c r="G22" s="48"/>
    </row>
    <row r="23" spans="1:7">
      <c r="A23" s="52" t="s">
        <v>278</v>
      </c>
      <c r="B23" s="16" t="s">
        <v>727</v>
      </c>
      <c r="C23" s="62" t="s">
        <v>513</v>
      </c>
      <c r="D23" s="68">
        <f>SUM(D11,D16,D17,D18,D19,D20,D21,D22)</f>
        <v>52414708</v>
      </c>
      <c r="E23" s="68">
        <f>SUM(E11,E16,E17,E18,E19,E20,E21,E22)</f>
        <v>52400501</v>
      </c>
      <c r="F23" s="68"/>
      <c r="G23" s="68">
        <f>SUM(G11,G16,G17,G18,G19,G20,G21,G22)</f>
        <v>0</v>
      </c>
    </row>
    <row r="24" spans="1:7">
      <c r="A24" s="58" t="s">
        <v>281</v>
      </c>
      <c r="B24" s="46" t="s">
        <v>44</v>
      </c>
      <c r="C24" s="60" t="s">
        <v>50</v>
      </c>
      <c r="D24" s="48"/>
      <c r="E24" s="48"/>
      <c r="F24" s="48"/>
      <c r="G24" s="48"/>
    </row>
    <row r="25" spans="1:7">
      <c r="A25" s="58" t="s">
        <v>284</v>
      </c>
      <c r="B25" s="46" t="s">
        <v>45</v>
      </c>
      <c r="C25" s="60" t="s">
        <v>51</v>
      </c>
      <c r="D25" s="48"/>
      <c r="E25" s="48"/>
      <c r="F25" s="48"/>
      <c r="G25" s="48"/>
    </row>
    <row r="26" spans="1:7">
      <c r="A26" s="58" t="s">
        <v>287</v>
      </c>
      <c r="B26" s="46" t="s">
        <v>46</v>
      </c>
      <c r="C26" s="60" t="s">
        <v>52</v>
      </c>
      <c r="D26" s="48"/>
      <c r="E26" s="48"/>
      <c r="F26" s="48"/>
      <c r="G26" s="48"/>
    </row>
    <row r="27" spans="1:7">
      <c r="A27" s="58" t="s">
        <v>291</v>
      </c>
      <c r="B27" s="46" t="s">
        <v>47</v>
      </c>
      <c r="C27" s="60" t="s">
        <v>53</v>
      </c>
      <c r="D27" s="48"/>
      <c r="E27" s="48"/>
      <c r="F27" s="48"/>
      <c r="G27" s="48"/>
    </row>
    <row r="28" spans="1:7">
      <c r="A28" s="52" t="s">
        <v>293</v>
      </c>
      <c r="B28" s="100" t="s">
        <v>48</v>
      </c>
      <c r="C28" s="62" t="s">
        <v>515</v>
      </c>
      <c r="D28" s="55"/>
      <c r="E28" s="55"/>
      <c r="F28" s="55"/>
      <c r="G28" s="55"/>
    </row>
    <row r="29" spans="1:7">
      <c r="A29" s="58" t="s">
        <v>296</v>
      </c>
      <c r="B29" s="46" t="s">
        <v>564</v>
      </c>
      <c r="C29" s="60" t="s">
        <v>517</v>
      </c>
      <c r="D29" s="48"/>
      <c r="E29" s="48"/>
      <c r="F29" s="48"/>
      <c r="G29" s="48"/>
    </row>
    <row r="30" spans="1:7">
      <c r="A30" s="52" t="s">
        <v>299</v>
      </c>
      <c r="B30" s="55" t="s">
        <v>49</v>
      </c>
      <c r="C30" s="66" t="s">
        <v>511</v>
      </c>
      <c r="D30" s="68">
        <f>SUM(D23,D28,D29)</f>
        <v>52414708</v>
      </c>
      <c r="E30" s="68">
        <f>SUM(E23,E28,E29)</f>
        <v>52400501</v>
      </c>
      <c r="F30" s="68">
        <f>SUM(F23,F28,F29)</f>
        <v>0</v>
      </c>
      <c r="G30" s="68">
        <f>SUM(G23,G28,G29)</f>
        <v>0</v>
      </c>
    </row>
  </sheetData>
  <mergeCells count="8">
    <mergeCell ref="B1:G1"/>
    <mergeCell ref="A2:G2"/>
    <mergeCell ref="A4:A6"/>
    <mergeCell ref="B4:B6"/>
    <mergeCell ref="C4:C6"/>
    <mergeCell ref="F4:F6"/>
    <mergeCell ref="G4:G6"/>
    <mergeCell ref="D4:E6"/>
  </mergeCells>
  <phoneticPr fontId="11" type="noConversion"/>
  <pageMargins left="0.7" right="0.7" top="0.75" bottom="0.75" header="0.3" footer="0.3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27" sqref="D27"/>
    </sheetView>
  </sheetViews>
  <sheetFormatPr defaultRowHeight="15"/>
  <cols>
    <col min="1" max="1" width="11.7109375" bestFit="1" customWidth="1"/>
    <col min="2" max="2" width="13.28515625" customWidth="1"/>
    <col min="3" max="3" width="10.7109375" customWidth="1"/>
    <col min="4" max="4" width="11.28515625" customWidth="1"/>
    <col min="5" max="9" width="10.7109375" customWidth="1"/>
  </cols>
  <sheetData>
    <row r="1" spans="1:10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10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>
      <c r="A3" s="101"/>
      <c r="B3" s="101"/>
      <c r="C3" s="309" t="s">
        <v>802</v>
      </c>
      <c r="D3" s="403"/>
      <c r="E3" s="403"/>
      <c r="F3" s="403"/>
      <c r="G3" s="403"/>
      <c r="H3" s="403"/>
      <c r="I3" s="309"/>
      <c r="J3" s="101"/>
    </row>
    <row r="4" spans="1:10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>
      <c r="A6" s="421" t="s">
        <v>722</v>
      </c>
      <c r="B6" s="421"/>
      <c r="C6" s="421"/>
      <c r="D6" s="421"/>
      <c r="E6" s="421"/>
      <c r="F6" s="421"/>
      <c r="G6" s="421"/>
      <c r="H6" s="421"/>
      <c r="I6" s="421"/>
      <c r="J6" s="101"/>
    </row>
    <row r="7" spans="1:10">
      <c r="A7" s="101"/>
      <c r="B7" s="101"/>
      <c r="C7" s="122"/>
      <c r="D7" s="101"/>
      <c r="E7" s="101"/>
      <c r="F7" s="101"/>
      <c r="G7" s="101"/>
      <c r="H7" s="101"/>
      <c r="I7" s="101"/>
      <c r="J7" s="101"/>
    </row>
    <row r="8" spans="1:10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>
      <c r="A9" s="101"/>
      <c r="B9" s="101"/>
      <c r="C9" s="101"/>
      <c r="D9" s="101"/>
      <c r="E9" s="101"/>
      <c r="F9" s="101"/>
      <c r="G9" s="101"/>
      <c r="H9" s="101"/>
      <c r="I9" s="147" t="s">
        <v>630</v>
      </c>
      <c r="J9" s="101"/>
    </row>
    <row r="10" spans="1:10">
      <c r="A10" s="422" t="s">
        <v>68</v>
      </c>
      <c r="B10" s="423" t="s">
        <v>69</v>
      </c>
      <c r="C10" s="423"/>
      <c r="D10" s="423" t="s">
        <v>70</v>
      </c>
      <c r="E10" s="423"/>
      <c r="F10" s="424" t="s">
        <v>71</v>
      </c>
      <c r="G10" s="423"/>
      <c r="H10" s="423" t="s">
        <v>72</v>
      </c>
      <c r="I10" s="423"/>
      <c r="J10" s="101"/>
    </row>
    <row r="11" spans="1:10">
      <c r="A11" s="422"/>
      <c r="B11" s="49" t="s">
        <v>490</v>
      </c>
      <c r="C11" s="49" t="s">
        <v>491</v>
      </c>
      <c r="D11" s="49" t="s">
        <v>73</v>
      </c>
      <c r="E11" s="49" t="s">
        <v>74</v>
      </c>
      <c r="F11" s="99" t="s">
        <v>75</v>
      </c>
      <c r="G11" s="99" t="s">
        <v>76</v>
      </c>
      <c r="H11" s="49" t="s">
        <v>77</v>
      </c>
      <c r="I11" s="49" t="s">
        <v>78</v>
      </c>
      <c r="J11" s="101"/>
    </row>
    <row r="12" spans="1:10">
      <c r="A12" s="48" t="s">
        <v>79</v>
      </c>
      <c r="B12" s="187">
        <v>15100402</v>
      </c>
      <c r="C12" s="187">
        <v>19430515</v>
      </c>
      <c r="D12" s="48"/>
      <c r="E12" s="48"/>
      <c r="F12" s="48"/>
      <c r="G12" s="48"/>
      <c r="H12" s="48"/>
      <c r="I12" s="48"/>
      <c r="J12" s="101"/>
    </row>
    <row r="13" spans="1:10">
      <c r="A13" s="48" t="s">
        <v>80</v>
      </c>
      <c r="B13" s="187">
        <v>20470000</v>
      </c>
      <c r="C13" s="187">
        <v>23451000</v>
      </c>
      <c r="D13" s="48"/>
      <c r="E13" s="48"/>
      <c r="F13" s="48"/>
      <c r="G13" s="48"/>
      <c r="H13" s="48"/>
      <c r="I13" s="48"/>
      <c r="J13" s="101"/>
    </row>
    <row r="14" spans="1:10">
      <c r="A14" s="48" t="s">
        <v>81</v>
      </c>
      <c r="B14" s="187">
        <v>27787112</v>
      </c>
      <c r="C14" s="187">
        <v>23010999</v>
      </c>
      <c r="D14" s="48"/>
      <c r="E14" s="48"/>
      <c r="F14" s="48"/>
      <c r="G14" s="48"/>
      <c r="H14" s="48"/>
      <c r="I14" s="48"/>
      <c r="J14" s="101"/>
    </row>
    <row r="15" spans="1:10">
      <c r="A15" s="48" t="s">
        <v>82</v>
      </c>
      <c r="B15" s="187">
        <v>16750000</v>
      </c>
      <c r="C15" s="187">
        <v>19000000</v>
      </c>
      <c r="D15" s="48"/>
      <c r="E15" s="48"/>
      <c r="F15" s="48"/>
      <c r="G15" s="48"/>
      <c r="H15" s="48"/>
      <c r="I15" s="48"/>
      <c r="J15" s="101"/>
    </row>
    <row r="16" spans="1:10">
      <c r="A16" s="48" t="s">
        <v>83</v>
      </c>
      <c r="B16" s="187">
        <v>38010000</v>
      </c>
      <c r="C16" s="187">
        <v>38560000</v>
      </c>
      <c r="D16" s="48"/>
      <c r="E16" s="48"/>
      <c r="F16" s="48"/>
      <c r="G16" s="48"/>
      <c r="H16" s="48"/>
      <c r="I16" s="48"/>
      <c r="J16" s="101"/>
    </row>
    <row r="17" spans="1:10">
      <c r="A17" s="48" t="s">
        <v>84</v>
      </c>
      <c r="B17" s="187">
        <v>35015000</v>
      </c>
      <c r="C17" s="187">
        <v>37540000</v>
      </c>
      <c r="D17" s="48"/>
      <c r="E17" s="48"/>
      <c r="F17" s="48"/>
      <c r="G17" s="48"/>
      <c r="H17" s="48"/>
      <c r="I17" s="48"/>
      <c r="J17" s="101"/>
    </row>
    <row r="18" spans="1:10">
      <c r="A18" s="48" t="s">
        <v>85</v>
      </c>
      <c r="B18" s="187">
        <v>72725290</v>
      </c>
      <c r="C18" s="187">
        <v>69935290</v>
      </c>
      <c r="D18" s="48"/>
      <c r="E18" s="48"/>
      <c r="F18" s="48"/>
      <c r="G18" s="48"/>
      <c r="H18" s="48"/>
      <c r="I18" s="48"/>
      <c r="J18" s="101"/>
    </row>
    <row r="19" spans="1:10">
      <c r="A19" s="48" t="s">
        <v>86</v>
      </c>
      <c r="B19" s="187">
        <v>24695541</v>
      </c>
      <c r="C19" s="187">
        <v>23290541</v>
      </c>
      <c r="D19" s="48"/>
      <c r="E19" s="48"/>
      <c r="F19" s="48"/>
      <c r="G19" s="48"/>
      <c r="H19" s="48"/>
      <c r="I19" s="48"/>
      <c r="J19" s="101"/>
    </row>
    <row r="20" spans="1:10">
      <c r="A20" s="48" t="s">
        <v>87</v>
      </c>
      <c r="B20" s="187">
        <v>38014504</v>
      </c>
      <c r="C20" s="187">
        <v>37464504</v>
      </c>
      <c r="D20" s="48"/>
      <c r="E20" s="48"/>
      <c r="F20" s="48"/>
      <c r="G20" s="48"/>
      <c r="H20" s="48"/>
      <c r="I20" s="48"/>
      <c r="J20" s="101"/>
    </row>
    <row r="21" spans="1:10">
      <c r="A21" s="48" t="s">
        <v>88</v>
      </c>
      <c r="B21" s="187">
        <v>26110000</v>
      </c>
      <c r="C21" s="187">
        <v>25035614</v>
      </c>
      <c r="D21" s="48"/>
      <c r="E21" s="48"/>
      <c r="F21" s="48"/>
      <c r="G21" s="49"/>
      <c r="H21" s="48"/>
      <c r="I21" s="48"/>
      <c r="J21" s="101"/>
    </row>
    <row r="22" spans="1:10">
      <c r="A22" s="48" t="s">
        <v>89</v>
      </c>
      <c r="B22" s="187">
        <v>20450000</v>
      </c>
      <c r="C22" s="187">
        <v>19450000</v>
      </c>
      <c r="D22" s="48"/>
      <c r="E22" s="48"/>
      <c r="F22" s="48"/>
      <c r="G22" s="48"/>
      <c r="H22" s="48"/>
      <c r="I22" s="48"/>
      <c r="J22" s="101"/>
    </row>
    <row r="23" spans="1:10">
      <c r="A23" s="48" t="s">
        <v>90</v>
      </c>
      <c r="B23" s="187">
        <v>25989511</v>
      </c>
      <c r="C23" s="187">
        <v>24948897</v>
      </c>
      <c r="D23" s="48"/>
      <c r="E23" s="48"/>
      <c r="F23" s="48"/>
      <c r="G23" s="48"/>
      <c r="H23" s="48"/>
      <c r="I23" s="48"/>
      <c r="J23" s="101"/>
    </row>
    <row r="24" spans="1:10">
      <c r="A24" s="123" t="s">
        <v>67</v>
      </c>
      <c r="B24" s="97">
        <f>SUM(B12:B23)</f>
        <v>361117360</v>
      </c>
      <c r="C24" s="97">
        <f>SUM(C12:C23)</f>
        <v>361117360</v>
      </c>
      <c r="D24" s="48"/>
      <c r="E24" s="48"/>
      <c r="F24" s="48"/>
      <c r="G24" s="48"/>
      <c r="H24" s="48"/>
      <c r="I24" s="48"/>
      <c r="J24" s="101"/>
    </row>
    <row r="25" spans="1:10">
      <c r="A25" s="101"/>
      <c r="B25" s="101"/>
      <c r="C25" s="101"/>
      <c r="D25" s="101"/>
      <c r="E25" s="101"/>
      <c r="F25" s="101"/>
      <c r="G25" s="101"/>
      <c r="H25" s="101"/>
      <c r="I25" s="101"/>
      <c r="J25" s="101"/>
    </row>
  </sheetData>
  <mergeCells count="7">
    <mergeCell ref="C3:I3"/>
    <mergeCell ref="A6:I6"/>
    <mergeCell ref="A10:A11"/>
    <mergeCell ref="B10:C10"/>
    <mergeCell ref="D10:E10"/>
    <mergeCell ref="F10:G10"/>
    <mergeCell ref="H10:I10"/>
  </mergeCells>
  <phoneticPr fontId="1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topLeftCell="B46" workbookViewId="0">
      <selection activeCell="G1" sqref="G1:J1"/>
    </sheetView>
  </sheetViews>
  <sheetFormatPr defaultRowHeight="15"/>
  <cols>
    <col min="1" max="3" width="15.7109375" customWidth="1"/>
    <col min="4" max="4" width="13" customWidth="1"/>
    <col min="5" max="5" width="15.7109375" customWidth="1"/>
    <col min="6" max="6" width="13.28515625" customWidth="1"/>
    <col min="7" max="8" width="24.28515625" customWidth="1"/>
    <col min="9" max="10" width="13.7109375" customWidth="1"/>
    <col min="11" max="11" width="13" customWidth="1"/>
  </cols>
  <sheetData>
    <row r="1" spans="1:11">
      <c r="G1" s="308" t="s">
        <v>784</v>
      </c>
      <c r="H1" s="308"/>
      <c r="I1" s="308"/>
      <c r="J1" s="308"/>
    </row>
    <row r="2" spans="1:11">
      <c r="A2" s="310" t="s">
        <v>528</v>
      </c>
      <c r="B2" s="310"/>
      <c r="C2" s="310"/>
      <c r="D2" s="310"/>
      <c r="E2" s="310"/>
      <c r="F2" s="310"/>
      <c r="G2" s="310"/>
      <c r="H2" s="310"/>
      <c r="I2" s="310"/>
      <c r="J2" s="310"/>
    </row>
    <row r="3" spans="1:11">
      <c r="A3" s="310">
        <v>2020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1">
      <c r="A4" s="311"/>
      <c r="B4" s="311"/>
      <c r="C4" s="311"/>
      <c r="D4" s="82"/>
      <c r="G4" s="312"/>
      <c r="H4" s="312"/>
      <c r="I4" s="82"/>
      <c r="J4" s="71" t="s">
        <v>631</v>
      </c>
    </row>
    <row r="5" spans="1:11">
      <c r="A5" s="313" t="s">
        <v>490</v>
      </c>
      <c r="B5" s="314"/>
      <c r="C5" s="314"/>
      <c r="D5" s="314"/>
      <c r="E5" s="314"/>
      <c r="F5" s="292"/>
      <c r="G5" s="315" t="s">
        <v>491</v>
      </c>
      <c r="H5" s="315"/>
      <c r="I5" s="315"/>
      <c r="J5" s="315"/>
      <c r="K5" s="316"/>
    </row>
    <row r="6" spans="1:11" ht="24.75">
      <c r="A6" s="307" t="s">
        <v>492</v>
      </c>
      <c r="B6" s="307"/>
      <c r="C6" s="307"/>
      <c r="D6" s="72" t="s">
        <v>108</v>
      </c>
      <c r="E6" s="72" t="s">
        <v>493</v>
      </c>
      <c r="F6" s="188" t="s">
        <v>0</v>
      </c>
      <c r="G6" s="307" t="s">
        <v>492</v>
      </c>
      <c r="H6" s="307"/>
      <c r="I6" s="72" t="s">
        <v>108</v>
      </c>
      <c r="J6" s="72" t="s">
        <v>493</v>
      </c>
      <c r="K6" s="200" t="s">
        <v>0</v>
      </c>
    </row>
    <row r="7" spans="1:11">
      <c r="A7" s="283" t="s">
        <v>499</v>
      </c>
      <c r="B7" s="283"/>
      <c r="C7" s="283"/>
      <c r="D7" s="77" t="s">
        <v>137</v>
      </c>
      <c r="E7" s="74">
        <v>145097559</v>
      </c>
      <c r="F7" s="74">
        <v>156979220</v>
      </c>
      <c r="G7" s="294" t="s">
        <v>494</v>
      </c>
      <c r="H7" s="294"/>
      <c r="I7" s="77" t="s">
        <v>288</v>
      </c>
      <c r="J7" s="74">
        <v>51325400</v>
      </c>
      <c r="K7" s="163">
        <v>60965714</v>
      </c>
    </row>
    <row r="8" spans="1:11">
      <c r="A8" s="301" t="s">
        <v>500</v>
      </c>
      <c r="B8" s="301"/>
      <c r="C8" s="301"/>
      <c r="D8" s="84" t="s">
        <v>149</v>
      </c>
      <c r="E8" s="74">
        <v>0</v>
      </c>
      <c r="F8" s="74">
        <v>24712492</v>
      </c>
      <c r="G8" s="302" t="s">
        <v>510</v>
      </c>
      <c r="H8" s="302"/>
      <c r="I8" s="86" t="s">
        <v>292</v>
      </c>
      <c r="J8" s="74">
        <v>7516412</v>
      </c>
      <c r="K8" s="163">
        <v>8026830</v>
      </c>
    </row>
    <row r="9" spans="1:11">
      <c r="A9" s="298" t="s">
        <v>498</v>
      </c>
      <c r="B9" s="299"/>
      <c r="C9" s="300"/>
      <c r="D9" s="85" t="s">
        <v>195</v>
      </c>
      <c r="E9" s="74">
        <v>11850000</v>
      </c>
      <c r="F9" s="74">
        <v>9150617</v>
      </c>
      <c r="G9" s="294" t="s">
        <v>495</v>
      </c>
      <c r="H9" s="294"/>
      <c r="I9" s="77" t="s">
        <v>362</v>
      </c>
      <c r="J9" s="74">
        <v>47146769</v>
      </c>
      <c r="K9" s="163">
        <v>55675156</v>
      </c>
    </row>
    <row r="10" spans="1:11">
      <c r="A10" s="284" t="s">
        <v>501</v>
      </c>
      <c r="B10" s="303"/>
      <c r="C10" s="285"/>
      <c r="D10" s="76" t="s">
        <v>206</v>
      </c>
      <c r="E10" s="74">
        <v>6338253</v>
      </c>
      <c r="F10" s="74">
        <v>5829942</v>
      </c>
      <c r="G10" s="294" t="s">
        <v>496</v>
      </c>
      <c r="H10" s="294"/>
      <c r="I10" s="77" t="s">
        <v>391</v>
      </c>
      <c r="J10" s="74">
        <v>2490000</v>
      </c>
      <c r="K10" s="163">
        <v>2490000</v>
      </c>
    </row>
    <row r="11" spans="1:11">
      <c r="A11" s="284" t="s">
        <v>502</v>
      </c>
      <c r="B11" s="303"/>
      <c r="C11" s="285"/>
      <c r="D11" s="76" t="s">
        <v>217</v>
      </c>
      <c r="E11" s="74"/>
      <c r="F11" s="74"/>
      <c r="G11" s="294" t="s">
        <v>497</v>
      </c>
      <c r="H11" s="294"/>
      <c r="I11" s="77" t="s">
        <v>431</v>
      </c>
      <c r="J11" s="74">
        <v>3834808</v>
      </c>
      <c r="K11" s="163">
        <v>11072738</v>
      </c>
    </row>
    <row r="12" spans="1:11">
      <c r="A12" s="283" t="s">
        <v>503</v>
      </c>
      <c r="B12" s="283"/>
      <c r="C12" s="283"/>
      <c r="D12" s="77" t="s">
        <v>224</v>
      </c>
      <c r="E12" s="74">
        <v>200000</v>
      </c>
      <c r="F12" s="173">
        <v>200000</v>
      </c>
      <c r="G12" s="294" t="s">
        <v>506</v>
      </c>
      <c r="H12" s="294"/>
      <c r="I12" s="77" t="s">
        <v>456</v>
      </c>
      <c r="J12" s="74">
        <v>102672578</v>
      </c>
      <c r="K12" s="163">
        <v>109008356</v>
      </c>
    </row>
    <row r="13" spans="1:11">
      <c r="A13" s="294" t="s">
        <v>504</v>
      </c>
      <c r="B13" s="294"/>
      <c r="C13" s="294"/>
      <c r="D13" s="77" t="s">
        <v>231</v>
      </c>
      <c r="E13" s="74"/>
      <c r="F13" s="173"/>
      <c r="G13" s="294" t="s">
        <v>507</v>
      </c>
      <c r="H13" s="294"/>
      <c r="I13" s="77" t="s">
        <v>470</v>
      </c>
      <c r="J13" s="74">
        <v>30525091</v>
      </c>
      <c r="K13" s="163">
        <v>31672930</v>
      </c>
    </row>
    <row r="14" spans="1:11">
      <c r="A14" s="295"/>
      <c r="B14" s="295"/>
      <c r="C14" s="295"/>
      <c r="D14" s="3"/>
      <c r="E14" s="74"/>
      <c r="F14" s="173"/>
      <c r="G14" s="294" t="s">
        <v>508</v>
      </c>
      <c r="H14" s="294"/>
      <c r="I14" s="77" t="s">
        <v>487</v>
      </c>
      <c r="J14" s="74"/>
      <c r="K14" s="163"/>
    </row>
    <row r="15" spans="1:11">
      <c r="A15" s="304"/>
      <c r="B15" s="304"/>
      <c r="C15" s="304"/>
      <c r="D15" s="77"/>
      <c r="E15" s="74"/>
      <c r="F15" s="173"/>
      <c r="G15" s="304"/>
      <c r="H15" s="304"/>
      <c r="I15" s="77"/>
      <c r="J15" s="74"/>
      <c r="K15" s="163"/>
    </row>
    <row r="16" spans="1:11">
      <c r="A16" s="304"/>
      <c r="B16" s="304"/>
      <c r="C16" s="304"/>
      <c r="D16" s="77"/>
      <c r="E16" s="74"/>
      <c r="F16" s="173"/>
      <c r="G16" s="304"/>
      <c r="H16" s="304"/>
      <c r="I16" s="77"/>
      <c r="J16" s="74"/>
      <c r="K16" s="163"/>
    </row>
    <row r="17" spans="1:11">
      <c r="A17" s="279" t="s">
        <v>505</v>
      </c>
      <c r="B17" s="279"/>
      <c r="C17" s="279"/>
      <c r="D17" s="80" t="s">
        <v>234</v>
      </c>
      <c r="E17" s="78">
        <f>SUM(E13,E12,E11,E10,E9,E8,E7)</f>
        <v>163485812</v>
      </c>
      <c r="F17" s="78">
        <f>SUM(F7:F16)</f>
        <v>196872271</v>
      </c>
      <c r="G17" s="279" t="s">
        <v>509</v>
      </c>
      <c r="H17" s="279"/>
      <c r="I17" s="168"/>
      <c r="J17" s="78">
        <f>SUM(J7:J14)</f>
        <v>245511058</v>
      </c>
      <c r="K17" s="78">
        <f>SUM(K7:K16)</f>
        <v>278911724</v>
      </c>
    </row>
    <row r="18" spans="1:11">
      <c r="A18" s="293"/>
      <c r="B18" s="293"/>
      <c r="C18" s="293"/>
      <c r="D18" s="86"/>
      <c r="E18" s="74"/>
      <c r="F18" s="173"/>
      <c r="G18" s="283"/>
      <c r="H18" s="283"/>
      <c r="I18" s="73"/>
      <c r="J18" s="74"/>
      <c r="K18" s="163"/>
    </row>
    <row r="19" spans="1:11">
      <c r="A19" s="293" t="s">
        <v>520</v>
      </c>
      <c r="B19" s="293"/>
      <c r="C19" s="293"/>
      <c r="D19" s="86" t="s">
        <v>521</v>
      </c>
      <c r="E19" s="74">
        <v>134439954</v>
      </c>
      <c r="F19" s="175">
        <v>134439954</v>
      </c>
      <c r="G19" s="283" t="s">
        <v>512</v>
      </c>
      <c r="H19" s="283"/>
      <c r="I19" s="77" t="s">
        <v>513</v>
      </c>
      <c r="J19" s="74">
        <v>52414708</v>
      </c>
      <c r="K19" s="163">
        <v>52400501</v>
      </c>
    </row>
    <row r="20" spans="1:11">
      <c r="A20" s="282" t="s">
        <v>522</v>
      </c>
      <c r="B20" s="282"/>
      <c r="C20" s="282"/>
      <c r="D20" s="83" t="s">
        <v>523</v>
      </c>
      <c r="E20" s="74">
        <v>0</v>
      </c>
      <c r="F20" s="173"/>
      <c r="G20" s="301" t="s">
        <v>514</v>
      </c>
      <c r="H20" s="301"/>
      <c r="I20" s="84" t="s">
        <v>515</v>
      </c>
      <c r="J20" s="74">
        <v>0</v>
      </c>
      <c r="K20" s="163"/>
    </row>
    <row r="21" spans="1:11">
      <c r="A21" s="283" t="s">
        <v>524</v>
      </c>
      <c r="B21" s="283"/>
      <c r="C21" s="283"/>
      <c r="D21" s="77" t="s">
        <v>195</v>
      </c>
      <c r="E21" s="74">
        <v>0</v>
      </c>
      <c r="F21" s="173"/>
      <c r="G21" s="283" t="s">
        <v>516</v>
      </c>
      <c r="H21" s="283"/>
      <c r="I21" s="77" t="s">
        <v>517</v>
      </c>
      <c r="J21" s="74">
        <v>0</v>
      </c>
      <c r="K21" s="163"/>
    </row>
    <row r="22" spans="1:11">
      <c r="A22" s="283"/>
      <c r="B22" s="283"/>
      <c r="C22" s="283"/>
      <c r="D22" s="77"/>
      <c r="E22" s="74"/>
      <c r="F22" s="173"/>
      <c r="G22" s="295"/>
      <c r="H22" s="295"/>
      <c r="I22" s="3"/>
      <c r="J22" s="74"/>
      <c r="K22" s="163"/>
    </row>
    <row r="23" spans="1:11">
      <c r="A23" s="279" t="s">
        <v>525</v>
      </c>
      <c r="B23" s="279"/>
      <c r="C23" s="279"/>
      <c r="D23" s="80" t="s">
        <v>526</v>
      </c>
      <c r="E23" s="78">
        <f>SUM(E21,E20,E19,E18)</f>
        <v>134439954</v>
      </c>
      <c r="F23" s="78">
        <v>134439954</v>
      </c>
      <c r="G23" s="279" t="s">
        <v>518</v>
      </c>
      <c r="H23" s="279"/>
      <c r="I23" s="80" t="s">
        <v>511</v>
      </c>
      <c r="J23" s="74">
        <f>SUM(J21,J20,J19)</f>
        <v>52414708</v>
      </c>
      <c r="K23" s="163">
        <v>52400501</v>
      </c>
    </row>
    <row r="24" spans="1:11">
      <c r="A24" s="286"/>
      <c r="B24" s="286"/>
      <c r="C24" s="286"/>
      <c r="D24" s="80"/>
      <c r="E24" s="74"/>
      <c r="F24" s="173"/>
      <c r="G24" s="286"/>
      <c r="H24" s="286"/>
      <c r="I24" s="80"/>
      <c r="J24" s="74"/>
      <c r="K24" s="163"/>
    </row>
    <row r="25" spans="1:11">
      <c r="A25" s="279" t="s">
        <v>527</v>
      </c>
      <c r="B25" s="279"/>
      <c r="C25" s="279"/>
      <c r="D25" s="80"/>
      <c r="E25" s="78">
        <f>SUM(E23,E17)</f>
        <v>297925766</v>
      </c>
      <c r="F25" s="78">
        <f>SUM(F17,F23)</f>
        <v>331312225</v>
      </c>
      <c r="G25" s="279" t="s">
        <v>519</v>
      </c>
      <c r="H25" s="279"/>
      <c r="I25" s="168"/>
      <c r="J25" s="78">
        <f>SUM(J23,J17)</f>
        <v>297925766</v>
      </c>
      <c r="K25" s="78">
        <f>SUM(K17,K23)</f>
        <v>331312225</v>
      </c>
    </row>
    <row r="26" spans="1:11">
      <c r="A26" s="283"/>
      <c r="B26" s="283"/>
      <c r="C26" s="283"/>
      <c r="D26" s="73"/>
      <c r="E26" s="74"/>
      <c r="F26" s="173"/>
      <c r="G26" s="283"/>
      <c r="H26" s="283"/>
      <c r="I26" s="73"/>
      <c r="J26" s="74"/>
      <c r="K26" s="176"/>
    </row>
  </sheetData>
  <mergeCells count="49">
    <mergeCell ref="A9:C9"/>
    <mergeCell ref="G9:H9"/>
    <mergeCell ref="A8:C8"/>
    <mergeCell ref="G8:H8"/>
    <mergeCell ref="G10:H10"/>
    <mergeCell ref="G1:J1"/>
    <mergeCell ref="A12:C12"/>
    <mergeCell ref="G12:H12"/>
    <mergeCell ref="A11:C11"/>
    <mergeCell ref="G11:H11"/>
    <mergeCell ref="A6:C6"/>
    <mergeCell ref="G6:H6"/>
    <mergeCell ref="A2:J2"/>
    <mergeCell ref="A3:J3"/>
    <mergeCell ref="A4:C4"/>
    <mergeCell ref="G4:H4"/>
    <mergeCell ref="A7:C7"/>
    <mergeCell ref="G7:H7"/>
    <mergeCell ref="A5:F5"/>
    <mergeCell ref="G5:K5"/>
    <mergeCell ref="A10:C10"/>
    <mergeCell ref="A17:C17"/>
    <mergeCell ref="G17:H17"/>
    <mergeCell ref="G20:H20"/>
    <mergeCell ref="A18:C18"/>
    <mergeCell ref="G18:H18"/>
    <mergeCell ref="A19:C19"/>
    <mergeCell ref="G19:H19"/>
    <mergeCell ref="A16:C16"/>
    <mergeCell ref="G16:H16"/>
    <mergeCell ref="A13:C13"/>
    <mergeCell ref="G13:H13"/>
    <mergeCell ref="A15:C15"/>
    <mergeCell ref="G15:H15"/>
    <mergeCell ref="A14:C14"/>
    <mergeCell ref="G14:H14"/>
    <mergeCell ref="A23:C23"/>
    <mergeCell ref="G23:H23"/>
    <mergeCell ref="A20:C20"/>
    <mergeCell ref="A26:C26"/>
    <mergeCell ref="G26:H26"/>
    <mergeCell ref="A24:C24"/>
    <mergeCell ref="G24:H24"/>
    <mergeCell ref="A25:C25"/>
    <mergeCell ref="G25:H25"/>
    <mergeCell ref="A22:C22"/>
    <mergeCell ref="G22:H22"/>
    <mergeCell ref="A21:C21"/>
    <mergeCell ref="G21:H21"/>
  </mergeCells>
  <phoneticPr fontId="11" type="noConversion"/>
  <pageMargins left="0.25" right="0.33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6"/>
  <sheetViews>
    <sheetView topLeftCell="A40" workbookViewId="0">
      <selection activeCell="G1" sqref="G1:J1"/>
    </sheetView>
  </sheetViews>
  <sheetFormatPr defaultRowHeight="15"/>
  <cols>
    <col min="1" max="3" width="15.7109375" customWidth="1"/>
    <col min="4" max="5" width="11.5703125" customWidth="1"/>
    <col min="6" max="6" width="11.7109375" customWidth="1"/>
    <col min="7" max="8" width="24.28515625" customWidth="1"/>
    <col min="9" max="10" width="12.28515625" customWidth="1"/>
    <col min="11" max="11" width="10.7109375" customWidth="1"/>
  </cols>
  <sheetData>
    <row r="1" spans="1:11">
      <c r="G1" s="317" t="s">
        <v>785</v>
      </c>
      <c r="H1" s="318"/>
      <c r="I1" s="318"/>
      <c r="J1" s="318"/>
    </row>
    <row r="2" spans="1:11">
      <c r="A2" s="310" t="s">
        <v>530</v>
      </c>
      <c r="B2" s="310"/>
      <c r="C2" s="310"/>
      <c r="D2" s="310"/>
      <c r="E2" s="310"/>
      <c r="F2" s="310"/>
      <c r="G2" s="310"/>
      <c r="H2" s="310"/>
      <c r="I2" s="310"/>
      <c r="J2" s="310"/>
    </row>
    <row r="3" spans="1:11">
      <c r="A3" s="310">
        <v>2020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1">
      <c r="A4" s="311"/>
      <c r="B4" s="311"/>
      <c r="C4" s="311"/>
      <c r="D4" s="82"/>
      <c r="G4" s="312"/>
      <c r="H4" s="312"/>
      <c r="I4" s="82"/>
      <c r="J4" s="71" t="s">
        <v>630</v>
      </c>
    </row>
    <row r="5" spans="1:11">
      <c r="A5" s="313" t="s">
        <v>490</v>
      </c>
      <c r="B5" s="314"/>
      <c r="C5" s="314"/>
      <c r="D5" s="314"/>
      <c r="E5" s="314"/>
      <c r="F5" s="292"/>
      <c r="G5" s="315" t="s">
        <v>491</v>
      </c>
      <c r="H5" s="315"/>
      <c r="I5" s="315"/>
      <c r="J5" s="315"/>
      <c r="K5" s="316"/>
    </row>
    <row r="6" spans="1:11" ht="27.75" customHeight="1">
      <c r="A6" s="307" t="s">
        <v>492</v>
      </c>
      <c r="B6" s="307"/>
      <c r="C6" s="307"/>
      <c r="D6" s="72" t="s">
        <v>108</v>
      </c>
      <c r="E6" s="72" t="s">
        <v>493</v>
      </c>
      <c r="F6" s="188" t="s">
        <v>4</v>
      </c>
      <c r="G6" s="307" t="s">
        <v>492</v>
      </c>
      <c r="H6" s="307"/>
      <c r="I6" s="72" t="s">
        <v>108</v>
      </c>
      <c r="J6" s="72" t="s">
        <v>493</v>
      </c>
      <c r="K6" s="188" t="s">
        <v>4</v>
      </c>
    </row>
    <row r="7" spans="1:11">
      <c r="A7" s="283" t="s">
        <v>499</v>
      </c>
      <c r="B7" s="283"/>
      <c r="C7" s="283"/>
      <c r="D7" s="77" t="s">
        <v>137</v>
      </c>
      <c r="E7" s="74"/>
      <c r="F7" s="74"/>
      <c r="G7" s="294" t="s">
        <v>494</v>
      </c>
      <c r="H7" s="294"/>
      <c r="I7" s="77" t="s">
        <v>288</v>
      </c>
      <c r="J7" s="74">
        <v>37477250</v>
      </c>
      <c r="K7" s="278">
        <v>35135623</v>
      </c>
    </row>
    <row r="8" spans="1:11">
      <c r="A8" s="301" t="s">
        <v>500</v>
      </c>
      <c r="B8" s="301"/>
      <c r="C8" s="301"/>
      <c r="D8" s="84" t="s">
        <v>149</v>
      </c>
      <c r="E8" s="74"/>
      <c r="F8" s="74"/>
      <c r="G8" s="302" t="s">
        <v>510</v>
      </c>
      <c r="H8" s="302"/>
      <c r="I8" s="86" t="s">
        <v>292</v>
      </c>
      <c r="J8" s="74">
        <v>6719772</v>
      </c>
      <c r="K8" s="278">
        <v>6264957</v>
      </c>
    </row>
    <row r="9" spans="1:11">
      <c r="A9" s="298" t="s">
        <v>498</v>
      </c>
      <c r="B9" s="299"/>
      <c r="C9" s="300"/>
      <c r="D9" s="85" t="s">
        <v>195</v>
      </c>
      <c r="E9" s="74"/>
      <c r="F9" s="74"/>
      <c r="G9" s="294" t="s">
        <v>495</v>
      </c>
      <c r="H9" s="294"/>
      <c r="I9" s="77" t="s">
        <v>362</v>
      </c>
      <c r="J9" s="74">
        <v>18909783</v>
      </c>
      <c r="K9" s="278">
        <v>17128324</v>
      </c>
    </row>
    <row r="10" spans="1:11">
      <c r="A10" s="284" t="s">
        <v>501</v>
      </c>
      <c r="B10" s="303"/>
      <c r="C10" s="285"/>
      <c r="D10" s="76" t="s">
        <v>206</v>
      </c>
      <c r="E10" s="74">
        <v>10487108</v>
      </c>
      <c r="F10" s="74">
        <v>11018841</v>
      </c>
      <c r="G10" s="294" t="s">
        <v>496</v>
      </c>
      <c r="H10" s="294"/>
      <c r="I10" s="77" t="s">
        <v>391</v>
      </c>
      <c r="J10" s="74"/>
      <c r="K10" s="278"/>
    </row>
    <row r="11" spans="1:11">
      <c r="A11" s="284" t="s">
        <v>502</v>
      </c>
      <c r="B11" s="303"/>
      <c r="C11" s="285"/>
      <c r="D11" s="76" t="s">
        <v>217</v>
      </c>
      <c r="E11" s="74"/>
      <c r="F11" s="74"/>
      <c r="G11" s="294" t="s">
        <v>497</v>
      </c>
      <c r="H11" s="294"/>
      <c r="I11" s="77" t="s">
        <v>431</v>
      </c>
      <c r="J11" s="74"/>
      <c r="K11" s="278"/>
    </row>
    <row r="12" spans="1:11">
      <c r="A12" s="283" t="s">
        <v>503</v>
      </c>
      <c r="B12" s="283"/>
      <c r="C12" s="283"/>
      <c r="D12" s="77" t="s">
        <v>224</v>
      </c>
      <c r="E12" s="74"/>
      <c r="F12" s="74"/>
      <c r="G12" s="296" t="s">
        <v>506</v>
      </c>
      <c r="H12" s="297"/>
      <c r="I12" s="76" t="s">
        <v>456</v>
      </c>
      <c r="J12" s="74">
        <v>63500</v>
      </c>
      <c r="K12" s="74">
        <v>1327290</v>
      </c>
    </row>
    <row r="13" spans="1:11">
      <c r="A13" s="294" t="s">
        <v>504</v>
      </c>
      <c r="B13" s="294"/>
      <c r="C13" s="294"/>
      <c r="D13" s="77" t="s">
        <v>231</v>
      </c>
      <c r="E13" s="74"/>
      <c r="F13" s="74"/>
      <c r="G13" s="296" t="s">
        <v>507</v>
      </c>
      <c r="H13" s="297"/>
      <c r="I13" s="76" t="s">
        <v>470</v>
      </c>
      <c r="J13" s="74"/>
      <c r="K13" s="278"/>
    </row>
    <row r="14" spans="1:11">
      <c r="A14" s="295"/>
      <c r="B14" s="295"/>
      <c r="C14" s="295"/>
      <c r="D14" s="3"/>
      <c r="E14" s="74"/>
      <c r="F14" s="74"/>
      <c r="G14" s="296" t="s">
        <v>508</v>
      </c>
      <c r="H14" s="297"/>
      <c r="I14" s="76" t="s">
        <v>487</v>
      </c>
      <c r="J14" s="74"/>
      <c r="K14" s="278"/>
    </row>
    <row r="15" spans="1:11">
      <c r="A15" s="304"/>
      <c r="B15" s="304"/>
      <c r="C15" s="304"/>
      <c r="D15" s="77"/>
      <c r="E15" s="74"/>
      <c r="F15" s="74"/>
      <c r="G15" s="305"/>
      <c r="H15" s="306"/>
      <c r="I15" s="76"/>
      <c r="J15" s="74"/>
      <c r="K15" s="278"/>
    </row>
    <row r="16" spans="1:11">
      <c r="A16" s="304"/>
      <c r="B16" s="304"/>
      <c r="C16" s="304"/>
      <c r="D16" s="77"/>
      <c r="E16" s="74"/>
      <c r="F16" s="74"/>
      <c r="G16" s="305"/>
      <c r="H16" s="306"/>
      <c r="I16" s="76"/>
      <c r="J16" s="74"/>
      <c r="K16" s="278"/>
    </row>
    <row r="17" spans="1:11">
      <c r="A17" s="279" t="s">
        <v>505</v>
      </c>
      <c r="B17" s="279"/>
      <c r="C17" s="279"/>
      <c r="D17" s="80" t="s">
        <v>234</v>
      </c>
      <c r="E17" s="78">
        <f>SUM(E13,E12,E11,E10,E9,E8,E7)</f>
        <v>10487108</v>
      </c>
      <c r="F17" s="78">
        <f>SUM(F13,F12,F11,F10,F9,F8,F7)</f>
        <v>11018841</v>
      </c>
      <c r="G17" s="280" t="s">
        <v>509</v>
      </c>
      <c r="H17" s="281"/>
      <c r="I17" s="79"/>
      <c r="J17" s="78">
        <f>SUM(J7:J14)</f>
        <v>63170305</v>
      </c>
      <c r="K17" s="78">
        <f>SUM(K7:K14)</f>
        <v>59856194</v>
      </c>
    </row>
    <row r="18" spans="1:11">
      <c r="A18" s="293"/>
      <c r="B18" s="293"/>
      <c r="C18" s="293"/>
      <c r="D18" s="86"/>
      <c r="E18" s="74"/>
      <c r="F18" s="74"/>
      <c r="G18" s="284"/>
      <c r="H18" s="285"/>
      <c r="I18" s="75"/>
      <c r="J18" s="74"/>
      <c r="K18" s="74"/>
    </row>
    <row r="19" spans="1:11">
      <c r="A19" s="293" t="s">
        <v>520</v>
      </c>
      <c r="B19" s="293"/>
      <c r="C19" s="293"/>
      <c r="D19" s="86" t="s">
        <v>521</v>
      </c>
      <c r="E19" s="74">
        <v>52683197</v>
      </c>
      <c r="F19" s="74">
        <v>48837353</v>
      </c>
      <c r="G19" s="284" t="s">
        <v>512</v>
      </c>
      <c r="H19" s="285"/>
      <c r="I19" s="76" t="s">
        <v>513</v>
      </c>
      <c r="J19" s="74">
        <v>0</v>
      </c>
      <c r="K19" s="74">
        <v>0</v>
      </c>
    </row>
    <row r="20" spans="1:11">
      <c r="A20" s="282" t="s">
        <v>522</v>
      </c>
      <c r="B20" s="282"/>
      <c r="C20" s="282"/>
      <c r="D20" s="83" t="s">
        <v>523</v>
      </c>
      <c r="E20" s="74">
        <v>0</v>
      </c>
      <c r="F20" s="74">
        <v>0</v>
      </c>
      <c r="G20" s="289" t="s">
        <v>514</v>
      </c>
      <c r="H20" s="290"/>
      <c r="I20" s="88" t="s">
        <v>515</v>
      </c>
      <c r="J20" s="74">
        <v>0</v>
      </c>
      <c r="K20" s="74">
        <v>0</v>
      </c>
    </row>
    <row r="21" spans="1:11">
      <c r="A21" s="283" t="s">
        <v>524</v>
      </c>
      <c r="B21" s="283"/>
      <c r="C21" s="283"/>
      <c r="D21" s="77" t="s">
        <v>195</v>
      </c>
      <c r="E21" s="74">
        <v>0</v>
      </c>
      <c r="F21" s="74">
        <v>0</v>
      </c>
      <c r="G21" s="284" t="s">
        <v>516</v>
      </c>
      <c r="H21" s="285"/>
      <c r="I21" s="76" t="s">
        <v>517</v>
      </c>
      <c r="J21" s="74">
        <v>0</v>
      </c>
      <c r="K21" s="74">
        <v>0</v>
      </c>
    </row>
    <row r="22" spans="1:11">
      <c r="A22" s="283"/>
      <c r="B22" s="283"/>
      <c r="C22" s="283"/>
      <c r="D22" s="77"/>
      <c r="E22" s="74"/>
      <c r="F22" s="74"/>
      <c r="G22" s="291"/>
      <c r="H22" s="292"/>
      <c r="I22" s="87"/>
      <c r="J22" s="74"/>
      <c r="K22" s="74"/>
    </row>
    <row r="23" spans="1:11">
      <c r="A23" s="279" t="s">
        <v>525</v>
      </c>
      <c r="B23" s="279"/>
      <c r="C23" s="279"/>
      <c r="D23" s="80" t="s">
        <v>526</v>
      </c>
      <c r="E23" s="78">
        <f>SUM(E21,E20,E19,E18)</f>
        <v>52683197</v>
      </c>
      <c r="F23" s="78">
        <f>SUM(F21,F20,F19,F18)</f>
        <v>48837353</v>
      </c>
      <c r="G23" s="280" t="s">
        <v>518</v>
      </c>
      <c r="H23" s="281"/>
      <c r="I23" s="81" t="s">
        <v>511</v>
      </c>
      <c r="J23" s="74">
        <v>0</v>
      </c>
      <c r="K23" s="74">
        <v>0</v>
      </c>
    </row>
    <row r="24" spans="1:11">
      <c r="A24" s="286"/>
      <c r="B24" s="286"/>
      <c r="C24" s="286"/>
      <c r="D24" s="80"/>
      <c r="E24" s="74"/>
      <c r="F24" s="74"/>
      <c r="G24" s="287"/>
      <c r="H24" s="288"/>
      <c r="I24" s="81"/>
      <c r="J24" s="74"/>
      <c r="K24" s="74"/>
    </row>
    <row r="25" spans="1:11">
      <c r="A25" s="279" t="s">
        <v>527</v>
      </c>
      <c r="B25" s="279"/>
      <c r="C25" s="279"/>
      <c r="D25" s="80"/>
      <c r="E25" s="78">
        <f>SUM(E23,E17)</f>
        <v>63170305</v>
      </c>
      <c r="F25" s="78">
        <f>SUM(F23,F17)</f>
        <v>59856194</v>
      </c>
      <c r="G25" s="280" t="s">
        <v>519</v>
      </c>
      <c r="H25" s="281"/>
      <c r="I25" s="79"/>
      <c r="J25" s="78">
        <f>SUM(J23,J17)</f>
        <v>63170305</v>
      </c>
      <c r="K25" s="78">
        <f>SUM(K23,K17)</f>
        <v>59856194</v>
      </c>
    </row>
    <row r="26" spans="1:11">
      <c r="A26" s="283"/>
      <c r="B26" s="283"/>
      <c r="C26" s="283"/>
      <c r="D26" s="73"/>
      <c r="E26" s="74"/>
      <c r="F26" s="173"/>
      <c r="G26" s="284"/>
      <c r="H26" s="285"/>
      <c r="I26" s="75"/>
      <c r="J26" s="74"/>
      <c r="K26" s="199"/>
    </row>
  </sheetData>
  <mergeCells count="49">
    <mergeCell ref="A6:C6"/>
    <mergeCell ref="G6:H6"/>
    <mergeCell ref="G1:J1"/>
    <mergeCell ref="A2:J2"/>
    <mergeCell ref="A3:J3"/>
    <mergeCell ref="A4:C4"/>
    <mergeCell ref="G4:H4"/>
    <mergeCell ref="A5:F5"/>
    <mergeCell ref="G5:K5"/>
    <mergeCell ref="A17:C17"/>
    <mergeCell ref="G17:H17"/>
    <mergeCell ref="A12:C12"/>
    <mergeCell ref="G12:H12"/>
    <mergeCell ref="A11:C11"/>
    <mergeCell ref="G11:H11"/>
    <mergeCell ref="A16:C16"/>
    <mergeCell ref="G16:H16"/>
    <mergeCell ref="A13:C13"/>
    <mergeCell ref="G13:H13"/>
    <mergeCell ref="A15:C15"/>
    <mergeCell ref="G15:H15"/>
    <mergeCell ref="A19:C19"/>
    <mergeCell ref="G19:H19"/>
    <mergeCell ref="A21:C21"/>
    <mergeCell ref="G21:H21"/>
    <mergeCell ref="A7:C7"/>
    <mergeCell ref="G7:H7"/>
    <mergeCell ref="A14:C14"/>
    <mergeCell ref="G14:H14"/>
    <mergeCell ref="A9:C9"/>
    <mergeCell ref="G9:H9"/>
    <mergeCell ref="A8:C8"/>
    <mergeCell ref="G8:H8"/>
    <mergeCell ref="A10:C10"/>
    <mergeCell ref="G10:H10"/>
    <mergeCell ref="A18:C18"/>
    <mergeCell ref="G18:H18"/>
    <mergeCell ref="A23:C23"/>
    <mergeCell ref="G23:H23"/>
    <mergeCell ref="A20:C20"/>
    <mergeCell ref="A26:C26"/>
    <mergeCell ref="G26:H26"/>
    <mergeCell ref="A24:C24"/>
    <mergeCell ref="G24:H24"/>
    <mergeCell ref="A25:C25"/>
    <mergeCell ref="G25:H25"/>
    <mergeCell ref="G20:H20"/>
    <mergeCell ref="A22:C22"/>
    <mergeCell ref="G22:H22"/>
  </mergeCells>
  <phoneticPr fontId="11" type="noConversion"/>
  <pageMargins left="0.38" right="0.34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9"/>
  <sheetViews>
    <sheetView topLeftCell="A194" workbookViewId="0">
      <selection sqref="A1:H1"/>
    </sheetView>
  </sheetViews>
  <sheetFormatPr defaultRowHeight="15"/>
  <cols>
    <col min="1" max="1" width="4.5703125" style="142" customWidth="1"/>
    <col min="2" max="2" width="67.85546875" style="142" bestFit="1" customWidth="1"/>
    <col min="3" max="3" width="9.140625" style="142"/>
    <col min="4" max="4" width="16.42578125" style="142" bestFit="1" customWidth="1"/>
    <col min="5" max="7" width="16.42578125" style="142" customWidth="1"/>
    <col min="8" max="8" width="12.28515625" style="142" customWidth="1"/>
    <col min="9" max="16384" width="9.140625" style="142"/>
  </cols>
  <sheetData>
    <row r="1" spans="1:8">
      <c r="A1" s="319" t="s">
        <v>786</v>
      </c>
      <c r="B1" s="319"/>
      <c r="C1" s="319"/>
      <c r="D1" s="319"/>
      <c r="E1" s="319"/>
      <c r="F1" s="319"/>
      <c r="G1" s="319"/>
      <c r="H1" s="319"/>
    </row>
    <row r="2" spans="1:8">
      <c r="A2" s="320"/>
      <c r="B2" s="320"/>
      <c r="C2" s="320"/>
      <c r="D2" s="320"/>
      <c r="E2" s="320"/>
      <c r="F2" s="320"/>
      <c r="G2" s="320"/>
      <c r="H2" s="320"/>
    </row>
    <row r="3" spans="1:8">
      <c r="A3" s="321" t="s">
        <v>680</v>
      </c>
      <c r="B3" s="321"/>
      <c r="C3" s="321"/>
      <c r="D3" s="321"/>
      <c r="E3" s="321"/>
      <c r="F3" s="321"/>
      <c r="G3" s="321"/>
      <c r="H3" s="321"/>
    </row>
    <row r="4" spans="1:8">
      <c r="A4" s="321" t="s">
        <v>531</v>
      </c>
      <c r="B4" s="321"/>
      <c r="C4" s="321"/>
      <c r="D4" s="321"/>
      <c r="E4" s="321"/>
      <c r="F4" s="321"/>
      <c r="G4" s="321"/>
      <c r="H4" s="321"/>
    </row>
    <row r="5" spans="1:8">
      <c r="A5" s="152"/>
      <c r="C5" s="152"/>
    </row>
    <row r="6" spans="1:8" ht="15" customHeight="1">
      <c r="A6" s="331" t="s">
        <v>106</v>
      </c>
      <c r="B6" s="334" t="s">
        <v>107</v>
      </c>
      <c r="C6" s="334" t="s">
        <v>108</v>
      </c>
      <c r="D6" s="322" t="s">
        <v>188</v>
      </c>
      <c r="E6" s="323"/>
      <c r="F6" s="322" t="s">
        <v>532</v>
      </c>
      <c r="G6" s="323"/>
      <c r="H6" s="328" t="s">
        <v>14</v>
      </c>
    </row>
    <row r="7" spans="1:8" ht="15" customHeight="1">
      <c r="A7" s="332"/>
      <c r="B7" s="335"/>
      <c r="C7" s="335"/>
      <c r="D7" s="324"/>
      <c r="E7" s="325"/>
      <c r="F7" s="324"/>
      <c r="G7" s="325"/>
      <c r="H7" s="329"/>
    </row>
    <row r="8" spans="1:8">
      <c r="A8" s="333"/>
      <c r="B8" s="336"/>
      <c r="C8" s="336"/>
      <c r="D8" s="326"/>
      <c r="E8" s="327"/>
      <c r="F8" s="326"/>
      <c r="G8" s="327"/>
      <c r="H8" s="330"/>
    </row>
    <row r="9" spans="1:8" ht="30">
      <c r="A9" s="151"/>
      <c r="B9" s="143"/>
      <c r="C9" s="143"/>
      <c r="D9" s="143" t="s">
        <v>109</v>
      </c>
      <c r="E9" s="143" t="s">
        <v>681</v>
      </c>
      <c r="F9" s="143" t="s">
        <v>109</v>
      </c>
      <c r="G9" s="143" t="s">
        <v>4</v>
      </c>
      <c r="H9" s="150"/>
    </row>
    <row r="10" spans="1:8">
      <c r="A10" s="60">
        <v>1</v>
      </c>
      <c r="B10" s="14" t="s">
        <v>94</v>
      </c>
      <c r="C10" s="60" t="s">
        <v>98</v>
      </c>
      <c r="D10" s="187">
        <f>SUM(D11:D18)</f>
        <v>28609955</v>
      </c>
      <c r="E10" s="27">
        <f>SUM(E11:E18)</f>
        <v>28722989</v>
      </c>
      <c r="F10" s="27">
        <v>0</v>
      </c>
      <c r="G10" s="27">
        <v>0</v>
      </c>
      <c r="H10" s="14"/>
    </row>
    <row r="11" spans="1:8">
      <c r="A11" s="60"/>
      <c r="B11" s="95" t="s">
        <v>110</v>
      </c>
      <c r="C11" s="153"/>
      <c r="D11" s="92">
        <v>4961880</v>
      </c>
      <c r="E11" s="92">
        <v>4961880</v>
      </c>
      <c r="F11" s="154"/>
      <c r="G11" s="154"/>
      <c r="H11" s="14"/>
    </row>
    <row r="12" spans="1:8">
      <c r="A12" s="60"/>
      <c r="B12" s="95" t="s">
        <v>111</v>
      </c>
      <c r="C12" s="153"/>
      <c r="D12" s="92">
        <v>4448000</v>
      </c>
      <c r="E12" s="92">
        <v>4448000</v>
      </c>
      <c r="F12" s="154"/>
      <c r="G12" s="154"/>
      <c r="H12" s="14"/>
    </row>
    <row r="13" spans="1:8">
      <c r="A13" s="60"/>
      <c r="B13" s="95" t="s">
        <v>112</v>
      </c>
      <c r="C13" s="153"/>
      <c r="D13" s="92">
        <v>2889710</v>
      </c>
      <c r="E13" s="92">
        <v>2889710</v>
      </c>
      <c r="F13" s="154"/>
      <c r="G13" s="154"/>
      <c r="H13" s="14"/>
    </row>
    <row r="14" spans="1:8">
      <c r="A14" s="60"/>
      <c r="B14" s="95" t="s">
        <v>113</v>
      </c>
      <c r="C14" s="153"/>
      <c r="D14" s="92">
        <v>7000000</v>
      </c>
      <c r="E14" s="92">
        <v>7000000</v>
      </c>
      <c r="F14" s="154"/>
      <c r="G14" s="154"/>
      <c r="H14" s="14"/>
    </row>
    <row r="15" spans="1:8">
      <c r="A15" s="60"/>
      <c r="B15" s="95" t="s">
        <v>119</v>
      </c>
      <c r="C15" s="153"/>
      <c r="D15" s="92">
        <v>9084015</v>
      </c>
      <c r="E15" s="92">
        <v>9084015</v>
      </c>
      <c r="F15" s="154"/>
      <c r="G15" s="154"/>
      <c r="H15" s="14"/>
    </row>
    <row r="16" spans="1:8">
      <c r="A16" s="60"/>
      <c r="B16" s="90" t="s">
        <v>738</v>
      </c>
      <c r="C16" s="91"/>
      <c r="D16" s="92">
        <v>142200</v>
      </c>
      <c r="E16" s="92">
        <v>142200</v>
      </c>
      <c r="F16" s="92"/>
      <c r="G16" s="154"/>
      <c r="H16" s="14"/>
    </row>
    <row r="17" spans="1:8">
      <c r="A17" s="60"/>
      <c r="B17" s="95" t="s">
        <v>597</v>
      </c>
      <c r="C17" s="153"/>
      <c r="D17" s="92">
        <v>84150</v>
      </c>
      <c r="E17" s="92">
        <v>84150</v>
      </c>
      <c r="F17" s="154"/>
      <c r="G17" s="154"/>
      <c r="H17" s="14"/>
    </row>
    <row r="18" spans="1:8">
      <c r="A18" s="60"/>
      <c r="B18" s="95" t="s">
        <v>682</v>
      </c>
      <c r="C18" s="153"/>
      <c r="D18" s="92">
        <v>0</v>
      </c>
      <c r="E18" s="92">
        <v>113034</v>
      </c>
      <c r="F18" s="154"/>
      <c r="G18" s="154"/>
      <c r="H18" s="14"/>
    </row>
    <row r="19" spans="1:8">
      <c r="A19" s="60">
        <v>2</v>
      </c>
      <c r="B19" s="14" t="s">
        <v>95</v>
      </c>
      <c r="C19" s="60" t="s">
        <v>99</v>
      </c>
      <c r="D19" s="187">
        <f>SUM(D20:D22)</f>
        <v>29872170</v>
      </c>
      <c r="E19" s="187">
        <f>SUM(E20:E23)</f>
        <v>32904520</v>
      </c>
      <c r="F19" s="27">
        <v>0</v>
      </c>
      <c r="G19" s="27">
        <v>0</v>
      </c>
      <c r="H19" s="14"/>
    </row>
    <row r="20" spans="1:8">
      <c r="A20" s="60"/>
      <c r="B20" s="95" t="s">
        <v>114</v>
      </c>
      <c r="C20" s="155"/>
      <c r="D20" s="92">
        <v>20465150</v>
      </c>
      <c r="E20" s="92">
        <v>21368670</v>
      </c>
      <c r="F20" s="154"/>
      <c r="G20" s="154"/>
      <c r="H20" s="14"/>
    </row>
    <row r="21" spans="1:8">
      <c r="A21" s="60"/>
      <c r="B21" s="95" t="s">
        <v>115</v>
      </c>
      <c r="C21" s="155"/>
      <c r="D21" s="92">
        <v>4800000</v>
      </c>
      <c r="E21" s="92">
        <v>4800000</v>
      </c>
      <c r="F21" s="154"/>
      <c r="G21" s="154"/>
      <c r="H21" s="14"/>
    </row>
    <row r="22" spans="1:8">
      <c r="A22" s="60"/>
      <c r="B22" s="95" t="s">
        <v>116</v>
      </c>
      <c r="C22" s="155"/>
      <c r="D22" s="92">
        <v>4607020</v>
      </c>
      <c r="E22" s="92">
        <v>4772600</v>
      </c>
      <c r="F22" s="154"/>
      <c r="G22" s="154"/>
      <c r="H22" s="14"/>
    </row>
    <row r="23" spans="1:8">
      <c r="A23" s="60"/>
      <c r="B23" s="90" t="s">
        <v>739</v>
      </c>
      <c r="C23" s="93"/>
      <c r="D23" s="92"/>
      <c r="E23" s="92">
        <v>1963250</v>
      </c>
      <c r="F23" s="258"/>
      <c r="G23" s="258"/>
      <c r="H23" s="14"/>
    </row>
    <row r="24" spans="1:8" ht="30">
      <c r="A24" s="60">
        <v>3</v>
      </c>
      <c r="B24" s="12" t="s">
        <v>96</v>
      </c>
      <c r="C24" s="60" t="s">
        <v>100</v>
      </c>
      <c r="D24" s="92">
        <f>SUM(D25:D31)</f>
        <v>35086524</v>
      </c>
      <c r="E24" s="27">
        <f>SUM(E25:E32)</f>
        <v>35203189</v>
      </c>
      <c r="F24" s="156">
        <v>0</v>
      </c>
      <c r="G24" s="170">
        <v>0</v>
      </c>
      <c r="H24" s="14"/>
    </row>
    <row r="25" spans="1:8">
      <c r="A25" s="60"/>
      <c r="B25" s="157" t="s">
        <v>117</v>
      </c>
      <c r="C25" s="158"/>
      <c r="D25" s="92">
        <v>7392000</v>
      </c>
      <c r="E25" s="92">
        <v>6336000</v>
      </c>
      <c r="F25" s="154"/>
      <c r="G25" s="154"/>
      <c r="H25" s="14"/>
    </row>
    <row r="26" spans="1:8">
      <c r="A26" s="60"/>
      <c r="B26" s="157" t="s">
        <v>601</v>
      </c>
      <c r="C26" s="158"/>
      <c r="D26" s="92">
        <v>6144046</v>
      </c>
      <c r="E26" s="92">
        <v>5634546</v>
      </c>
      <c r="F26" s="154"/>
      <c r="G26" s="154"/>
      <c r="H26" s="14"/>
    </row>
    <row r="27" spans="1:8">
      <c r="A27" s="60"/>
      <c r="B27" s="157" t="s">
        <v>120</v>
      </c>
      <c r="C27" s="158"/>
      <c r="D27" s="92">
        <v>1045760</v>
      </c>
      <c r="E27" s="92">
        <v>1568640</v>
      </c>
      <c r="F27" s="154"/>
      <c r="G27" s="154"/>
      <c r="H27" s="14"/>
    </row>
    <row r="28" spans="1:8">
      <c r="A28" s="60"/>
      <c r="B28" s="157" t="s">
        <v>121</v>
      </c>
      <c r="C28" s="158"/>
      <c r="D28" s="92">
        <v>4250000</v>
      </c>
      <c r="E28" s="92">
        <v>4250000</v>
      </c>
      <c r="F28" s="154"/>
      <c r="G28" s="154"/>
      <c r="H28" s="14"/>
    </row>
    <row r="29" spans="1:8">
      <c r="A29" s="60"/>
      <c r="B29" s="157" t="s">
        <v>740</v>
      </c>
      <c r="C29" s="158"/>
      <c r="D29" s="92">
        <v>901740</v>
      </c>
      <c r="E29" s="92">
        <v>959310</v>
      </c>
      <c r="F29" s="154"/>
      <c r="G29" s="154"/>
      <c r="H29" s="14"/>
    </row>
    <row r="30" spans="1:8">
      <c r="A30" s="60"/>
      <c r="B30" s="157" t="s">
        <v>118</v>
      </c>
      <c r="C30" s="158"/>
      <c r="D30" s="92">
        <v>15352978</v>
      </c>
      <c r="E30" s="92">
        <v>15352978</v>
      </c>
      <c r="F30" s="154"/>
      <c r="G30" s="154"/>
      <c r="H30" s="14"/>
    </row>
    <row r="31" spans="1:8">
      <c r="A31" s="60"/>
      <c r="B31" s="157" t="s">
        <v>5</v>
      </c>
      <c r="C31" s="158"/>
      <c r="D31" s="92"/>
      <c r="E31" s="92">
        <v>265355</v>
      </c>
      <c r="F31" s="154"/>
      <c r="G31" s="154"/>
      <c r="H31" s="14"/>
    </row>
    <row r="32" spans="1:8">
      <c r="A32" s="60"/>
      <c r="B32" s="90" t="s">
        <v>739</v>
      </c>
      <c r="C32" s="94"/>
      <c r="D32" s="92"/>
      <c r="E32" s="92">
        <v>836360</v>
      </c>
      <c r="F32" s="92"/>
      <c r="G32" s="154"/>
      <c r="H32" s="14"/>
    </row>
    <row r="33" spans="1:8">
      <c r="A33" s="60">
        <v>4</v>
      </c>
      <c r="B33" s="14" t="s">
        <v>97</v>
      </c>
      <c r="C33" s="60" t="s">
        <v>101</v>
      </c>
      <c r="D33" s="187">
        <v>1915281</v>
      </c>
      <c r="E33" s="187">
        <v>2573611</v>
      </c>
      <c r="F33" s="27">
        <v>0</v>
      </c>
      <c r="G33" s="27">
        <v>0</v>
      </c>
      <c r="H33" s="14"/>
    </row>
    <row r="34" spans="1:8">
      <c r="A34" s="60"/>
      <c r="B34" s="95" t="s">
        <v>122</v>
      </c>
      <c r="C34" s="158"/>
      <c r="D34" s="92">
        <v>1915281</v>
      </c>
      <c r="E34" s="92">
        <v>1915281</v>
      </c>
      <c r="F34" s="154"/>
      <c r="G34" s="154"/>
      <c r="H34" s="14"/>
    </row>
    <row r="35" spans="1:8">
      <c r="A35" s="60"/>
      <c r="B35" s="90" t="s">
        <v>739</v>
      </c>
      <c r="C35" s="158"/>
      <c r="D35" s="92"/>
      <c r="E35" s="92">
        <v>658330</v>
      </c>
      <c r="F35" s="154"/>
      <c r="G35" s="154"/>
      <c r="H35" s="14"/>
    </row>
    <row r="36" spans="1:8">
      <c r="A36" s="60">
        <v>5</v>
      </c>
      <c r="B36" s="14" t="s">
        <v>661</v>
      </c>
      <c r="C36" s="60" t="s">
        <v>102</v>
      </c>
      <c r="D36" s="187">
        <v>14378420</v>
      </c>
      <c r="E36" s="187">
        <f>SUM(E37:E39)</f>
        <v>6986652</v>
      </c>
      <c r="F36" s="27"/>
      <c r="G36" s="27"/>
      <c r="H36" s="14"/>
    </row>
    <row r="37" spans="1:8">
      <c r="A37" s="60"/>
      <c r="B37" s="213" t="s">
        <v>6</v>
      </c>
      <c r="C37" s="60"/>
      <c r="D37" s="245">
        <v>14378420</v>
      </c>
      <c r="E37" s="245">
        <v>1651112</v>
      </c>
      <c r="F37" s="27"/>
      <c r="G37" s="27"/>
      <c r="H37" s="14"/>
    </row>
    <row r="38" spans="1:8">
      <c r="A38" s="60"/>
      <c r="B38" s="213" t="s">
        <v>742</v>
      </c>
      <c r="C38" s="60"/>
      <c r="D38" s="187"/>
      <c r="E38" s="245">
        <v>1463040</v>
      </c>
      <c r="F38" s="27"/>
      <c r="G38" s="27"/>
      <c r="H38" s="14"/>
    </row>
    <row r="39" spans="1:8">
      <c r="A39" s="60"/>
      <c r="B39" s="213" t="s">
        <v>741</v>
      </c>
      <c r="C39" s="60"/>
      <c r="D39" s="187"/>
      <c r="E39" s="245">
        <v>3872500</v>
      </c>
      <c r="F39" s="27"/>
      <c r="G39" s="27"/>
      <c r="H39" s="14"/>
    </row>
    <row r="40" spans="1:8">
      <c r="A40" s="60">
        <v>6</v>
      </c>
      <c r="B40" s="14" t="s">
        <v>636</v>
      </c>
      <c r="C40" s="60" t="s">
        <v>103</v>
      </c>
      <c r="D40" s="27"/>
      <c r="E40" s="27">
        <v>87850</v>
      </c>
      <c r="F40" s="27"/>
      <c r="G40" s="27"/>
      <c r="H40" s="14"/>
    </row>
    <row r="41" spans="1:8">
      <c r="A41" s="127">
        <v>7</v>
      </c>
      <c r="B41" s="16" t="s">
        <v>105</v>
      </c>
      <c r="C41" s="127" t="s">
        <v>104</v>
      </c>
      <c r="D41" s="10">
        <f>SUM(D10,D19,D24,D33,D36)</f>
        <v>109862350</v>
      </c>
      <c r="E41" s="129">
        <f>SUM(E10,E19,E24,E33,E36,E40)</f>
        <v>106478811</v>
      </c>
      <c r="F41" s="129">
        <f>SUM(F10,F19,F24,F33,F36,F40)</f>
        <v>0</v>
      </c>
      <c r="G41" s="129">
        <v>0</v>
      </c>
      <c r="H41" s="14"/>
    </row>
    <row r="42" spans="1:8">
      <c r="A42" s="60">
        <v>8</v>
      </c>
      <c r="B42" s="14" t="s">
        <v>123</v>
      </c>
      <c r="C42" s="60" t="s">
        <v>124</v>
      </c>
      <c r="D42" s="27"/>
      <c r="E42" s="27"/>
      <c r="F42" s="27"/>
      <c r="G42" s="27"/>
      <c r="H42" s="14"/>
    </row>
    <row r="43" spans="1:8" ht="30">
      <c r="A43" s="60">
        <v>9</v>
      </c>
      <c r="B43" s="12" t="s">
        <v>125</v>
      </c>
      <c r="C43" s="60" t="s">
        <v>127</v>
      </c>
      <c r="D43" s="27"/>
      <c r="E43" s="27"/>
      <c r="F43" s="27"/>
      <c r="G43" s="27"/>
      <c r="H43" s="14"/>
    </row>
    <row r="44" spans="1:8" ht="30">
      <c r="A44" s="60">
        <v>10</v>
      </c>
      <c r="B44" s="12" t="s">
        <v>128</v>
      </c>
      <c r="C44" s="60" t="s">
        <v>126</v>
      </c>
      <c r="D44" s="27"/>
      <c r="E44" s="27"/>
      <c r="F44" s="27"/>
      <c r="G44" s="27"/>
      <c r="H44" s="14"/>
    </row>
    <row r="45" spans="1:8" ht="30">
      <c r="A45" s="60">
        <v>11</v>
      </c>
      <c r="B45" s="12" t="s">
        <v>129</v>
      </c>
      <c r="C45" s="60" t="s">
        <v>130</v>
      </c>
      <c r="D45" s="27"/>
      <c r="E45" s="27"/>
      <c r="F45" s="27"/>
      <c r="G45" s="27"/>
      <c r="H45" s="14"/>
    </row>
    <row r="46" spans="1:8">
      <c r="A46" s="60">
        <v>12</v>
      </c>
      <c r="B46" s="14" t="s">
        <v>131</v>
      </c>
      <c r="C46" s="60" t="s">
        <v>132</v>
      </c>
      <c r="D46" s="27">
        <f>SUM(D47:D51)</f>
        <v>35235209</v>
      </c>
      <c r="E46" s="27">
        <f>SUM(E47:E56)</f>
        <v>50500409</v>
      </c>
      <c r="F46" s="27"/>
      <c r="G46" s="27"/>
      <c r="H46" s="27"/>
    </row>
    <row r="47" spans="1:8">
      <c r="A47" s="60"/>
      <c r="B47" s="90" t="s">
        <v>133</v>
      </c>
      <c r="C47" s="158"/>
      <c r="D47" s="92">
        <v>4207200</v>
      </c>
      <c r="E47" s="92">
        <v>6751000</v>
      </c>
      <c r="F47" s="154"/>
      <c r="G47" s="154"/>
      <c r="H47" s="14"/>
    </row>
    <row r="48" spans="1:8">
      <c r="A48" s="60"/>
      <c r="B48" s="90" t="s">
        <v>134</v>
      </c>
      <c r="C48" s="158"/>
      <c r="D48" s="92">
        <v>62400</v>
      </c>
      <c r="E48" s="92">
        <v>62400</v>
      </c>
      <c r="F48" s="154"/>
      <c r="G48" s="154"/>
      <c r="H48" s="14"/>
    </row>
    <row r="49" spans="1:8">
      <c r="A49" s="60"/>
      <c r="B49" s="90" t="s">
        <v>235</v>
      </c>
      <c r="C49" s="158"/>
      <c r="D49" s="92">
        <v>27905969</v>
      </c>
      <c r="E49" s="92">
        <v>27251525</v>
      </c>
      <c r="F49" s="154"/>
      <c r="G49" s="154"/>
      <c r="H49" s="14"/>
    </row>
    <row r="50" spans="1:8">
      <c r="A50" s="60"/>
      <c r="B50" s="90" t="s">
        <v>683</v>
      </c>
      <c r="C50" s="158"/>
      <c r="D50" s="92">
        <v>1979640</v>
      </c>
      <c r="E50" s="92">
        <v>1843253</v>
      </c>
      <c r="F50" s="154"/>
      <c r="G50" s="154"/>
      <c r="H50" s="14"/>
    </row>
    <row r="51" spans="1:8">
      <c r="A51" s="60"/>
      <c r="B51" s="90" t="s">
        <v>135</v>
      </c>
      <c r="C51" s="158"/>
      <c r="D51" s="92">
        <v>1080000</v>
      </c>
      <c r="E51" s="92">
        <v>1350000</v>
      </c>
      <c r="F51" s="154"/>
      <c r="G51" s="154"/>
      <c r="H51" s="14"/>
    </row>
    <row r="52" spans="1:8">
      <c r="A52" s="60"/>
      <c r="B52" s="212" t="s">
        <v>743</v>
      </c>
      <c r="C52" s="158"/>
      <c r="D52" s="144"/>
      <c r="E52" s="259">
        <v>5020583</v>
      </c>
      <c r="F52" s="154"/>
      <c r="G52" s="154"/>
      <c r="H52" s="14"/>
    </row>
    <row r="53" spans="1:8">
      <c r="A53" s="60"/>
      <c r="B53" s="90" t="s">
        <v>744</v>
      </c>
      <c r="C53" s="158"/>
      <c r="D53" s="144"/>
      <c r="E53" s="259">
        <v>823286</v>
      </c>
      <c r="F53" s="154"/>
      <c r="G53" s="154"/>
      <c r="H53" s="14"/>
    </row>
    <row r="54" spans="1:8">
      <c r="A54" s="60"/>
      <c r="B54" s="90" t="s">
        <v>745</v>
      </c>
      <c r="C54" s="158"/>
      <c r="D54" s="144"/>
      <c r="E54" s="259">
        <v>2367201</v>
      </c>
      <c r="F54" s="154"/>
      <c r="G54" s="154"/>
      <c r="H54" s="14"/>
    </row>
    <row r="55" spans="1:8">
      <c r="A55" s="60"/>
      <c r="B55" s="90" t="s">
        <v>746</v>
      </c>
      <c r="C55" s="158"/>
      <c r="D55" s="144"/>
      <c r="E55" s="259">
        <v>1315357</v>
      </c>
      <c r="F55" s="154"/>
      <c r="G55" s="154"/>
      <c r="H55" s="14"/>
    </row>
    <row r="56" spans="1:8">
      <c r="A56" s="60"/>
      <c r="B56" s="90" t="s">
        <v>747</v>
      </c>
      <c r="C56" s="158"/>
      <c r="D56" s="144"/>
      <c r="E56" s="259">
        <v>3715804</v>
      </c>
      <c r="F56" s="154"/>
      <c r="G56" s="154"/>
      <c r="H56" s="14"/>
    </row>
    <row r="57" spans="1:8">
      <c r="A57" s="127">
        <v>13</v>
      </c>
      <c r="B57" s="16" t="s">
        <v>136</v>
      </c>
      <c r="C57" s="127" t="s">
        <v>137</v>
      </c>
      <c r="D57" s="129">
        <f>SUM(D41,D46)</f>
        <v>145097559</v>
      </c>
      <c r="E57" s="129">
        <f>SUM(E41,E46)</f>
        <v>156979220</v>
      </c>
      <c r="F57" s="129">
        <v>0</v>
      </c>
      <c r="G57" s="129">
        <v>0</v>
      </c>
      <c r="H57" s="27"/>
    </row>
    <row r="58" spans="1:8">
      <c r="A58" s="60">
        <v>14</v>
      </c>
      <c r="B58" s="14" t="s">
        <v>781</v>
      </c>
      <c r="C58" s="60" t="s">
        <v>139</v>
      </c>
      <c r="D58" s="27"/>
      <c r="E58" s="27">
        <v>5603433</v>
      </c>
      <c r="F58" s="27"/>
      <c r="G58" s="27"/>
      <c r="H58" s="27"/>
    </row>
    <row r="59" spans="1:8">
      <c r="A59" s="60"/>
      <c r="B59" s="209" t="s">
        <v>684</v>
      </c>
      <c r="C59" s="210"/>
      <c r="D59" s="211"/>
      <c r="E59" s="211">
        <v>5603433</v>
      </c>
      <c r="F59" s="27"/>
      <c r="G59" s="27"/>
      <c r="H59" s="27"/>
    </row>
    <row r="60" spans="1:8" ht="30">
      <c r="A60" s="60">
        <v>15</v>
      </c>
      <c r="B60" s="12" t="s">
        <v>140</v>
      </c>
      <c r="C60" s="60" t="s">
        <v>141</v>
      </c>
      <c r="D60" s="27"/>
      <c r="E60" s="27"/>
      <c r="F60" s="27"/>
      <c r="G60" s="27"/>
      <c r="H60" s="27"/>
    </row>
    <row r="61" spans="1:8" ht="30">
      <c r="A61" s="60">
        <v>16</v>
      </c>
      <c r="B61" s="12" t="s">
        <v>142</v>
      </c>
      <c r="C61" s="60" t="s">
        <v>143</v>
      </c>
      <c r="D61" s="27"/>
      <c r="E61" s="27"/>
      <c r="F61" s="27"/>
      <c r="G61" s="27"/>
      <c r="H61" s="27"/>
    </row>
    <row r="62" spans="1:8" ht="30">
      <c r="A62" s="60">
        <v>17</v>
      </c>
      <c r="B62" s="12" t="s">
        <v>144</v>
      </c>
      <c r="C62" s="60" t="s">
        <v>147</v>
      </c>
      <c r="D62" s="27"/>
      <c r="E62" s="27"/>
      <c r="F62" s="27"/>
      <c r="G62" s="27"/>
      <c r="H62" s="27"/>
    </row>
    <row r="63" spans="1:8">
      <c r="A63" s="60">
        <v>18</v>
      </c>
      <c r="B63" s="14" t="s">
        <v>145</v>
      </c>
      <c r="C63" s="60" t="s">
        <v>146</v>
      </c>
      <c r="D63" s="128"/>
      <c r="E63" s="128">
        <f>SUM(E64:E66)</f>
        <v>19109059</v>
      </c>
      <c r="F63" s="27"/>
      <c r="G63" s="27"/>
      <c r="H63" s="27"/>
    </row>
    <row r="64" spans="1:8">
      <c r="A64" s="60"/>
      <c r="B64" s="90" t="s">
        <v>748</v>
      </c>
      <c r="C64" s="210"/>
      <c r="D64" s="211"/>
      <c r="E64" s="211">
        <v>2999999</v>
      </c>
      <c r="F64" s="27"/>
      <c r="G64" s="27"/>
      <c r="H64" s="27"/>
    </row>
    <row r="65" spans="1:8">
      <c r="A65" s="60"/>
      <c r="B65" s="90" t="s">
        <v>749</v>
      </c>
      <c r="C65" s="210"/>
      <c r="D65" s="211"/>
      <c r="E65" s="211">
        <v>14981300</v>
      </c>
      <c r="F65" s="27"/>
      <c r="G65" s="27"/>
      <c r="H65" s="27"/>
    </row>
    <row r="66" spans="1:8">
      <c r="A66" s="60"/>
      <c r="B66" s="90" t="s">
        <v>235</v>
      </c>
      <c r="C66" s="210"/>
      <c r="D66" s="211"/>
      <c r="E66" s="211">
        <v>1127760</v>
      </c>
      <c r="F66" s="27"/>
      <c r="G66" s="27"/>
      <c r="H66" s="27"/>
    </row>
    <row r="67" spans="1:8">
      <c r="A67" s="127">
        <v>19</v>
      </c>
      <c r="B67" s="13" t="s">
        <v>148</v>
      </c>
      <c r="C67" s="127" t="s">
        <v>149</v>
      </c>
      <c r="D67" s="129"/>
      <c r="E67" s="129">
        <f>SUM(E58,E63)</f>
        <v>24712492</v>
      </c>
      <c r="F67" s="129">
        <v>0</v>
      </c>
      <c r="G67" s="129">
        <v>0</v>
      </c>
      <c r="H67" s="238"/>
    </row>
    <row r="68" spans="1:8">
      <c r="A68" s="60">
        <v>20</v>
      </c>
      <c r="B68" s="14" t="s">
        <v>150</v>
      </c>
      <c r="C68" s="60" t="s">
        <v>151</v>
      </c>
      <c r="D68" s="27"/>
      <c r="E68" s="27"/>
      <c r="F68" s="27"/>
      <c r="G68" s="27"/>
      <c r="H68" s="14"/>
    </row>
    <row r="69" spans="1:8">
      <c r="A69" s="60">
        <v>21</v>
      </c>
      <c r="B69" s="14" t="s">
        <v>152</v>
      </c>
      <c r="C69" s="60" t="s">
        <v>153</v>
      </c>
      <c r="D69" s="27"/>
      <c r="E69" s="27"/>
      <c r="F69" s="27"/>
      <c r="G69" s="27"/>
      <c r="H69" s="14"/>
    </row>
    <row r="70" spans="1:8">
      <c r="A70" s="127">
        <v>22</v>
      </c>
      <c r="B70" s="16" t="s">
        <v>154</v>
      </c>
      <c r="C70" s="127" t="s">
        <v>155</v>
      </c>
      <c r="D70" s="27"/>
      <c r="E70" s="27"/>
      <c r="F70" s="27"/>
      <c r="G70" s="27"/>
      <c r="H70" s="14"/>
    </row>
    <row r="71" spans="1:8">
      <c r="A71" s="60">
        <v>23</v>
      </c>
      <c r="B71" s="14" t="s">
        <v>156</v>
      </c>
      <c r="C71" s="60" t="s">
        <v>157</v>
      </c>
      <c r="D71" s="27"/>
      <c r="E71" s="27"/>
      <c r="F71" s="27"/>
      <c r="G71" s="27"/>
      <c r="H71" s="14"/>
    </row>
    <row r="72" spans="1:8">
      <c r="A72" s="60">
        <v>24</v>
      </c>
      <c r="B72" s="14" t="s">
        <v>158</v>
      </c>
      <c r="C72" s="60" t="s">
        <v>159</v>
      </c>
      <c r="D72" s="27"/>
      <c r="E72" s="27"/>
      <c r="F72" s="27"/>
      <c r="G72" s="27"/>
      <c r="H72" s="14"/>
    </row>
    <row r="73" spans="1:8">
      <c r="A73" s="60">
        <v>25</v>
      </c>
      <c r="B73" s="14" t="s">
        <v>160</v>
      </c>
      <c r="C73" s="60" t="s">
        <v>161</v>
      </c>
      <c r="D73" s="187">
        <v>600000</v>
      </c>
      <c r="E73" s="187">
        <v>600000</v>
      </c>
      <c r="F73" s="27"/>
      <c r="G73" s="27"/>
      <c r="H73" s="187"/>
    </row>
    <row r="74" spans="1:8">
      <c r="A74" s="60"/>
      <c r="B74" s="95" t="s">
        <v>162</v>
      </c>
      <c r="C74" s="158"/>
      <c r="D74" s="92">
        <v>600000</v>
      </c>
      <c r="E74" s="92">
        <v>600000</v>
      </c>
      <c r="F74" s="154"/>
      <c r="G74" s="154"/>
      <c r="H74" s="92"/>
    </row>
    <row r="75" spans="1:8">
      <c r="A75" s="60">
        <v>26</v>
      </c>
      <c r="B75" s="14" t="s">
        <v>163</v>
      </c>
      <c r="C75" s="60" t="s">
        <v>165</v>
      </c>
      <c r="D75" s="187">
        <v>8500000</v>
      </c>
      <c r="E75" s="187">
        <v>8500000</v>
      </c>
      <c r="F75" s="27"/>
      <c r="G75" s="27"/>
      <c r="H75" s="187"/>
    </row>
    <row r="76" spans="1:8">
      <c r="A76" s="60"/>
      <c r="B76" s="95" t="s">
        <v>164</v>
      </c>
      <c r="C76" s="155"/>
      <c r="D76" s="92">
        <v>8500000</v>
      </c>
      <c r="E76" s="92">
        <v>8500000</v>
      </c>
      <c r="F76" s="154"/>
      <c r="G76" s="154"/>
      <c r="H76" s="92"/>
    </row>
    <row r="77" spans="1:8">
      <c r="A77" s="60">
        <v>27</v>
      </c>
      <c r="B77" s="14" t="s">
        <v>166</v>
      </c>
      <c r="C77" s="60" t="s">
        <v>167</v>
      </c>
      <c r="D77" s="187"/>
      <c r="E77" s="187"/>
      <c r="F77" s="27"/>
      <c r="G77" s="27"/>
      <c r="H77" s="187"/>
    </row>
    <row r="78" spans="1:8">
      <c r="A78" s="60">
        <v>28</v>
      </c>
      <c r="B78" s="14" t="s">
        <v>168</v>
      </c>
      <c r="C78" s="60" t="s">
        <v>169</v>
      </c>
      <c r="D78" s="187"/>
      <c r="E78" s="187"/>
      <c r="F78" s="27"/>
      <c r="G78" s="27"/>
      <c r="H78" s="187"/>
    </row>
    <row r="79" spans="1:8">
      <c r="A79" s="60">
        <v>29</v>
      </c>
      <c r="B79" s="14" t="s">
        <v>170</v>
      </c>
      <c r="C79" s="60" t="s">
        <v>171</v>
      </c>
      <c r="D79" s="187">
        <v>2700000</v>
      </c>
      <c r="E79" s="187">
        <v>0</v>
      </c>
      <c r="F79" s="27"/>
      <c r="G79" s="27"/>
      <c r="H79" s="187"/>
    </row>
    <row r="80" spans="1:8">
      <c r="A80" s="60"/>
      <c r="B80" s="95" t="s">
        <v>172</v>
      </c>
      <c r="C80" s="158"/>
      <c r="D80" s="92">
        <v>2700000</v>
      </c>
      <c r="E80" s="92">
        <v>0</v>
      </c>
      <c r="F80" s="154"/>
      <c r="G80" s="154"/>
      <c r="H80" s="92"/>
    </row>
    <row r="81" spans="1:8">
      <c r="A81" s="60">
        <v>30</v>
      </c>
      <c r="B81" s="14" t="s">
        <v>173</v>
      </c>
      <c r="C81" s="60" t="s">
        <v>192</v>
      </c>
      <c r="D81" s="187">
        <v>50000</v>
      </c>
      <c r="E81" s="187">
        <v>50617</v>
      </c>
      <c r="F81" s="27"/>
      <c r="G81" s="27"/>
      <c r="H81" s="187"/>
    </row>
    <row r="82" spans="1:8">
      <c r="A82" s="60"/>
      <c r="B82" s="95" t="s">
        <v>782</v>
      </c>
      <c r="C82" s="158"/>
      <c r="D82" s="237">
        <v>50000</v>
      </c>
      <c r="E82" s="237">
        <v>50617</v>
      </c>
      <c r="F82" s="154"/>
      <c r="G82" s="154"/>
      <c r="H82" s="237"/>
    </row>
    <row r="83" spans="1:8">
      <c r="A83" s="127">
        <v>31</v>
      </c>
      <c r="B83" s="16" t="s">
        <v>175</v>
      </c>
      <c r="C83" s="127" t="s">
        <v>193</v>
      </c>
      <c r="D83" s="19">
        <f>SUM(D71,D72,D73,D75,D77,D78,D79,D81)</f>
        <v>11850000</v>
      </c>
      <c r="E83" s="19">
        <f>SUM(E71,E72,E73,E75,E77,E78,E79,E81)</f>
        <v>9150617</v>
      </c>
      <c r="F83" s="129">
        <v>0</v>
      </c>
      <c r="G83" s="129">
        <v>0</v>
      </c>
      <c r="H83" s="19"/>
    </row>
    <row r="84" spans="1:8">
      <c r="A84" s="60">
        <v>32</v>
      </c>
      <c r="B84" s="14" t="s">
        <v>176</v>
      </c>
      <c r="C84" s="60" t="s">
        <v>194</v>
      </c>
      <c r="D84" s="181"/>
      <c r="E84" s="181"/>
      <c r="F84" s="27"/>
      <c r="G84" s="27"/>
      <c r="H84" s="181"/>
    </row>
    <row r="85" spans="1:8" hidden="1">
      <c r="A85" s="60"/>
      <c r="B85" s="95"/>
      <c r="C85" s="158"/>
      <c r="D85" s="19"/>
      <c r="E85" s="19"/>
      <c r="F85" s="154"/>
      <c r="G85" s="154"/>
      <c r="H85" s="19"/>
    </row>
    <row r="86" spans="1:8">
      <c r="A86" s="127">
        <v>33</v>
      </c>
      <c r="B86" s="16" t="s">
        <v>178</v>
      </c>
      <c r="C86" s="127" t="s">
        <v>195</v>
      </c>
      <c r="D86" s="145">
        <v>11850000</v>
      </c>
      <c r="E86" s="145">
        <v>9150617</v>
      </c>
      <c r="F86" s="129">
        <v>0</v>
      </c>
      <c r="G86" s="129">
        <v>0</v>
      </c>
      <c r="H86" s="145"/>
    </row>
    <row r="87" spans="1:8">
      <c r="A87" s="60">
        <v>34</v>
      </c>
      <c r="B87" s="14" t="s">
        <v>187</v>
      </c>
      <c r="C87" s="60" t="s">
        <v>196</v>
      </c>
      <c r="D87" s="181">
        <f>SUM(D88:D91)</f>
        <v>266622</v>
      </c>
      <c r="E87" s="181">
        <f>SUM(E88:E91)</f>
        <v>266622</v>
      </c>
      <c r="F87" s="27"/>
      <c r="G87" s="27"/>
      <c r="H87" s="14"/>
    </row>
    <row r="88" spans="1:8">
      <c r="A88" s="60"/>
      <c r="B88" s="90" t="s">
        <v>676</v>
      </c>
      <c r="C88" s="60"/>
      <c r="D88" s="241">
        <v>30402</v>
      </c>
      <c r="E88" s="241">
        <v>30402</v>
      </c>
      <c r="F88" s="27"/>
      <c r="G88" s="27"/>
      <c r="H88" s="14"/>
    </row>
    <row r="89" spans="1:8">
      <c r="A89" s="60"/>
      <c r="B89" s="90" t="s">
        <v>750</v>
      </c>
      <c r="C89" s="60"/>
      <c r="D89" s="241">
        <v>200000</v>
      </c>
      <c r="E89" s="241">
        <v>200000</v>
      </c>
      <c r="F89" s="27"/>
      <c r="G89" s="27"/>
      <c r="H89" s="14"/>
    </row>
    <row r="90" spans="1:8">
      <c r="A90" s="60"/>
      <c r="B90" s="90" t="s">
        <v>751</v>
      </c>
      <c r="C90" s="60"/>
      <c r="D90" s="241">
        <v>0</v>
      </c>
      <c r="E90" s="241">
        <v>0</v>
      </c>
      <c r="F90" s="27"/>
      <c r="G90" s="27"/>
      <c r="H90" s="14"/>
    </row>
    <row r="91" spans="1:8">
      <c r="A91" s="60"/>
      <c r="B91" s="90" t="s">
        <v>752</v>
      </c>
      <c r="C91" s="159"/>
      <c r="D91" s="241">
        <v>36220</v>
      </c>
      <c r="E91" s="241">
        <v>36220</v>
      </c>
      <c r="F91" s="27"/>
      <c r="G91" s="27"/>
      <c r="H91" s="14"/>
    </row>
    <row r="92" spans="1:8">
      <c r="A92" s="60">
        <v>35</v>
      </c>
      <c r="B92" s="14" t="s">
        <v>179</v>
      </c>
      <c r="C92" s="60" t="s">
        <v>197</v>
      </c>
      <c r="D92" s="181">
        <f>SUM(D93:D109)</f>
        <v>1067420</v>
      </c>
      <c r="E92" s="181">
        <f>SUM(E93:E110)</f>
        <v>868772</v>
      </c>
      <c r="F92" s="27">
        <f>SUM(F96:F99)</f>
        <v>6602617</v>
      </c>
      <c r="G92" s="27">
        <f>SUM(G96:G99)</f>
        <v>7812466</v>
      </c>
      <c r="H92" s="14"/>
    </row>
    <row r="93" spans="1:8">
      <c r="A93" s="60"/>
      <c r="B93" s="90" t="s">
        <v>602</v>
      </c>
      <c r="C93" s="131"/>
      <c r="D93" s="206">
        <v>39528</v>
      </c>
      <c r="E93" s="260">
        <v>35356</v>
      </c>
      <c r="F93" s="27"/>
      <c r="G93" s="27"/>
      <c r="H93" s="14"/>
    </row>
    <row r="94" spans="1:8">
      <c r="A94" s="60"/>
      <c r="B94" s="90" t="s">
        <v>607</v>
      </c>
      <c r="C94" s="131"/>
      <c r="D94" s="239">
        <v>90784</v>
      </c>
      <c r="E94" s="261">
        <v>75652</v>
      </c>
      <c r="F94" s="27"/>
      <c r="G94" s="27"/>
      <c r="H94" s="14"/>
    </row>
    <row r="95" spans="1:8">
      <c r="A95" s="60"/>
      <c r="B95" s="90" t="s">
        <v>609</v>
      </c>
      <c r="C95" s="131"/>
      <c r="D95" s="239">
        <v>71112</v>
      </c>
      <c r="E95" s="261">
        <v>71112</v>
      </c>
      <c r="F95" s="27"/>
      <c r="G95" s="27"/>
      <c r="H95" s="14"/>
    </row>
    <row r="96" spans="1:8">
      <c r="A96" s="60"/>
      <c r="B96" s="90" t="s">
        <v>621</v>
      </c>
      <c r="C96" s="131"/>
      <c r="D96" s="240"/>
      <c r="E96" s="240"/>
      <c r="F96" s="92">
        <v>789921</v>
      </c>
      <c r="G96" s="262">
        <v>622327</v>
      </c>
      <c r="H96" s="262"/>
    </row>
    <row r="97" spans="1:8">
      <c r="A97" s="60"/>
      <c r="B97" s="90" t="s">
        <v>623</v>
      </c>
      <c r="C97" s="131"/>
      <c r="D97" s="240"/>
      <c r="E97" s="240"/>
      <c r="F97" s="92">
        <v>3152718</v>
      </c>
      <c r="G97" s="262">
        <v>4684651</v>
      </c>
      <c r="H97" s="262"/>
    </row>
    <row r="98" spans="1:8">
      <c r="A98" s="60"/>
      <c r="B98" s="90" t="s">
        <v>622</v>
      </c>
      <c r="C98" s="131"/>
      <c r="D98" s="240"/>
      <c r="E98" s="240"/>
      <c r="F98" s="92">
        <v>1419291</v>
      </c>
      <c r="G98" s="262">
        <v>1372702</v>
      </c>
      <c r="H98" s="262"/>
    </row>
    <row r="99" spans="1:8">
      <c r="A99" s="60"/>
      <c r="B99" s="90" t="s">
        <v>628</v>
      </c>
      <c r="C99" s="131"/>
      <c r="D99" s="240"/>
      <c r="E99" s="240"/>
      <c r="F99" s="92">
        <v>1240687</v>
      </c>
      <c r="G99" s="259">
        <v>1132786</v>
      </c>
      <c r="H99" s="259"/>
    </row>
    <row r="100" spans="1:8">
      <c r="A100" s="60"/>
      <c r="B100" s="90" t="s">
        <v>610</v>
      </c>
      <c r="C100" s="131"/>
      <c r="D100" s="261">
        <v>360000</v>
      </c>
      <c r="E100" s="261"/>
      <c r="F100" s="137"/>
      <c r="G100" s="137"/>
      <c r="H100" s="14"/>
    </row>
    <row r="101" spans="1:8">
      <c r="A101" s="60"/>
      <c r="B101" s="90" t="s">
        <v>753</v>
      </c>
      <c r="C101" s="131"/>
      <c r="D101" s="239">
        <v>22500</v>
      </c>
      <c r="E101" s="261">
        <v>18750</v>
      </c>
      <c r="F101" s="137"/>
      <c r="G101" s="137"/>
      <c r="H101" s="14"/>
    </row>
    <row r="102" spans="1:8">
      <c r="A102" s="60"/>
      <c r="B102" s="90" t="s">
        <v>611</v>
      </c>
      <c r="C102" s="131"/>
      <c r="D102" s="239">
        <v>78000</v>
      </c>
      <c r="E102" s="261">
        <v>65000</v>
      </c>
      <c r="F102" s="137"/>
      <c r="G102" s="137"/>
      <c r="H102" s="14"/>
    </row>
    <row r="103" spans="1:8">
      <c r="A103" s="60"/>
      <c r="B103" s="90" t="s">
        <v>612</v>
      </c>
      <c r="C103" s="131"/>
      <c r="D103" s="239">
        <v>5000</v>
      </c>
      <c r="E103" s="261"/>
      <c r="F103" s="137"/>
      <c r="G103" s="137"/>
      <c r="H103" s="14"/>
    </row>
    <row r="104" spans="1:8">
      <c r="A104" s="60"/>
      <c r="B104" s="90" t="s">
        <v>613</v>
      </c>
      <c r="C104" s="131"/>
      <c r="D104" s="239">
        <v>10000</v>
      </c>
      <c r="E104" s="261"/>
      <c r="F104" s="137"/>
      <c r="G104" s="137"/>
      <c r="H104" s="14"/>
    </row>
    <row r="105" spans="1:8">
      <c r="A105" s="60"/>
      <c r="B105" s="90" t="s">
        <v>685</v>
      </c>
      <c r="C105" s="131"/>
      <c r="D105" s="239">
        <v>36496</v>
      </c>
      <c r="E105" s="261">
        <v>2402</v>
      </c>
      <c r="F105" s="137"/>
      <c r="G105" s="137"/>
      <c r="H105" s="14"/>
    </row>
    <row r="106" spans="1:8">
      <c r="A106" s="60"/>
      <c r="B106" s="90" t="s">
        <v>686</v>
      </c>
      <c r="C106" s="131"/>
      <c r="D106" s="239">
        <v>72000</v>
      </c>
      <c r="E106" s="261">
        <v>18000</v>
      </c>
      <c r="F106" s="137"/>
      <c r="G106" s="137"/>
      <c r="H106" s="14"/>
    </row>
    <row r="107" spans="1:8">
      <c r="A107" s="60"/>
      <c r="B107" s="90" t="s">
        <v>614</v>
      </c>
      <c r="C107" s="131"/>
      <c r="D107" s="239">
        <v>42000</v>
      </c>
      <c r="E107" s="261">
        <v>31500</v>
      </c>
      <c r="F107" s="137"/>
      <c r="G107" s="137"/>
      <c r="H107" s="14"/>
    </row>
    <row r="108" spans="1:8">
      <c r="A108" s="60"/>
      <c r="B108" s="90" t="s">
        <v>615</v>
      </c>
      <c r="C108" s="131"/>
      <c r="D108" s="239">
        <v>240000</v>
      </c>
      <c r="E108" s="261">
        <v>270000</v>
      </c>
      <c r="F108" s="137"/>
      <c r="G108" s="137"/>
      <c r="H108" s="14"/>
    </row>
    <row r="109" spans="1:8">
      <c r="A109" s="60"/>
      <c r="B109" s="90" t="s">
        <v>754</v>
      </c>
      <c r="C109" s="131"/>
      <c r="D109" s="239"/>
      <c r="E109" s="261">
        <v>178000</v>
      </c>
      <c r="F109" s="137"/>
      <c r="G109" s="137"/>
      <c r="H109" s="14"/>
    </row>
    <row r="110" spans="1:8">
      <c r="A110" s="60"/>
      <c r="B110" s="90" t="s">
        <v>678</v>
      </c>
      <c r="C110" s="131"/>
      <c r="D110" s="261">
        <v>100000</v>
      </c>
      <c r="E110" s="261">
        <v>103000</v>
      </c>
      <c r="F110" s="137"/>
      <c r="G110" s="137"/>
      <c r="H110" s="14"/>
    </row>
    <row r="111" spans="1:8">
      <c r="A111" s="60">
        <v>36</v>
      </c>
      <c r="B111" s="14" t="s">
        <v>180</v>
      </c>
      <c r="C111" s="60" t="s">
        <v>198</v>
      </c>
      <c r="D111" s="181">
        <f>SUM(D112:D115)</f>
        <v>566450</v>
      </c>
      <c r="E111" s="181">
        <f>SUM(E112:E118)</f>
        <v>356787</v>
      </c>
      <c r="F111" s="27"/>
      <c r="G111" s="27"/>
      <c r="H111" s="14"/>
    </row>
    <row r="112" spans="1:8">
      <c r="A112" s="60"/>
      <c r="B112" s="90" t="s">
        <v>605</v>
      </c>
      <c r="C112" s="160"/>
      <c r="D112" s="239">
        <v>157480</v>
      </c>
      <c r="E112" s="241"/>
      <c r="F112" s="261"/>
      <c r="G112" s="27"/>
      <c r="H112" s="14"/>
    </row>
    <row r="113" spans="1:8">
      <c r="A113" s="60"/>
      <c r="B113" s="90" t="s">
        <v>755</v>
      </c>
      <c r="C113" s="160"/>
      <c r="D113" s="239">
        <v>245100</v>
      </c>
      <c r="E113" s="241"/>
      <c r="F113" s="261"/>
      <c r="G113" s="27"/>
      <c r="H113" s="14"/>
    </row>
    <row r="114" spans="1:8">
      <c r="A114" s="60"/>
      <c r="B114" s="90" t="s">
        <v>756</v>
      </c>
      <c r="C114" s="160"/>
      <c r="D114" s="239">
        <v>86860</v>
      </c>
      <c r="E114" s="241"/>
      <c r="F114" s="261"/>
      <c r="G114" s="27"/>
      <c r="H114" s="14"/>
    </row>
    <row r="115" spans="1:8">
      <c r="A115" s="60"/>
      <c r="B115" s="90" t="s">
        <v>629</v>
      </c>
      <c r="C115" s="160"/>
      <c r="D115" s="239">
        <v>77010</v>
      </c>
      <c r="E115" s="241">
        <v>55780</v>
      </c>
      <c r="F115" s="261"/>
      <c r="G115" s="27"/>
      <c r="H115" s="14"/>
    </row>
    <row r="116" spans="1:8">
      <c r="A116" s="60"/>
      <c r="B116" s="90" t="s">
        <v>757</v>
      </c>
      <c r="C116" s="160"/>
      <c r="D116" s="241"/>
      <c r="E116" s="241">
        <v>21282</v>
      </c>
      <c r="F116" s="261"/>
      <c r="G116" s="27"/>
      <c r="H116" s="14"/>
    </row>
    <row r="117" spans="1:8">
      <c r="A117" s="60"/>
      <c r="B117" s="90" t="s">
        <v>758</v>
      </c>
      <c r="C117" s="160"/>
      <c r="D117" s="241"/>
      <c r="E117" s="241">
        <v>69725</v>
      </c>
      <c r="F117" s="261"/>
      <c r="G117" s="27"/>
      <c r="H117" s="14"/>
    </row>
    <row r="118" spans="1:8">
      <c r="A118" s="60"/>
      <c r="B118" s="90" t="s">
        <v>759</v>
      </c>
      <c r="C118" s="160"/>
      <c r="D118" s="241"/>
      <c r="E118" s="241">
        <v>210000</v>
      </c>
      <c r="F118" s="261"/>
      <c r="G118" s="27"/>
      <c r="H118" s="14"/>
    </row>
    <row r="119" spans="1:8">
      <c r="A119" s="60">
        <v>37</v>
      </c>
      <c r="B119" s="14" t="s">
        <v>181</v>
      </c>
      <c r="C119" s="60" t="s">
        <v>199</v>
      </c>
      <c r="D119" s="181">
        <f>SUM(D120:D120)</f>
        <v>1968504</v>
      </c>
      <c r="E119" s="181">
        <f>SUM(E120:E120)</f>
        <v>1968504</v>
      </c>
      <c r="F119" s="27">
        <v>0</v>
      </c>
      <c r="G119" s="27">
        <v>0</v>
      </c>
      <c r="H119" s="14"/>
    </row>
    <row r="120" spans="1:8" ht="18" customHeight="1">
      <c r="A120" s="60"/>
      <c r="B120" s="131" t="s">
        <v>617</v>
      </c>
      <c r="C120" s="160"/>
      <c r="D120" s="239">
        <v>1968504</v>
      </c>
      <c r="E120" s="239">
        <v>1968504</v>
      </c>
      <c r="F120" s="27"/>
      <c r="G120" s="27"/>
      <c r="H120" s="14"/>
    </row>
    <row r="121" spans="1:8">
      <c r="A121" s="60">
        <v>38</v>
      </c>
      <c r="B121" s="14" t="s">
        <v>182</v>
      </c>
      <c r="C121" s="60" t="s">
        <v>200</v>
      </c>
      <c r="D121" s="181">
        <f>SUM(D122:D125)</f>
        <v>1307374</v>
      </c>
      <c r="E121" s="181">
        <f>SUM(E122:E125)</f>
        <v>1307374</v>
      </c>
      <c r="F121" s="27">
        <f>SUM(F122:F125)</f>
        <v>1654948</v>
      </c>
      <c r="G121" s="27">
        <f>SUM(G122:G125)</f>
        <v>861179</v>
      </c>
      <c r="H121" s="14"/>
    </row>
    <row r="122" spans="1:8">
      <c r="A122" s="60"/>
      <c r="B122" s="90" t="s">
        <v>619</v>
      </c>
      <c r="C122" s="160"/>
      <c r="D122" s="239"/>
      <c r="E122" s="239"/>
      <c r="F122" s="92">
        <v>404107</v>
      </c>
      <c r="G122" s="92">
        <v>318957</v>
      </c>
      <c r="H122" s="14"/>
    </row>
    <row r="123" spans="1:8">
      <c r="A123" s="60"/>
      <c r="B123" s="90" t="s">
        <v>620</v>
      </c>
      <c r="C123" s="160"/>
      <c r="D123" s="239"/>
      <c r="E123" s="239"/>
      <c r="F123" s="92">
        <v>555408</v>
      </c>
      <c r="G123" s="263">
        <v>542222</v>
      </c>
      <c r="H123" s="14"/>
    </row>
    <row r="124" spans="1:8">
      <c r="A124" s="60"/>
      <c r="B124" s="90" t="s">
        <v>760</v>
      </c>
      <c r="C124" s="160"/>
      <c r="D124" s="239"/>
      <c r="E124" s="239"/>
      <c r="F124" s="92">
        <v>695433</v>
      </c>
      <c r="G124" s="92"/>
      <c r="H124" s="14"/>
    </row>
    <row r="125" spans="1:8">
      <c r="A125" s="60"/>
      <c r="B125" s="90" t="s">
        <v>687</v>
      </c>
      <c r="C125" s="160"/>
      <c r="D125" s="239">
        <v>1307374</v>
      </c>
      <c r="E125" s="239">
        <v>1307374</v>
      </c>
      <c r="F125" s="239"/>
      <c r="G125" s="92"/>
      <c r="H125" s="14"/>
    </row>
    <row r="126" spans="1:8">
      <c r="A126" s="60">
        <v>39</v>
      </c>
      <c r="B126" s="14" t="s">
        <v>183</v>
      </c>
      <c r="C126" s="60" t="s">
        <v>201</v>
      </c>
      <c r="D126" s="181">
        <f>SUM(D127:D137)</f>
        <v>1061883</v>
      </c>
      <c r="E126" s="181">
        <f>SUM(E127:E137)</f>
        <v>1061883</v>
      </c>
      <c r="F126" s="27">
        <f>SUM(F140:F148)</f>
        <v>2229543</v>
      </c>
      <c r="G126" s="27">
        <f>SUM(G140:G148)</f>
        <v>2341861</v>
      </c>
      <c r="H126" s="14"/>
    </row>
    <row r="127" spans="1:8">
      <c r="A127" s="60"/>
      <c r="B127" s="90" t="s">
        <v>677</v>
      </c>
      <c r="C127" s="159"/>
      <c r="D127" s="239">
        <v>8208</v>
      </c>
      <c r="E127" s="239">
        <v>8208</v>
      </c>
      <c r="F127" s="27"/>
      <c r="G127" s="27"/>
      <c r="H127" s="14"/>
    </row>
    <row r="128" spans="1:8">
      <c r="A128" s="60"/>
      <c r="B128" s="90" t="s">
        <v>688</v>
      </c>
      <c r="C128" s="159"/>
      <c r="D128" s="239">
        <v>60000</v>
      </c>
      <c r="E128" s="239">
        <v>60000</v>
      </c>
      <c r="F128" s="27"/>
      <c r="G128" s="27"/>
      <c r="H128" s="14"/>
    </row>
    <row r="129" spans="1:8">
      <c r="A129" s="60"/>
      <c r="B129" s="90" t="s">
        <v>761</v>
      </c>
      <c r="C129" s="160"/>
      <c r="D129" s="239"/>
      <c r="E129" s="239"/>
      <c r="F129" s="27"/>
      <c r="G129" s="27"/>
      <c r="H129" s="14"/>
    </row>
    <row r="130" spans="1:8">
      <c r="A130" s="60"/>
      <c r="B130" s="90" t="s">
        <v>762</v>
      </c>
      <c r="C130" s="160"/>
      <c r="D130" s="239">
        <v>3780</v>
      </c>
      <c r="E130" s="239">
        <v>3780</v>
      </c>
      <c r="F130" s="27"/>
      <c r="G130" s="27"/>
      <c r="H130" s="14"/>
    </row>
    <row r="131" spans="1:8">
      <c r="A131" s="60"/>
      <c r="B131" s="90" t="s">
        <v>689</v>
      </c>
      <c r="C131" s="160"/>
      <c r="D131" s="239">
        <v>8504</v>
      </c>
      <c r="E131" s="239">
        <v>8504</v>
      </c>
      <c r="F131" s="27"/>
      <c r="G131" s="27"/>
      <c r="H131" s="14"/>
    </row>
    <row r="132" spans="1:8">
      <c r="A132" s="60"/>
      <c r="B132" s="90" t="s">
        <v>618</v>
      </c>
      <c r="C132" s="160"/>
      <c r="D132" s="239">
        <v>531496</v>
      </c>
      <c r="E132" s="239">
        <v>531496</v>
      </c>
      <c r="F132" s="27"/>
      <c r="G132" s="27"/>
      <c r="H132" s="14"/>
    </row>
    <row r="133" spans="1:8">
      <c r="A133" s="60"/>
      <c r="B133" s="90" t="s">
        <v>603</v>
      </c>
      <c r="C133" s="160"/>
      <c r="D133" s="239">
        <v>10672</v>
      </c>
      <c r="E133" s="239">
        <v>10672</v>
      </c>
      <c r="F133" s="27"/>
      <c r="G133" s="27"/>
      <c r="H133" s="14"/>
    </row>
    <row r="134" spans="1:8">
      <c r="A134" s="60"/>
      <c r="B134" s="90" t="s">
        <v>604</v>
      </c>
      <c r="C134" s="160"/>
      <c r="D134" s="239">
        <v>352991</v>
      </c>
      <c r="E134" s="239">
        <v>352991</v>
      </c>
      <c r="F134" s="27"/>
      <c r="G134" s="27"/>
      <c r="H134" s="14"/>
    </row>
    <row r="135" spans="1:8">
      <c r="A135" s="60"/>
      <c r="B135" s="90" t="s">
        <v>606</v>
      </c>
      <c r="C135" s="160"/>
      <c r="D135" s="239">
        <v>42520</v>
      </c>
      <c r="E135" s="239">
        <v>42520</v>
      </c>
      <c r="F135" s="27"/>
      <c r="G135" s="27"/>
      <c r="H135" s="14"/>
    </row>
    <row r="136" spans="1:8">
      <c r="A136" s="60"/>
      <c r="B136" s="90" t="s">
        <v>608</v>
      </c>
      <c r="C136" s="160"/>
      <c r="D136" s="241">
        <v>24512</v>
      </c>
      <c r="E136" s="241">
        <v>24512</v>
      </c>
      <c r="F136" s="27"/>
      <c r="G136" s="27"/>
      <c r="H136" s="14"/>
    </row>
    <row r="137" spans="1:8">
      <c r="A137" s="60"/>
      <c r="B137" s="90" t="s">
        <v>609</v>
      </c>
      <c r="C137" s="160"/>
      <c r="D137" s="241">
        <v>19200</v>
      </c>
      <c r="E137" s="241">
        <v>19200</v>
      </c>
      <c r="F137" s="27"/>
      <c r="G137" s="27"/>
      <c r="H137" s="14"/>
    </row>
    <row r="138" spans="1:8">
      <c r="A138" s="60"/>
      <c r="B138" s="90" t="s">
        <v>763</v>
      </c>
      <c r="C138" s="160"/>
      <c r="D138" s="241"/>
      <c r="E138" s="241"/>
      <c r="F138" s="27"/>
      <c r="G138" s="27"/>
      <c r="H138" s="14"/>
    </row>
    <row r="139" spans="1:8">
      <c r="A139" s="60"/>
      <c r="B139" s="90" t="s">
        <v>764</v>
      </c>
      <c r="C139" s="160"/>
      <c r="D139" s="241"/>
      <c r="E139" s="241"/>
      <c r="F139" s="27"/>
      <c r="G139" s="27"/>
      <c r="H139" s="14"/>
    </row>
    <row r="140" spans="1:8">
      <c r="A140" s="60"/>
      <c r="B140" s="90" t="s">
        <v>765</v>
      </c>
      <c r="C140" s="160"/>
      <c r="D140" s="241"/>
      <c r="E140" s="241"/>
      <c r="F140" s="92"/>
      <c r="G140" s="27"/>
      <c r="H140" s="14"/>
    </row>
    <row r="141" spans="1:8">
      <c r="A141" s="60"/>
      <c r="B141" s="90" t="s">
        <v>766</v>
      </c>
      <c r="C141" s="160"/>
      <c r="D141" s="241"/>
      <c r="E141" s="241"/>
      <c r="F141" s="92"/>
      <c r="G141" s="27"/>
      <c r="H141" s="14"/>
    </row>
    <row r="142" spans="1:8">
      <c r="A142" s="60"/>
      <c r="B142" s="90" t="s">
        <v>624</v>
      </c>
      <c r="C142" s="160"/>
      <c r="D142" s="239"/>
      <c r="E142" s="92"/>
      <c r="F142" s="92">
        <v>109109</v>
      </c>
      <c r="G142" s="242">
        <v>86128</v>
      </c>
      <c r="H142" s="14"/>
    </row>
    <row r="143" spans="1:8">
      <c r="A143" s="60"/>
      <c r="B143" s="90" t="s">
        <v>625</v>
      </c>
      <c r="C143" s="160"/>
      <c r="D143" s="239"/>
      <c r="E143" s="92"/>
      <c r="F143" s="92">
        <v>149960</v>
      </c>
      <c r="G143" s="264">
        <v>146389</v>
      </c>
      <c r="H143" s="14"/>
    </row>
    <row r="144" spans="1:8">
      <c r="A144" s="60"/>
      <c r="B144" s="90" t="s">
        <v>690</v>
      </c>
      <c r="C144" s="160"/>
      <c r="D144" s="239"/>
      <c r="E144" s="92"/>
      <c r="F144" s="92">
        <v>187767</v>
      </c>
      <c r="G144" s="264"/>
      <c r="H144" s="14"/>
    </row>
    <row r="145" spans="1:8">
      <c r="A145" s="60"/>
      <c r="B145" s="90" t="s">
        <v>626</v>
      </c>
      <c r="C145" s="160"/>
      <c r="D145" s="239"/>
      <c r="E145" s="92"/>
      <c r="F145" s="92">
        <v>213279</v>
      </c>
      <c r="G145" s="264">
        <v>168023</v>
      </c>
      <c r="H145" s="14"/>
    </row>
    <row r="146" spans="1:8">
      <c r="A146" s="60"/>
      <c r="B146" s="90" t="s">
        <v>604</v>
      </c>
      <c r="C146" s="160"/>
      <c r="D146" s="239"/>
      <c r="E146" s="92"/>
      <c r="F146" s="92">
        <v>851234</v>
      </c>
      <c r="G146" s="264">
        <v>1264856</v>
      </c>
      <c r="H146" s="14"/>
    </row>
    <row r="147" spans="1:8">
      <c r="A147" s="60"/>
      <c r="B147" s="90" t="s">
        <v>691</v>
      </c>
      <c r="C147" s="160"/>
      <c r="D147" s="239"/>
      <c r="E147" s="92"/>
      <c r="F147" s="92">
        <v>334985</v>
      </c>
      <c r="G147" s="264">
        <v>305852</v>
      </c>
      <c r="H147" s="14"/>
    </row>
    <row r="148" spans="1:8">
      <c r="A148" s="60"/>
      <c r="B148" s="90" t="s">
        <v>627</v>
      </c>
      <c r="C148" s="160"/>
      <c r="D148" s="134"/>
      <c r="E148" s="134"/>
      <c r="F148" s="92">
        <v>383209</v>
      </c>
      <c r="G148" s="264">
        <v>370613</v>
      </c>
      <c r="H148" s="14"/>
    </row>
    <row r="149" spans="1:8">
      <c r="A149" s="60">
        <v>40</v>
      </c>
      <c r="B149" s="14" t="s">
        <v>184</v>
      </c>
      <c r="C149" s="60" t="s">
        <v>202</v>
      </c>
      <c r="D149" s="22"/>
      <c r="E149" s="171"/>
      <c r="F149" s="27"/>
      <c r="G149" s="27"/>
      <c r="H149" s="14"/>
    </row>
    <row r="150" spans="1:8">
      <c r="A150" s="60">
        <v>41</v>
      </c>
      <c r="B150" s="14" t="s">
        <v>637</v>
      </c>
      <c r="C150" s="60" t="s">
        <v>638</v>
      </c>
      <c r="D150" s="22"/>
      <c r="E150" s="171"/>
      <c r="F150" s="27"/>
      <c r="G150" s="27"/>
      <c r="H150" s="14"/>
    </row>
    <row r="151" spans="1:8">
      <c r="A151" s="60">
        <v>42</v>
      </c>
      <c r="B151" s="14" t="s">
        <v>639</v>
      </c>
      <c r="C151" s="60" t="s">
        <v>640</v>
      </c>
      <c r="D151" s="22"/>
      <c r="E151" s="171"/>
      <c r="F151" s="27"/>
      <c r="G151" s="27"/>
      <c r="H151" s="14"/>
    </row>
    <row r="152" spans="1:8">
      <c r="A152" s="60">
        <v>43</v>
      </c>
      <c r="B152" s="14" t="s">
        <v>662</v>
      </c>
      <c r="C152" s="60" t="s">
        <v>203</v>
      </c>
      <c r="D152" s="22"/>
      <c r="E152" s="171"/>
      <c r="F152" s="27"/>
      <c r="G152" s="27"/>
      <c r="H152" s="14"/>
    </row>
    <row r="153" spans="1:8">
      <c r="A153" s="60">
        <v>44</v>
      </c>
      <c r="B153" s="14" t="s">
        <v>642</v>
      </c>
      <c r="C153" s="60" t="s">
        <v>643</v>
      </c>
      <c r="D153" s="22"/>
      <c r="E153" s="171"/>
      <c r="F153" s="27"/>
      <c r="G153" s="27"/>
      <c r="H153" s="14"/>
    </row>
    <row r="154" spans="1:8">
      <c r="A154" s="60">
        <v>45</v>
      </c>
      <c r="B154" s="14" t="s">
        <v>644</v>
      </c>
      <c r="C154" s="60" t="s">
        <v>645</v>
      </c>
      <c r="D154" s="22"/>
      <c r="E154" s="171"/>
      <c r="F154" s="27"/>
      <c r="G154" s="27"/>
      <c r="H154" s="14"/>
    </row>
    <row r="155" spans="1:8">
      <c r="A155" s="60">
        <v>46</v>
      </c>
      <c r="B155" s="14" t="s">
        <v>185</v>
      </c>
      <c r="C155" s="60" t="s">
        <v>204</v>
      </c>
      <c r="D155" s="22"/>
      <c r="E155" s="171"/>
      <c r="F155" s="27"/>
      <c r="G155" s="27"/>
      <c r="H155" s="14"/>
    </row>
    <row r="156" spans="1:8">
      <c r="A156" s="60">
        <v>47</v>
      </c>
      <c r="B156" s="14" t="s">
        <v>663</v>
      </c>
      <c r="C156" s="60" t="s">
        <v>205</v>
      </c>
      <c r="D156" s="22"/>
      <c r="E156" s="171"/>
      <c r="F156" s="27"/>
      <c r="G156" s="27"/>
      <c r="H156" s="14"/>
    </row>
    <row r="157" spans="1:8">
      <c r="A157" s="60">
        <v>48</v>
      </c>
      <c r="B157" s="14" t="s">
        <v>186</v>
      </c>
      <c r="C157" s="60" t="s">
        <v>647</v>
      </c>
      <c r="D157" s="22"/>
      <c r="E157" s="171"/>
      <c r="F157" s="27"/>
      <c r="G157" s="27">
        <v>3335</v>
      </c>
      <c r="H157" s="14"/>
    </row>
    <row r="158" spans="1:8">
      <c r="A158" s="127">
        <v>49</v>
      </c>
      <c r="B158" s="16" t="s">
        <v>674</v>
      </c>
      <c r="C158" s="127" t="s">
        <v>206</v>
      </c>
      <c r="D158" s="145">
        <v>6338253</v>
      </c>
      <c r="E158" s="145">
        <v>5829942</v>
      </c>
      <c r="F158" s="129">
        <f>SUM(F157,F155,F152,F149,F126,F121,F119,F111,F92,F87)</f>
        <v>10487108</v>
      </c>
      <c r="G158" s="129">
        <f>SUM(G157,G155,G152,G149,G126,G121,G119,G111,G92,G87)</f>
        <v>11018841</v>
      </c>
      <c r="H158" s="14"/>
    </row>
    <row r="159" spans="1:8">
      <c r="A159" s="60">
        <v>50</v>
      </c>
      <c r="B159" s="14" t="s">
        <v>211</v>
      </c>
      <c r="C159" s="60" t="s">
        <v>207</v>
      </c>
      <c r="D159" s="22"/>
      <c r="E159" s="171"/>
      <c r="F159" s="27"/>
      <c r="G159" s="27"/>
      <c r="H159" s="14"/>
    </row>
    <row r="160" spans="1:8">
      <c r="A160" s="60">
        <v>51</v>
      </c>
      <c r="B160" s="14" t="s">
        <v>212</v>
      </c>
      <c r="C160" s="60" t="s">
        <v>208</v>
      </c>
      <c r="D160" s="22"/>
      <c r="E160" s="171"/>
      <c r="F160" s="27"/>
      <c r="G160" s="27"/>
      <c r="H160" s="14"/>
    </row>
    <row r="161" spans="1:8">
      <c r="A161" s="60">
        <v>52</v>
      </c>
      <c r="B161" s="14" t="s">
        <v>213</v>
      </c>
      <c r="C161" s="60" t="s">
        <v>209</v>
      </c>
      <c r="D161" s="22"/>
      <c r="E161" s="171"/>
      <c r="F161" s="27"/>
      <c r="G161" s="27"/>
      <c r="H161" s="14"/>
    </row>
    <row r="162" spans="1:8">
      <c r="A162" s="60">
        <v>53</v>
      </c>
      <c r="B162" s="14" t="s">
        <v>214</v>
      </c>
      <c r="C162" s="60" t="s">
        <v>210</v>
      </c>
      <c r="D162" s="22"/>
      <c r="E162" s="171"/>
      <c r="F162" s="27"/>
      <c r="G162" s="27"/>
      <c r="H162" s="14"/>
    </row>
    <row r="163" spans="1:8">
      <c r="A163" s="60">
        <v>54</v>
      </c>
      <c r="B163" s="14" t="s">
        <v>215</v>
      </c>
      <c r="C163" s="60" t="s">
        <v>216</v>
      </c>
      <c r="D163" s="22"/>
      <c r="E163" s="171"/>
      <c r="F163" s="27"/>
      <c r="G163" s="27"/>
      <c r="H163" s="14"/>
    </row>
    <row r="164" spans="1:8">
      <c r="A164" s="127">
        <v>55</v>
      </c>
      <c r="B164" s="16" t="s">
        <v>648</v>
      </c>
      <c r="C164" s="127" t="s">
        <v>217</v>
      </c>
      <c r="D164" s="145"/>
      <c r="E164" s="145"/>
      <c r="F164" s="129">
        <v>0</v>
      </c>
      <c r="G164" s="129">
        <v>0</v>
      </c>
      <c r="H164" s="14"/>
    </row>
    <row r="165" spans="1:8" ht="30">
      <c r="A165" s="60">
        <v>56</v>
      </c>
      <c r="B165" s="21" t="s">
        <v>218</v>
      </c>
      <c r="C165" s="60" t="s">
        <v>221</v>
      </c>
      <c r="D165" s="22"/>
      <c r="E165" s="171"/>
      <c r="F165" s="27"/>
      <c r="G165" s="27"/>
      <c r="H165" s="14"/>
    </row>
    <row r="166" spans="1:8" ht="30">
      <c r="A166" s="60">
        <v>57</v>
      </c>
      <c r="B166" s="12" t="s">
        <v>664</v>
      </c>
      <c r="C166" s="60" t="s">
        <v>222</v>
      </c>
      <c r="D166" s="22"/>
      <c r="E166" s="171"/>
      <c r="F166" s="27"/>
      <c r="G166" s="27"/>
      <c r="H166" s="14"/>
    </row>
    <row r="167" spans="1:8" ht="30">
      <c r="A167" s="60">
        <v>58</v>
      </c>
      <c r="B167" s="12" t="s">
        <v>665</v>
      </c>
      <c r="C167" s="60" t="s">
        <v>223</v>
      </c>
      <c r="D167" s="22"/>
      <c r="E167" s="171"/>
      <c r="F167" s="27"/>
      <c r="G167" s="27"/>
      <c r="H167" s="14"/>
    </row>
    <row r="168" spans="1:8" ht="30">
      <c r="A168" s="60">
        <v>59</v>
      </c>
      <c r="B168" s="12" t="s">
        <v>219</v>
      </c>
      <c r="C168" s="60" t="s">
        <v>653</v>
      </c>
      <c r="D168" s="22"/>
      <c r="E168" s="171"/>
      <c r="F168" s="27"/>
      <c r="G168" s="27"/>
      <c r="H168" s="14"/>
    </row>
    <row r="169" spans="1:8">
      <c r="A169" s="60">
        <v>60</v>
      </c>
      <c r="B169" s="14" t="s">
        <v>220</v>
      </c>
      <c r="C169" s="60" t="s">
        <v>654</v>
      </c>
      <c r="D169" s="22">
        <v>200000</v>
      </c>
      <c r="E169" s="171">
        <v>200000</v>
      </c>
      <c r="F169" s="27"/>
      <c r="G169" s="27"/>
      <c r="H169" s="14"/>
    </row>
    <row r="170" spans="1:8">
      <c r="A170" s="60"/>
      <c r="B170" s="131" t="s">
        <v>616</v>
      </c>
      <c r="C170" s="160"/>
      <c r="D170" s="134">
        <v>200000</v>
      </c>
      <c r="E170" s="134">
        <v>200000</v>
      </c>
      <c r="F170" s="27"/>
      <c r="G170" s="27"/>
      <c r="H170" s="14"/>
    </row>
    <row r="171" spans="1:8">
      <c r="A171" s="127">
        <v>61</v>
      </c>
      <c r="B171" s="16" t="s">
        <v>675</v>
      </c>
      <c r="C171" s="127" t="s">
        <v>224</v>
      </c>
      <c r="D171" s="145">
        <v>200000</v>
      </c>
      <c r="E171" s="145">
        <v>200000</v>
      </c>
      <c r="F171" s="129">
        <v>0</v>
      </c>
      <c r="G171" s="129">
        <v>0</v>
      </c>
      <c r="H171" s="14"/>
    </row>
    <row r="172" spans="1:8" ht="30">
      <c r="A172" s="60">
        <v>55</v>
      </c>
      <c r="B172" s="12" t="s">
        <v>226</v>
      </c>
      <c r="C172" s="60" t="s">
        <v>228</v>
      </c>
      <c r="D172" s="22"/>
      <c r="E172" s="171"/>
      <c r="F172" s="27"/>
      <c r="G172" s="27"/>
      <c r="H172" s="14"/>
    </row>
    <row r="173" spans="1:8" ht="30">
      <c r="A173" s="60">
        <v>56</v>
      </c>
      <c r="B173" s="12" t="s">
        <v>669</v>
      </c>
      <c r="C173" s="60" t="s">
        <v>229</v>
      </c>
      <c r="D173" s="22"/>
      <c r="E173" s="171"/>
      <c r="F173" s="27"/>
      <c r="G173" s="27"/>
      <c r="H173" s="14"/>
    </row>
    <row r="174" spans="1:8" ht="30">
      <c r="A174" s="60">
        <v>57</v>
      </c>
      <c r="B174" s="12" t="s">
        <v>670</v>
      </c>
      <c r="C174" s="60" t="s">
        <v>230</v>
      </c>
      <c r="D174" s="22"/>
      <c r="E174" s="171"/>
      <c r="F174" s="27"/>
      <c r="G174" s="27"/>
      <c r="H174" s="14"/>
    </row>
    <row r="175" spans="1:8" ht="30">
      <c r="A175" s="60">
        <v>58</v>
      </c>
      <c r="B175" s="12" t="s">
        <v>225</v>
      </c>
      <c r="C175" s="60" t="s">
        <v>658</v>
      </c>
      <c r="D175" s="22"/>
      <c r="E175" s="171"/>
      <c r="F175" s="27"/>
      <c r="G175" s="27"/>
      <c r="H175" s="14"/>
    </row>
    <row r="176" spans="1:8">
      <c r="A176" s="60">
        <v>59</v>
      </c>
      <c r="B176" s="14" t="s">
        <v>227</v>
      </c>
      <c r="C176" s="60" t="s">
        <v>659</v>
      </c>
      <c r="D176" s="22"/>
      <c r="E176" s="171"/>
      <c r="F176" s="27"/>
      <c r="G176" s="27"/>
      <c r="H176" s="14"/>
    </row>
    <row r="177" spans="1:8">
      <c r="A177" s="127">
        <v>60</v>
      </c>
      <c r="B177" s="16" t="s">
        <v>233</v>
      </c>
      <c r="C177" s="127" t="s">
        <v>231</v>
      </c>
      <c r="D177" s="145"/>
      <c r="E177" s="145"/>
      <c r="F177" s="27">
        <v>0</v>
      </c>
      <c r="G177" s="27"/>
      <c r="H177" s="14"/>
    </row>
    <row r="178" spans="1:8">
      <c r="A178" s="127">
        <v>61</v>
      </c>
      <c r="B178" s="16" t="s">
        <v>232</v>
      </c>
      <c r="C178" s="127" t="s">
        <v>234</v>
      </c>
      <c r="D178" s="145">
        <f>SUM(D57,D86,D158,D171)</f>
        <v>163485812</v>
      </c>
      <c r="E178" s="145">
        <f>SUM(E57,E86,E158,E171,E67,E177)</f>
        <v>196872271</v>
      </c>
      <c r="F178" s="145">
        <f>SUM(F177,F171,F164,F158,F86,F67,F57)</f>
        <v>10487108</v>
      </c>
      <c r="G178" s="145">
        <f>SUM(G177,G171,G164,G158,G86,G67,G57)</f>
        <v>11018841</v>
      </c>
      <c r="H178" s="14"/>
    </row>
    <row r="179" spans="1:8">
      <c r="A179" s="60">
        <v>62</v>
      </c>
      <c r="B179" s="14" t="s">
        <v>598</v>
      </c>
      <c r="C179" s="14"/>
      <c r="D179" s="187">
        <v>134439954</v>
      </c>
      <c r="E179" s="27">
        <v>134439954</v>
      </c>
      <c r="F179" s="187">
        <v>52683197</v>
      </c>
      <c r="G179" s="27">
        <v>52785964</v>
      </c>
      <c r="H179" s="14"/>
    </row>
    <row r="180" spans="1:8">
      <c r="A180" s="14"/>
      <c r="B180" s="14" t="s">
        <v>599</v>
      </c>
      <c r="C180" s="14"/>
      <c r="D180" s="27">
        <f>SUM(D178,D179)</f>
        <v>297925766</v>
      </c>
      <c r="E180" s="27">
        <f>SUM(E178,E179)</f>
        <v>331312225</v>
      </c>
      <c r="F180" s="27">
        <f>SUM(F178,F179)</f>
        <v>63170305</v>
      </c>
      <c r="G180" s="27">
        <v>63273034</v>
      </c>
      <c r="H180" s="27"/>
    </row>
    <row r="184" spans="1:8">
      <c r="D184" s="146"/>
      <c r="E184" s="146"/>
    </row>
    <row r="187" spans="1:8">
      <c r="D187" s="146"/>
      <c r="E187" s="146"/>
    </row>
    <row r="189" spans="1:8">
      <c r="D189" s="146"/>
      <c r="E189" s="146"/>
    </row>
  </sheetData>
  <mergeCells count="10">
    <mergeCell ref="A1:H1"/>
    <mergeCell ref="A2:H2"/>
    <mergeCell ref="A3:H3"/>
    <mergeCell ref="A4:H4"/>
    <mergeCell ref="D6:E8"/>
    <mergeCell ref="F6:G8"/>
    <mergeCell ref="H6:H8"/>
    <mergeCell ref="A6:A8"/>
    <mergeCell ref="B6:B8"/>
    <mergeCell ref="C6:C8"/>
  </mergeCells>
  <phoneticPr fontId="11" type="noConversion"/>
  <pageMargins left="0.32" right="0.36" top="0.38" bottom="0.34" header="0.21" footer="0.17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64"/>
  <sheetViews>
    <sheetView topLeftCell="B43" workbookViewId="0">
      <selection sqref="A1:H1"/>
    </sheetView>
  </sheetViews>
  <sheetFormatPr defaultRowHeight="15"/>
  <cols>
    <col min="2" max="2" width="67.85546875" bestFit="1" customWidth="1"/>
    <col min="4" max="4" width="17.140625" customWidth="1"/>
    <col min="5" max="5" width="17.7109375" customWidth="1"/>
    <col min="6" max="7" width="15" customWidth="1"/>
    <col min="8" max="8" width="14.7109375" customWidth="1"/>
    <col min="9" max="9" width="14.28515625" customWidth="1"/>
  </cols>
  <sheetData>
    <row r="1" spans="1:9">
      <c r="A1" s="308" t="s">
        <v>787</v>
      </c>
      <c r="B1" s="308"/>
      <c r="C1" s="308"/>
      <c r="D1" s="308"/>
      <c r="E1" s="308"/>
      <c r="F1" s="308"/>
      <c r="G1" s="308"/>
      <c r="H1" s="308"/>
      <c r="I1" s="71"/>
    </row>
    <row r="2" spans="1:9">
      <c r="A2" s="340"/>
      <c r="B2" s="340"/>
      <c r="C2" s="340"/>
      <c r="D2" s="340"/>
      <c r="E2" s="340"/>
      <c r="F2" s="340"/>
      <c r="G2" s="340"/>
      <c r="H2" s="340"/>
      <c r="I2" s="340"/>
    </row>
    <row r="3" spans="1:9">
      <c r="A3" s="341" t="s">
        <v>692</v>
      </c>
      <c r="B3" s="341"/>
      <c r="C3" s="341"/>
      <c r="D3" s="341"/>
      <c r="E3" s="341"/>
      <c r="F3" s="341"/>
      <c r="G3" s="341"/>
      <c r="H3" s="341"/>
      <c r="I3" s="341"/>
    </row>
    <row r="4" spans="1:9">
      <c r="A4" s="341" t="s">
        <v>580</v>
      </c>
      <c r="B4" s="341"/>
      <c r="C4" s="341"/>
      <c r="D4" s="341"/>
      <c r="E4" s="341"/>
      <c r="F4" s="341"/>
      <c r="G4" s="341"/>
      <c r="H4" s="341"/>
      <c r="I4" s="341"/>
    </row>
    <row r="5" spans="1:9" ht="15" customHeight="1"/>
    <row r="6" spans="1:9" ht="24.95" customHeight="1">
      <c r="A6" s="337" t="s">
        <v>106</v>
      </c>
      <c r="B6" s="337" t="s">
        <v>107</v>
      </c>
      <c r="C6" s="337" t="s">
        <v>108</v>
      </c>
      <c r="D6" s="342" t="s">
        <v>188</v>
      </c>
      <c r="E6" s="342"/>
      <c r="F6" s="342"/>
      <c r="G6" s="342"/>
      <c r="H6" s="343"/>
      <c r="I6" s="343"/>
    </row>
    <row r="7" spans="1:9" ht="27.75" customHeight="1">
      <c r="A7" s="338"/>
      <c r="B7" s="338"/>
      <c r="C7" s="338"/>
      <c r="D7" s="2" t="s">
        <v>109</v>
      </c>
      <c r="E7" s="2" t="s">
        <v>4</v>
      </c>
      <c r="F7" s="2" t="s">
        <v>109</v>
      </c>
      <c r="G7" s="2" t="s">
        <v>4</v>
      </c>
      <c r="H7" s="2" t="s">
        <v>109</v>
      </c>
      <c r="I7" s="2" t="s">
        <v>4</v>
      </c>
    </row>
    <row r="8" spans="1:9" ht="41.25" customHeight="1">
      <c r="A8" s="339"/>
      <c r="B8" s="339"/>
      <c r="C8" s="339"/>
      <c r="D8" s="2" t="s">
        <v>189</v>
      </c>
      <c r="E8" s="2" t="s">
        <v>189</v>
      </c>
      <c r="F8" s="2" t="s">
        <v>191</v>
      </c>
      <c r="G8" s="2"/>
      <c r="H8" s="2" t="s">
        <v>236</v>
      </c>
      <c r="I8" s="2" t="s">
        <v>236</v>
      </c>
    </row>
    <row r="9" spans="1:9" ht="15" customHeight="1">
      <c r="A9" s="3">
        <v>1</v>
      </c>
      <c r="B9" s="4" t="s">
        <v>94</v>
      </c>
      <c r="C9" s="3" t="s">
        <v>98</v>
      </c>
      <c r="D9" s="187">
        <f>SUM(D10:D16)</f>
        <v>28609955</v>
      </c>
      <c r="E9" s="9">
        <f>SUM(E10:E17)</f>
        <v>28722989</v>
      </c>
      <c r="F9" s="4"/>
      <c r="G9" s="4"/>
      <c r="H9" s="9">
        <f t="shared" ref="H9:H92" si="0">SUM(F9,D9)</f>
        <v>28609955</v>
      </c>
      <c r="I9" s="187">
        <f>SUM(E9,G9)</f>
        <v>28722989</v>
      </c>
    </row>
    <row r="10" spans="1:9" ht="15" customHeight="1">
      <c r="A10" s="3"/>
      <c r="B10" s="95" t="s">
        <v>110</v>
      </c>
      <c r="C10" s="91"/>
      <c r="D10" s="92">
        <v>4961880</v>
      </c>
      <c r="E10" s="92">
        <v>4961880</v>
      </c>
      <c r="F10" s="4"/>
      <c r="G10" s="4"/>
      <c r="H10" s="136">
        <f t="shared" si="0"/>
        <v>4961880</v>
      </c>
      <c r="I10" s="92">
        <f t="shared" ref="I10:I93" si="1">SUM(E10,G10)</f>
        <v>4961880</v>
      </c>
    </row>
    <row r="11" spans="1:9" ht="15" customHeight="1">
      <c r="A11" s="3"/>
      <c r="B11" s="95" t="s">
        <v>111</v>
      </c>
      <c r="C11" s="91"/>
      <c r="D11" s="92">
        <v>4448000</v>
      </c>
      <c r="E11" s="92">
        <v>4448000</v>
      </c>
      <c r="F11" s="9"/>
      <c r="G11" s="9"/>
      <c r="H11" s="136">
        <f t="shared" si="0"/>
        <v>4448000</v>
      </c>
      <c r="I11" s="92">
        <f t="shared" si="1"/>
        <v>4448000</v>
      </c>
    </row>
    <row r="12" spans="1:9" ht="15" customHeight="1">
      <c r="A12" s="3"/>
      <c r="B12" s="95" t="s">
        <v>112</v>
      </c>
      <c r="C12" s="91"/>
      <c r="D12" s="92">
        <v>2889710</v>
      </c>
      <c r="E12" s="92">
        <v>2889710</v>
      </c>
      <c r="F12" s="4"/>
      <c r="G12" s="4"/>
      <c r="H12" s="136">
        <f t="shared" si="0"/>
        <v>2889710</v>
      </c>
      <c r="I12" s="92">
        <f t="shared" si="1"/>
        <v>2889710</v>
      </c>
    </row>
    <row r="13" spans="1:9" ht="15" customHeight="1">
      <c r="A13" s="3"/>
      <c r="B13" s="95" t="s">
        <v>113</v>
      </c>
      <c r="C13" s="91"/>
      <c r="D13" s="92">
        <v>7000000</v>
      </c>
      <c r="E13" s="92">
        <v>7000000</v>
      </c>
      <c r="F13" s="4"/>
      <c r="G13" s="4"/>
      <c r="H13" s="136">
        <f t="shared" si="0"/>
        <v>7000000</v>
      </c>
      <c r="I13" s="92">
        <f t="shared" si="1"/>
        <v>7000000</v>
      </c>
    </row>
    <row r="14" spans="1:9" ht="15" customHeight="1">
      <c r="A14" s="3"/>
      <c r="B14" s="95" t="s">
        <v>119</v>
      </c>
      <c r="C14" s="91"/>
      <c r="D14" s="92">
        <v>9084015</v>
      </c>
      <c r="E14" s="92">
        <v>9084015</v>
      </c>
      <c r="F14" s="4"/>
      <c r="G14" s="4"/>
      <c r="H14" s="136">
        <f t="shared" si="0"/>
        <v>9084015</v>
      </c>
      <c r="I14" s="92">
        <f t="shared" si="1"/>
        <v>9084015</v>
      </c>
    </row>
    <row r="15" spans="1:9" ht="15" customHeight="1">
      <c r="A15" s="3"/>
      <c r="B15" s="90" t="s">
        <v>738</v>
      </c>
      <c r="C15" s="91"/>
      <c r="D15" s="92">
        <v>142200</v>
      </c>
      <c r="E15" s="92">
        <v>142200</v>
      </c>
      <c r="F15" s="4"/>
      <c r="G15" s="4"/>
      <c r="H15" s="136">
        <f t="shared" si="0"/>
        <v>142200</v>
      </c>
      <c r="I15" s="92">
        <f t="shared" si="1"/>
        <v>142200</v>
      </c>
    </row>
    <row r="16" spans="1:9" ht="15" customHeight="1">
      <c r="A16" s="3"/>
      <c r="B16" s="95" t="s">
        <v>597</v>
      </c>
      <c r="C16" s="91"/>
      <c r="D16" s="92">
        <v>84150</v>
      </c>
      <c r="E16" s="92">
        <v>84150</v>
      </c>
      <c r="F16" s="4"/>
      <c r="G16" s="4"/>
      <c r="H16" s="136">
        <f t="shared" si="0"/>
        <v>84150</v>
      </c>
      <c r="I16" s="92">
        <f t="shared" si="1"/>
        <v>84150</v>
      </c>
    </row>
    <row r="17" spans="1:9" ht="15" customHeight="1">
      <c r="A17" s="207"/>
      <c r="B17" s="95" t="s">
        <v>682</v>
      </c>
      <c r="C17" s="91"/>
      <c r="D17" s="144"/>
      <c r="E17" s="92">
        <v>113034</v>
      </c>
      <c r="F17" s="176"/>
      <c r="G17" s="176"/>
      <c r="H17" s="136"/>
      <c r="I17" s="92">
        <f t="shared" si="1"/>
        <v>113034</v>
      </c>
    </row>
    <row r="18" spans="1:9" ht="15" customHeight="1">
      <c r="A18" s="3">
        <v>2</v>
      </c>
      <c r="B18" s="4" t="s">
        <v>95</v>
      </c>
      <c r="C18" s="3" t="s">
        <v>99</v>
      </c>
      <c r="D18" s="9">
        <f>SUM(D19:D21)</f>
        <v>29872170</v>
      </c>
      <c r="E18" s="9">
        <f>SUM(E19:E22)</f>
        <v>32904520</v>
      </c>
      <c r="F18" s="4"/>
      <c r="G18" s="4"/>
      <c r="H18" s="9">
        <f t="shared" si="0"/>
        <v>29872170</v>
      </c>
      <c r="I18" s="187">
        <f t="shared" si="1"/>
        <v>32904520</v>
      </c>
    </row>
    <row r="19" spans="1:9" ht="15" customHeight="1">
      <c r="A19" s="3"/>
      <c r="B19" s="95" t="s">
        <v>114</v>
      </c>
      <c r="C19" s="93"/>
      <c r="D19" s="92">
        <v>20465150</v>
      </c>
      <c r="E19" s="92">
        <v>21368670</v>
      </c>
      <c r="F19" s="4"/>
      <c r="G19" s="4"/>
      <c r="H19" s="136">
        <f t="shared" si="0"/>
        <v>20465150</v>
      </c>
      <c r="I19" s="92">
        <f t="shared" si="1"/>
        <v>21368670</v>
      </c>
    </row>
    <row r="20" spans="1:9" ht="15" customHeight="1">
      <c r="A20" s="3"/>
      <c r="B20" s="95" t="s">
        <v>115</v>
      </c>
      <c r="C20" s="93"/>
      <c r="D20" s="92">
        <v>4800000</v>
      </c>
      <c r="E20" s="92">
        <v>4800000</v>
      </c>
      <c r="F20" s="4"/>
      <c r="G20" s="4"/>
      <c r="H20" s="136">
        <f t="shared" si="0"/>
        <v>4800000</v>
      </c>
      <c r="I20" s="92">
        <f t="shared" si="1"/>
        <v>4800000</v>
      </c>
    </row>
    <row r="21" spans="1:9" ht="15" customHeight="1">
      <c r="A21" s="3"/>
      <c r="B21" s="95" t="s">
        <v>116</v>
      </c>
      <c r="C21" s="93"/>
      <c r="D21" s="92">
        <v>4607020</v>
      </c>
      <c r="E21" s="92">
        <v>4772600</v>
      </c>
      <c r="F21" s="4"/>
      <c r="G21" s="4"/>
      <c r="H21" s="136">
        <f t="shared" si="0"/>
        <v>4607020</v>
      </c>
      <c r="I21" s="92">
        <f t="shared" si="1"/>
        <v>4772600</v>
      </c>
    </row>
    <row r="22" spans="1:9" ht="15" customHeight="1">
      <c r="A22" s="3"/>
      <c r="B22" s="90" t="s">
        <v>739</v>
      </c>
      <c r="C22" s="93"/>
      <c r="D22" s="144"/>
      <c r="E22" s="92">
        <v>1963250</v>
      </c>
      <c r="F22" s="4"/>
      <c r="G22" s="4"/>
      <c r="H22" s="136"/>
      <c r="I22" s="92">
        <f t="shared" si="1"/>
        <v>1963250</v>
      </c>
    </row>
    <row r="23" spans="1:9" ht="15" customHeight="1">
      <c r="A23" s="3">
        <v>3</v>
      </c>
      <c r="B23" s="5" t="s">
        <v>96</v>
      </c>
      <c r="C23" s="3" t="s">
        <v>100</v>
      </c>
      <c r="D23" s="9">
        <f>SUM(D24:D29)</f>
        <v>35086524</v>
      </c>
      <c r="E23" s="9">
        <f>SUM(E24:E31)</f>
        <v>35203189</v>
      </c>
      <c r="F23" s="4"/>
      <c r="G23" s="4"/>
      <c r="H23" s="9">
        <f t="shared" si="0"/>
        <v>35086524</v>
      </c>
      <c r="I23" s="187">
        <f t="shared" si="1"/>
        <v>35203189</v>
      </c>
    </row>
    <row r="24" spans="1:9" ht="15" customHeight="1">
      <c r="A24" s="3"/>
      <c r="B24" s="157" t="s">
        <v>117</v>
      </c>
      <c r="C24" s="94"/>
      <c r="D24" s="92">
        <v>7392000</v>
      </c>
      <c r="E24" s="92">
        <v>6336000</v>
      </c>
      <c r="F24" s="4"/>
      <c r="G24" s="4"/>
      <c r="H24" s="136">
        <f t="shared" si="0"/>
        <v>7392000</v>
      </c>
      <c r="I24" s="92">
        <f t="shared" si="1"/>
        <v>6336000</v>
      </c>
    </row>
    <row r="25" spans="1:9" ht="15" customHeight="1">
      <c r="A25" s="3"/>
      <c r="B25" s="157" t="s">
        <v>601</v>
      </c>
      <c r="C25" s="94"/>
      <c r="D25" s="92">
        <v>6144046</v>
      </c>
      <c r="E25" s="92">
        <v>5634546</v>
      </c>
      <c r="F25" s="4"/>
      <c r="G25" s="4"/>
      <c r="H25" s="136">
        <f t="shared" si="0"/>
        <v>6144046</v>
      </c>
      <c r="I25" s="92">
        <f t="shared" si="1"/>
        <v>5634546</v>
      </c>
    </row>
    <row r="26" spans="1:9" ht="15" customHeight="1">
      <c r="A26" s="3"/>
      <c r="B26" s="157" t="s">
        <v>120</v>
      </c>
      <c r="C26" s="94"/>
      <c r="D26" s="92">
        <v>1045760</v>
      </c>
      <c r="E26" s="92">
        <v>1568640</v>
      </c>
      <c r="F26" s="183"/>
      <c r="G26" s="183"/>
      <c r="H26" s="136">
        <f t="shared" si="0"/>
        <v>1045760</v>
      </c>
      <c r="I26" s="92">
        <f t="shared" si="1"/>
        <v>1568640</v>
      </c>
    </row>
    <row r="27" spans="1:9" ht="15" customHeight="1">
      <c r="A27" s="3"/>
      <c r="B27" s="157" t="s">
        <v>121</v>
      </c>
      <c r="C27" s="94"/>
      <c r="D27" s="92">
        <v>4250000</v>
      </c>
      <c r="E27" s="92">
        <v>4250000</v>
      </c>
      <c r="F27" s="9"/>
      <c r="G27" s="9"/>
      <c r="H27" s="136">
        <f t="shared" si="0"/>
        <v>4250000</v>
      </c>
      <c r="I27" s="92">
        <f t="shared" si="1"/>
        <v>4250000</v>
      </c>
    </row>
    <row r="28" spans="1:9" ht="15" customHeight="1">
      <c r="A28" s="3"/>
      <c r="B28" s="157" t="s">
        <v>740</v>
      </c>
      <c r="C28" s="94"/>
      <c r="D28" s="92">
        <v>901740</v>
      </c>
      <c r="E28" s="92">
        <v>959310</v>
      </c>
      <c r="F28" s="9"/>
      <c r="G28" s="9"/>
      <c r="H28" s="136">
        <f t="shared" si="0"/>
        <v>901740</v>
      </c>
      <c r="I28" s="92">
        <f t="shared" si="1"/>
        <v>959310</v>
      </c>
    </row>
    <row r="29" spans="1:9" ht="15" customHeight="1">
      <c r="A29" s="3"/>
      <c r="B29" s="157" t="s">
        <v>118</v>
      </c>
      <c r="C29" s="94"/>
      <c r="D29" s="92">
        <v>15352978</v>
      </c>
      <c r="E29" s="92">
        <v>15352978</v>
      </c>
      <c r="F29" s="9"/>
      <c r="G29" s="9"/>
      <c r="H29" s="136">
        <f t="shared" si="0"/>
        <v>15352978</v>
      </c>
      <c r="I29" s="92">
        <f t="shared" si="1"/>
        <v>15352978</v>
      </c>
    </row>
    <row r="30" spans="1:9" ht="15" customHeight="1">
      <c r="A30" s="3"/>
      <c r="B30" s="157" t="s">
        <v>5</v>
      </c>
      <c r="C30" s="94"/>
      <c r="D30" s="144"/>
      <c r="E30" s="92">
        <v>265355</v>
      </c>
      <c r="F30" s="9"/>
      <c r="G30" s="9"/>
      <c r="H30" s="136"/>
      <c r="I30" s="92">
        <f t="shared" si="1"/>
        <v>265355</v>
      </c>
    </row>
    <row r="31" spans="1:9" ht="15" customHeight="1">
      <c r="A31" s="256"/>
      <c r="B31" s="90" t="s">
        <v>739</v>
      </c>
      <c r="C31" s="94"/>
      <c r="D31" s="144"/>
      <c r="E31" s="92">
        <v>836360</v>
      </c>
      <c r="F31" s="187"/>
      <c r="G31" s="187"/>
      <c r="H31" s="136"/>
      <c r="I31" s="92"/>
    </row>
    <row r="32" spans="1:9" ht="15" customHeight="1">
      <c r="A32" s="3">
        <v>4</v>
      </c>
      <c r="B32" s="4" t="s">
        <v>97</v>
      </c>
      <c r="C32" s="3" t="s">
        <v>101</v>
      </c>
      <c r="D32" s="9">
        <v>1915281</v>
      </c>
      <c r="E32" s="9">
        <f>SUM(E33:E34)</f>
        <v>2573611</v>
      </c>
      <c r="F32" s="4"/>
      <c r="G32" s="4"/>
      <c r="H32" s="9">
        <f t="shared" si="0"/>
        <v>1915281</v>
      </c>
      <c r="I32" s="187">
        <f t="shared" si="1"/>
        <v>2573611</v>
      </c>
    </row>
    <row r="33" spans="1:9" ht="15" customHeight="1">
      <c r="A33" s="3"/>
      <c r="B33" s="95" t="s">
        <v>122</v>
      </c>
      <c r="C33" s="94"/>
      <c r="D33" s="92">
        <v>1915281</v>
      </c>
      <c r="E33" s="92">
        <v>1915281</v>
      </c>
      <c r="F33" s="14"/>
      <c r="G33" s="14"/>
      <c r="H33" s="137">
        <f t="shared" si="0"/>
        <v>1915281</v>
      </c>
      <c r="I33" s="92">
        <f t="shared" si="1"/>
        <v>1915281</v>
      </c>
    </row>
    <row r="34" spans="1:9" ht="15" customHeight="1">
      <c r="A34" s="256"/>
      <c r="B34" s="90" t="s">
        <v>739</v>
      </c>
      <c r="C34" s="94"/>
      <c r="D34" s="92"/>
      <c r="E34" s="92">
        <v>658330</v>
      </c>
      <c r="F34" s="14"/>
      <c r="G34" s="14"/>
      <c r="H34" s="137"/>
      <c r="I34" s="92"/>
    </row>
    <row r="35" spans="1:9" ht="15" customHeight="1">
      <c r="A35" s="3">
        <v>5</v>
      </c>
      <c r="B35" s="4" t="s">
        <v>635</v>
      </c>
      <c r="C35" s="3" t="s">
        <v>102</v>
      </c>
      <c r="D35" s="187">
        <v>14378420</v>
      </c>
      <c r="E35" s="27">
        <f>SUM(E36:E38)</f>
        <v>6986652</v>
      </c>
      <c r="F35" s="27"/>
      <c r="G35" s="27"/>
      <c r="H35" s="27">
        <f t="shared" si="0"/>
        <v>14378420</v>
      </c>
      <c r="I35" s="187">
        <f t="shared" si="1"/>
        <v>6986652</v>
      </c>
    </row>
    <row r="36" spans="1:9" ht="15" customHeight="1">
      <c r="A36" s="3"/>
      <c r="B36" s="213" t="s">
        <v>6</v>
      </c>
      <c r="C36" s="3"/>
      <c r="D36" s="245">
        <v>14378420</v>
      </c>
      <c r="E36" s="245">
        <v>1651112</v>
      </c>
      <c r="F36" s="27"/>
      <c r="G36" s="27"/>
      <c r="H36" s="144">
        <f t="shared" si="0"/>
        <v>14378420</v>
      </c>
      <c r="I36" s="92">
        <f t="shared" si="1"/>
        <v>1651112</v>
      </c>
    </row>
    <row r="37" spans="1:9" ht="15" customHeight="1">
      <c r="A37" s="207"/>
      <c r="B37" s="213" t="s">
        <v>742</v>
      </c>
      <c r="C37" s="207"/>
      <c r="D37" s="187"/>
      <c r="E37" s="245">
        <v>1463040</v>
      </c>
      <c r="F37" s="27"/>
      <c r="G37" s="27"/>
      <c r="H37" s="144"/>
      <c r="I37" s="92">
        <f t="shared" si="1"/>
        <v>1463040</v>
      </c>
    </row>
    <row r="38" spans="1:9" ht="15" customHeight="1">
      <c r="A38" s="3"/>
      <c r="B38" s="213" t="s">
        <v>741</v>
      </c>
      <c r="C38" s="3"/>
      <c r="D38" s="187"/>
      <c r="E38" s="245">
        <v>3872500</v>
      </c>
      <c r="F38" s="27"/>
      <c r="G38" s="27"/>
      <c r="H38" s="27"/>
      <c r="I38" s="92">
        <f t="shared" si="1"/>
        <v>3872500</v>
      </c>
    </row>
    <row r="39" spans="1:9" ht="15" customHeight="1">
      <c r="A39" s="3">
        <v>6</v>
      </c>
      <c r="B39" s="4" t="s">
        <v>636</v>
      </c>
      <c r="C39" s="3" t="s">
        <v>103</v>
      </c>
      <c r="D39" s="27"/>
      <c r="E39" s="27">
        <v>87850</v>
      </c>
      <c r="F39" s="10"/>
      <c r="G39" s="10"/>
      <c r="H39" s="24">
        <f t="shared" si="0"/>
        <v>0</v>
      </c>
      <c r="I39" s="187">
        <f t="shared" si="1"/>
        <v>87850</v>
      </c>
    </row>
    <row r="40" spans="1:9" ht="15" customHeight="1">
      <c r="A40" s="6">
        <v>7</v>
      </c>
      <c r="B40" s="7" t="s">
        <v>105</v>
      </c>
      <c r="C40" s="6" t="s">
        <v>104</v>
      </c>
      <c r="D40" s="68">
        <f>SUM(D9,D18,D23,D32,D35,D39)</f>
        <v>109862350</v>
      </c>
      <c r="E40" s="68">
        <f>SUM(E9,E18,E23,E32,E35,E39)</f>
        <v>106478811</v>
      </c>
      <c r="F40" s="4"/>
      <c r="G40" s="4"/>
      <c r="H40" s="138">
        <f t="shared" si="0"/>
        <v>109862350</v>
      </c>
      <c r="I40" s="10">
        <f t="shared" si="1"/>
        <v>106478811</v>
      </c>
    </row>
    <row r="41" spans="1:9" ht="15" customHeight="1">
      <c r="A41" s="3">
        <v>8</v>
      </c>
      <c r="B41" s="4" t="s">
        <v>123</v>
      </c>
      <c r="C41" s="3" t="s">
        <v>124</v>
      </c>
      <c r="D41" s="9">
        <v>0</v>
      </c>
      <c r="E41" s="9"/>
      <c r="F41" s="4"/>
      <c r="G41" s="4"/>
      <c r="H41" s="9">
        <f t="shared" si="0"/>
        <v>0</v>
      </c>
      <c r="I41" s="187">
        <f t="shared" si="1"/>
        <v>0</v>
      </c>
    </row>
    <row r="42" spans="1:9" ht="15" customHeight="1">
      <c r="A42" s="3">
        <v>9</v>
      </c>
      <c r="B42" s="5" t="s">
        <v>125</v>
      </c>
      <c r="C42" s="3" t="s">
        <v>127</v>
      </c>
      <c r="D42" s="9">
        <v>0</v>
      </c>
      <c r="E42" s="9"/>
      <c r="F42" s="4"/>
      <c r="G42" s="4"/>
      <c r="H42" s="9">
        <f t="shared" si="0"/>
        <v>0</v>
      </c>
      <c r="I42" s="187">
        <f t="shared" si="1"/>
        <v>0</v>
      </c>
    </row>
    <row r="43" spans="1:9" ht="15" customHeight="1">
      <c r="A43" s="3">
        <v>10</v>
      </c>
      <c r="B43" s="5" t="s">
        <v>128</v>
      </c>
      <c r="C43" s="3" t="s">
        <v>126</v>
      </c>
      <c r="D43" s="9">
        <v>0</v>
      </c>
      <c r="E43" s="9"/>
      <c r="F43" s="4"/>
      <c r="G43" s="4"/>
      <c r="H43" s="9">
        <f t="shared" si="0"/>
        <v>0</v>
      </c>
      <c r="I43" s="187">
        <f t="shared" si="1"/>
        <v>0</v>
      </c>
    </row>
    <row r="44" spans="1:9" ht="15" customHeight="1">
      <c r="A44" s="3">
        <v>11</v>
      </c>
      <c r="B44" s="5" t="s">
        <v>129</v>
      </c>
      <c r="C44" s="3" t="s">
        <v>130</v>
      </c>
      <c r="D44" s="9">
        <v>0</v>
      </c>
      <c r="E44" s="9"/>
      <c r="F44" s="9"/>
      <c r="G44" s="9"/>
      <c r="H44" s="9">
        <f t="shared" si="0"/>
        <v>0</v>
      </c>
      <c r="I44" s="187">
        <f t="shared" si="1"/>
        <v>0</v>
      </c>
    </row>
    <row r="45" spans="1:9" ht="15" customHeight="1">
      <c r="A45" s="3">
        <v>12</v>
      </c>
      <c r="B45" s="4" t="s">
        <v>131</v>
      </c>
      <c r="C45" s="3" t="s">
        <v>132</v>
      </c>
      <c r="D45" s="9">
        <f>SUM(D46:D49)</f>
        <v>34155209</v>
      </c>
      <c r="E45" s="9">
        <f>SUM(E46:E55)</f>
        <v>49150409</v>
      </c>
      <c r="F45" s="14">
        <f>SUM(F46:F50)</f>
        <v>1080000</v>
      </c>
      <c r="G45" s="14">
        <v>1350000</v>
      </c>
      <c r="H45" s="9">
        <f t="shared" si="0"/>
        <v>35235209</v>
      </c>
      <c r="I45" s="187">
        <f t="shared" si="1"/>
        <v>50500409</v>
      </c>
    </row>
    <row r="46" spans="1:9" ht="15" customHeight="1">
      <c r="A46" s="3"/>
      <c r="B46" s="90" t="s">
        <v>133</v>
      </c>
      <c r="C46" s="94"/>
      <c r="D46" s="92">
        <v>4207200</v>
      </c>
      <c r="E46" s="92">
        <v>6751000</v>
      </c>
      <c r="F46" s="14"/>
      <c r="G46" s="14"/>
      <c r="H46" s="136">
        <f t="shared" si="0"/>
        <v>4207200</v>
      </c>
      <c r="I46" s="92">
        <f t="shared" si="1"/>
        <v>6751000</v>
      </c>
    </row>
    <row r="47" spans="1:9" ht="15" customHeight="1">
      <c r="A47" s="3"/>
      <c r="B47" s="90" t="s">
        <v>134</v>
      </c>
      <c r="C47" s="94"/>
      <c r="D47" s="92">
        <v>62400</v>
      </c>
      <c r="E47" s="92">
        <v>62400</v>
      </c>
      <c r="F47" s="14"/>
      <c r="G47" s="14"/>
      <c r="H47" s="136">
        <f t="shared" si="0"/>
        <v>62400</v>
      </c>
      <c r="I47" s="92">
        <f t="shared" si="1"/>
        <v>62400</v>
      </c>
    </row>
    <row r="48" spans="1:9" ht="15" customHeight="1">
      <c r="A48" s="3"/>
      <c r="B48" s="90" t="s">
        <v>235</v>
      </c>
      <c r="C48" s="94"/>
      <c r="D48" s="92">
        <v>27905969</v>
      </c>
      <c r="E48" s="92">
        <v>27251525</v>
      </c>
      <c r="F48" s="14"/>
      <c r="G48" s="14"/>
      <c r="H48" s="136">
        <f t="shared" si="0"/>
        <v>27905969</v>
      </c>
      <c r="I48" s="92">
        <f t="shared" si="1"/>
        <v>27251525</v>
      </c>
    </row>
    <row r="49" spans="1:9" ht="15" customHeight="1">
      <c r="A49" s="3"/>
      <c r="B49" s="90" t="s">
        <v>683</v>
      </c>
      <c r="C49" s="94"/>
      <c r="D49" s="92">
        <v>1979640</v>
      </c>
      <c r="E49" s="92">
        <v>1843253</v>
      </c>
      <c r="F49" s="92"/>
      <c r="G49" s="92"/>
      <c r="H49" s="92">
        <v>936000</v>
      </c>
      <c r="I49" s="92">
        <f t="shared" si="1"/>
        <v>1843253</v>
      </c>
    </row>
    <row r="50" spans="1:9" ht="15" customHeight="1">
      <c r="A50" s="207"/>
      <c r="B50" s="90" t="s">
        <v>135</v>
      </c>
      <c r="C50" s="94"/>
      <c r="D50" s="92"/>
      <c r="E50" s="92"/>
      <c r="F50" s="92">
        <v>1080000</v>
      </c>
      <c r="G50" s="92">
        <v>1350000</v>
      </c>
      <c r="H50" s="92"/>
      <c r="I50" s="92">
        <f t="shared" si="1"/>
        <v>1350000</v>
      </c>
    </row>
    <row r="51" spans="1:9" ht="15" customHeight="1">
      <c r="A51" s="207"/>
      <c r="B51" s="212" t="s">
        <v>743</v>
      </c>
      <c r="C51" s="94"/>
      <c r="D51" s="144"/>
      <c r="E51" s="259">
        <v>5020583</v>
      </c>
      <c r="F51" s="92"/>
      <c r="G51" s="92"/>
      <c r="H51" s="92"/>
      <c r="I51" s="92">
        <f t="shared" si="1"/>
        <v>5020583</v>
      </c>
    </row>
    <row r="52" spans="1:9" ht="15" customHeight="1">
      <c r="A52" s="207"/>
      <c r="B52" s="90" t="s">
        <v>744</v>
      </c>
      <c r="C52" s="94"/>
      <c r="D52" s="144"/>
      <c r="E52" s="259">
        <v>823286</v>
      </c>
      <c r="F52" s="92"/>
      <c r="G52" s="92"/>
      <c r="H52" s="92"/>
      <c r="I52" s="92">
        <f t="shared" si="1"/>
        <v>823286</v>
      </c>
    </row>
    <row r="53" spans="1:9" ht="15" customHeight="1">
      <c r="A53" s="207"/>
      <c r="B53" s="90" t="s">
        <v>745</v>
      </c>
      <c r="C53" s="94"/>
      <c r="D53" s="144"/>
      <c r="E53" s="259">
        <v>2367201</v>
      </c>
      <c r="F53" s="92"/>
      <c r="G53" s="92"/>
      <c r="H53" s="92"/>
      <c r="I53" s="92">
        <f t="shared" si="1"/>
        <v>2367201</v>
      </c>
    </row>
    <row r="54" spans="1:9" ht="15" customHeight="1">
      <c r="A54" s="256"/>
      <c r="B54" s="90" t="s">
        <v>746</v>
      </c>
      <c r="C54" s="94"/>
      <c r="D54" s="144"/>
      <c r="E54" s="259">
        <v>1315357</v>
      </c>
      <c r="F54" s="92"/>
      <c r="G54" s="92"/>
      <c r="H54" s="92"/>
      <c r="I54" s="92"/>
    </row>
    <row r="55" spans="1:9" ht="15" customHeight="1">
      <c r="A55" s="256"/>
      <c r="B55" s="90" t="s">
        <v>747</v>
      </c>
      <c r="C55" s="94"/>
      <c r="D55" s="144"/>
      <c r="E55" s="259">
        <v>3715804</v>
      </c>
      <c r="F55" s="92"/>
      <c r="G55" s="92"/>
      <c r="H55" s="92"/>
      <c r="I55" s="92"/>
    </row>
    <row r="56" spans="1:9" ht="15" customHeight="1">
      <c r="A56" s="6">
        <v>13</v>
      </c>
      <c r="B56" s="7" t="s">
        <v>136</v>
      </c>
      <c r="C56" s="6" t="s">
        <v>137</v>
      </c>
      <c r="D56" s="68">
        <f>SUM(D40,D41,D42,D43,D44,D45)</f>
        <v>144017559</v>
      </c>
      <c r="E56" s="68">
        <f>SUM(E40,E41,E42,E43,E44,E45)</f>
        <v>155629220</v>
      </c>
      <c r="F56" s="184">
        <f>SUM(F40,F41,F42,F43,F44,F45)</f>
        <v>1080000</v>
      </c>
      <c r="G56" s="184">
        <f>SUM(G40,G41,G42,G43,G44,G45)</f>
        <v>1350000</v>
      </c>
      <c r="H56" s="138">
        <f t="shared" si="0"/>
        <v>145097559</v>
      </c>
      <c r="I56" s="10">
        <f t="shared" si="1"/>
        <v>156979220</v>
      </c>
    </row>
    <row r="57" spans="1:9" ht="15" customHeight="1">
      <c r="A57" s="3">
        <v>14</v>
      </c>
      <c r="B57" s="4" t="s">
        <v>138</v>
      </c>
      <c r="C57" s="3" t="s">
        <v>139</v>
      </c>
      <c r="D57" s="9">
        <v>0</v>
      </c>
      <c r="E57" s="9">
        <f>SUM(E58:E58)</f>
        <v>5603433</v>
      </c>
      <c r="F57" s="4"/>
      <c r="G57" s="4"/>
      <c r="H57" s="9">
        <f t="shared" si="0"/>
        <v>0</v>
      </c>
      <c r="I57" s="187">
        <f t="shared" si="1"/>
        <v>5603433</v>
      </c>
    </row>
    <row r="58" spans="1:9" ht="15" customHeight="1">
      <c r="A58" s="207"/>
      <c r="B58" s="213" t="s">
        <v>684</v>
      </c>
      <c r="C58" s="214"/>
      <c r="D58" s="215"/>
      <c r="E58" s="215">
        <v>5603433</v>
      </c>
      <c r="F58" s="176"/>
      <c r="G58" s="176"/>
      <c r="H58" s="187"/>
      <c r="I58" s="215">
        <f t="shared" si="1"/>
        <v>5603433</v>
      </c>
    </row>
    <row r="59" spans="1:9" ht="15" customHeight="1">
      <c r="A59" s="3">
        <v>15</v>
      </c>
      <c r="B59" s="5" t="s">
        <v>140</v>
      </c>
      <c r="C59" s="3" t="s">
        <v>141</v>
      </c>
      <c r="D59" s="9">
        <v>0</v>
      </c>
      <c r="E59" s="9"/>
      <c r="F59" s="4"/>
      <c r="G59" s="4"/>
      <c r="H59" s="9">
        <f t="shared" si="0"/>
        <v>0</v>
      </c>
      <c r="I59" s="187">
        <f t="shared" si="1"/>
        <v>0</v>
      </c>
    </row>
    <row r="60" spans="1:9" ht="15" customHeight="1">
      <c r="A60" s="3">
        <v>16</v>
      </c>
      <c r="B60" s="5" t="s">
        <v>142</v>
      </c>
      <c r="C60" s="3" t="s">
        <v>143</v>
      </c>
      <c r="D60" s="9">
        <v>0</v>
      </c>
      <c r="E60" s="9"/>
      <c r="F60" s="4"/>
      <c r="G60" s="4"/>
      <c r="H60" s="9">
        <f t="shared" si="0"/>
        <v>0</v>
      </c>
      <c r="I60" s="187">
        <f t="shared" si="1"/>
        <v>0</v>
      </c>
    </row>
    <row r="61" spans="1:9" ht="15" customHeight="1">
      <c r="A61" s="3">
        <v>17</v>
      </c>
      <c r="B61" s="5" t="s">
        <v>144</v>
      </c>
      <c r="C61" s="3" t="s">
        <v>147</v>
      </c>
      <c r="D61" s="9">
        <v>0</v>
      </c>
      <c r="E61" s="9"/>
      <c r="F61" s="9"/>
      <c r="G61" s="9"/>
      <c r="H61" s="9">
        <f t="shared" si="0"/>
        <v>0</v>
      </c>
      <c r="I61" s="187">
        <f t="shared" si="1"/>
        <v>0</v>
      </c>
    </row>
    <row r="62" spans="1:9" ht="15" customHeight="1">
      <c r="A62" s="3">
        <v>18</v>
      </c>
      <c r="B62" s="4" t="s">
        <v>145</v>
      </c>
      <c r="C62" s="3" t="s">
        <v>146</v>
      </c>
      <c r="D62" s="9">
        <v>0</v>
      </c>
      <c r="E62" s="9">
        <f>SUM(E63:E65)</f>
        <v>19109059</v>
      </c>
      <c r="F62" s="185"/>
      <c r="G62" s="185"/>
      <c r="H62" s="9">
        <f t="shared" si="0"/>
        <v>0</v>
      </c>
      <c r="I62" s="187">
        <f t="shared" si="1"/>
        <v>19109059</v>
      </c>
    </row>
    <row r="63" spans="1:9" ht="15" customHeight="1">
      <c r="A63" s="253"/>
      <c r="B63" s="90" t="s">
        <v>748</v>
      </c>
      <c r="C63" s="253"/>
      <c r="D63" s="187"/>
      <c r="E63" s="211">
        <v>2999999</v>
      </c>
      <c r="F63" s="185"/>
      <c r="G63" s="185"/>
      <c r="H63" s="187"/>
      <c r="I63" s="187">
        <f>SUM(E63,G63)</f>
        <v>2999999</v>
      </c>
    </row>
    <row r="64" spans="1:9" ht="15" customHeight="1">
      <c r="A64" s="253"/>
      <c r="B64" s="90" t="s">
        <v>749</v>
      </c>
      <c r="C64" s="253"/>
      <c r="D64" s="187"/>
      <c r="E64" s="211">
        <v>14981300</v>
      </c>
      <c r="F64" s="185"/>
      <c r="G64" s="185"/>
      <c r="H64" s="187"/>
      <c r="I64" s="187">
        <f>SUM(E64,G64)</f>
        <v>14981300</v>
      </c>
    </row>
    <row r="65" spans="1:9" ht="15" customHeight="1">
      <c r="A65" s="256"/>
      <c r="B65" s="90" t="s">
        <v>235</v>
      </c>
      <c r="C65" s="256"/>
      <c r="D65" s="187"/>
      <c r="E65" s="211">
        <v>1127760</v>
      </c>
      <c r="F65" s="185"/>
      <c r="G65" s="185"/>
      <c r="H65" s="187"/>
      <c r="I65" s="187"/>
    </row>
    <row r="66" spans="1:9" ht="15" customHeight="1">
      <c r="A66" s="6">
        <v>19</v>
      </c>
      <c r="B66" s="13" t="s">
        <v>148</v>
      </c>
      <c r="C66" s="6" t="s">
        <v>149</v>
      </c>
      <c r="D66" s="68">
        <f>SUM(D57:D62)</f>
        <v>0</v>
      </c>
      <c r="E66" s="68">
        <f>SUM(E62,E61,E60,E59,E57)</f>
        <v>24712492</v>
      </c>
      <c r="F66" s="186">
        <v>0</v>
      </c>
      <c r="G66" s="186">
        <v>0</v>
      </c>
      <c r="H66" s="138">
        <f t="shared" si="0"/>
        <v>0</v>
      </c>
      <c r="I66" s="10">
        <f t="shared" si="1"/>
        <v>24712492</v>
      </c>
    </row>
    <row r="67" spans="1:9" ht="15" customHeight="1">
      <c r="A67" s="3">
        <v>20</v>
      </c>
      <c r="B67" s="4" t="s">
        <v>150</v>
      </c>
      <c r="C67" s="3" t="s">
        <v>151</v>
      </c>
      <c r="D67" s="9"/>
      <c r="E67" s="9"/>
      <c r="F67" s="185"/>
      <c r="G67" s="185"/>
      <c r="H67" s="9">
        <f t="shared" si="0"/>
        <v>0</v>
      </c>
      <c r="I67" s="187">
        <f t="shared" si="1"/>
        <v>0</v>
      </c>
    </row>
    <row r="68" spans="1:9" ht="15" customHeight="1">
      <c r="A68" s="3">
        <v>21</v>
      </c>
      <c r="B68" s="4" t="s">
        <v>152</v>
      </c>
      <c r="C68" s="3" t="s">
        <v>153</v>
      </c>
      <c r="D68" s="9"/>
      <c r="E68" s="9"/>
      <c r="F68" s="185"/>
      <c r="G68" s="185"/>
      <c r="H68" s="9">
        <f t="shared" si="0"/>
        <v>0</v>
      </c>
      <c r="I68" s="187">
        <f t="shared" si="1"/>
        <v>0</v>
      </c>
    </row>
    <row r="69" spans="1:9" ht="15" customHeight="1">
      <c r="A69" s="6">
        <v>22</v>
      </c>
      <c r="B69" s="7" t="s">
        <v>154</v>
      </c>
      <c r="C69" s="6" t="s">
        <v>155</v>
      </c>
      <c r="D69" s="9">
        <v>0</v>
      </c>
      <c r="E69" s="9"/>
      <c r="F69" s="185"/>
      <c r="G69" s="185"/>
      <c r="H69" s="9">
        <f t="shared" si="0"/>
        <v>0</v>
      </c>
      <c r="I69" s="187">
        <f t="shared" si="1"/>
        <v>0</v>
      </c>
    </row>
    <row r="70" spans="1:9" ht="15" customHeight="1">
      <c r="A70" s="3">
        <v>23</v>
      </c>
      <c r="B70" s="4" t="s">
        <v>156</v>
      </c>
      <c r="C70" s="3" t="s">
        <v>157</v>
      </c>
      <c r="D70" s="9">
        <v>0</v>
      </c>
      <c r="E70" s="9"/>
      <c r="F70" s="185"/>
      <c r="G70" s="185"/>
      <c r="H70" s="9">
        <f t="shared" si="0"/>
        <v>0</v>
      </c>
      <c r="I70" s="187">
        <f t="shared" si="1"/>
        <v>0</v>
      </c>
    </row>
    <row r="71" spans="1:9" ht="15" customHeight="1">
      <c r="A71" s="3">
        <v>24</v>
      </c>
      <c r="B71" s="4" t="s">
        <v>158</v>
      </c>
      <c r="C71" s="3" t="s">
        <v>159</v>
      </c>
      <c r="D71" s="9">
        <v>0</v>
      </c>
      <c r="E71" s="9"/>
      <c r="F71" s="185"/>
      <c r="G71" s="185"/>
      <c r="H71" s="9">
        <f t="shared" si="0"/>
        <v>0</v>
      </c>
      <c r="I71" s="187">
        <f t="shared" si="1"/>
        <v>0</v>
      </c>
    </row>
    <row r="72" spans="1:9" ht="15" customHeight="1">
      <c r="A72" s="3">
        <v>25</v>
      </c>
      <c r="B72" s="14" t="s">
        <v>160</v>
      </c>
      <c r="C72" s="3" t="s">
        <v>161</v>
      </c>
      <c r="D72" s="9">
        <v>600000</v>
      </c>
      <c r="E72" s="9">
        <v>600000</v>
      </c>
      <c r="F72" s="10"/>
      <c r="G72" s="10"/>
      <c r="H72" s="68">
        <f t="shared" si="0"/>
        <v>600000</v>
      </c>
      <c r="I72" s="187">
        <f t="shared" si="1"/>
        <v>600000</v>
      </c>
    </row>
    <row r="73" spans="1:9" ht="15" customHeight="1">
      <c r="A73" s="3"/>
      <c r="B73" s="95" t="s">
        <v>162</v>
      </c>
      <c r="C73" s="94"/>
      <c r="D73" s="92">
        <v>600000</v>
      </c>
      <c r="E73" s="92">
        <v>600000</v>
      </c>
      <c r="F73" s="4"/>
      <c r="G73" s="4"/>
      <c r="H73" s="136">
        <f t="shared" si="0"/>
        <v>600000</v>
      </c>
      <c r="I73" s="92">
        <f t="shared" si="1"/>
        <v>600000</v>
      </c>
    </row>
    <row r="74" spans="1:9" ht="15" customHeight="1">
      <c r="A74" s="3">
        <v>26</v>
      </c>
      <c r="B74" s="4" t="s">
        <v>163</v>
      </c>
      <c r="C74" s="3" t="s">
        <v>165</v>
      </c>
      <c r="D74" s="9">
        <v>8500000</v>
      </c>
      <c r="E74" s="9">
        <v>8500000</v>
      </c>
      <c r="F74" s="4"/>
      <c r="G74" s="4"/>
      <c r="H74" s="9">
        <f t="shared" si="0"/>
        <v>8500000</v>
      </c>
      <c r="I74" s="187">
        <f t="shared" si="1"/>
        <v>8500000</v>
      </c>
    </row>
    <row r="75" spans="1:9" ht="15" customHeight="1">
      <c r="A75" s="3"/>
      <c r="B75" s="90" t="s">
        <v>164</v>
      </c>
      <c r="C75" s="93"/>
      <c r="D75" s="92">
        <v>8500000</v>
      </c>
      <c r="E75" s="92">
        <v>8500000</v>
      </c>
      <c r="F75" s="10"/>
      <c r="G75" s="10"/>
      <c r="H75" s="136">
        <f t="shared" si="0"/>
        <v>8500000</v>
      </c>
      <c r="I75" s="92">
        <f t="shared" si="1"/>
        <v>8500000</v>
      </c>
    </row>
    <row r="76" spans="1:9" ht="15" customHeight="1">
      <c r="A76" s="3">
        <v>27</v>
      </c>
      <c r="B76" s="4" t="s">
        <v>166</v>
      </c>
      <c r="C76" s="3" t="s">
        <v>167</v>
      </c>
      <c r="D76" s="9"/>
      <c r="E76" s="9"/>
      <c r="F76" s="4"/>
      <c r="G76" s="4"/>
      <c r="H76" s="9">
        <f t="shared" si="0"/>
        <v>0</v>
      </c>
      <c r="I76" s="187">
        <f t="shared" si="1"/>
        <v>0</v>
      </c>
    </row>
    <row r="77" spans="1:9" ht="15" customHeight="1">
      <c r="A77" s="3">
        <v>28</v>
      </c>
      <c r="B77" s="4" t="s">
        <v>168</v>
      </c>
      <c r="C77" s="3" t="s">
        <v>169</v>
      </c>
      <c r="D77" s="9"/>
      <c r="E77" s="9"/>
      <c r="F77" s="4"/>
      <c r="G77" s="4"/>
      <c r="H77" s="9">
        <f t="shared" si="0"/>
        <v>0</v>
      </c>
      <c r="I77" s="187">
        <f t="shared" si="1"/>
        <v>0</v>
      </c>
    </row>
    <row r="78" spans="1:9" ht="15" customHeight="1">
      <c r="A78" s="3">
        <v>29</v>
      </c>
      <c r="B78" s="4" t="s">
        <v>170</v>
      </c>
      <c r="C78" s="3" t="s">
        <v>171</v>
      </c>
      <c r="D78" s="9">
        <v>2700000</v>
      </c>
      <c r="E78" s="9"/>
      <c r="F78" s="4"/>
      <c r="G78" s="4"/>
      <c r="H78" s="9">
        <f t="shared" si="0"/>
        <v>2700000</v>
      </c>
      <c r="I78" s="187">
        <f t="shared" si="1"/>
        <v>0</v>
      </c>
    </row>
    <row r="79" spans="1:9" ht="15" customHeight="1">
      <c r="A79" s="3"/>
      <c r="B79" s="90" t="s">
        <v>172</v>
      </c>
      <c r="C79" s="94"/>
      <c r="D79" s="92">
        <v>2700000</v>
      </c>
      <c r="E79" s="92"/>
      <c r="F79" s="4"/>
      <c r="G79" s="4"/>
      <c r="H79" s="136">
        <f t="shared" si="0"/>
        <v>2700000</v>
      </c>
      <c r="I79" s="92">
        <f t="shared" si="1"/>
        <v>0</v>
      </c>
    </row>
    <row r="80" spans="1:9" ht="15" customHeight="1">
      <c r="A80" s="3">
        <v>30</v>
      </c>
      <c r="B80" s="4" t="s">
        <v>173</v>
      </c>
      <c r="C80" s="3" t="s">
        <v>192</v>
      </c>
      <c r="D80" s="9">
        <v>50000</v>
      </c>
      <c r="E80" s="9">
        <v>50617</v>
      </c>
      <c r="F80" s="4"/>
      <c r="G80" s="4"/>
      <c r="H80" s="9">
        <f t="shared" si="0"/>
        <v>50000</v>
      </c>
      <c r="I80" s="187">
        <f t="shared" si="1"/>
        <v>50617</v>
      </c>
    </row>
    <row r="81" spans="1:9" ht="15" customHeight="1">
      <c r="A81" s="3"/>
      <c r="B81" s="95" t="s">
        <v>174</v>
      </c>
      <c r="C81" s="94"/>
      <c r="D81" s="92">
        <v>50000</v>
      </c>
      <c r="E81" s="92">
        <v>50617</v>
      </c>
      <c r="F81" s="4"/>
      <c r="G81" s="4"/>
      <c r="H81" s="136">
        <f t="shared" si="0"/>
        <v>50000</v>
      </c>
      <c r="I81" s="92">
        <f t="shared" si="1"/>
        <v>50617</v>
      </c>
    </row>
    <row r="82" spans="1:9" ht="15" customHeight="1">
      <c r="A82" s="6">
        <v>31</v>
      </c>
      <c r="B82" s="16" t="s">
        <v>175</v>
      </c>
      <c r="C82" s="6" t="s">
        <v>193</v>
      </c>
      <c r="D82" s="68">
        <f>SUM(D70,D71,D72,D74,D76,D77,D78,D80)</f>
        <v>11850000</v>
      </c>
      <c r="E82" s="68">
        <f>SUM(E70,E71,E72,E74,E76,E77,E78,E80)</f>
        <v>9150617</v>
      </c>
      <c r="F82" s="4"/>
      <c r="G82" s="4"/>
      <c r="H82" s="9">
        <f t="shared" si="0"/>
        <v>11850000</v>
      </c>
      <c r="I82" s="187">
        <f t="shared" si="1"/>
        <v>9150617</v>
      </c>
    </row>
    <row r="83" spans="1:9" ht="15" customHeight="1">
      <c r="A83" s="3">
        <v>32</v>
      </c>
      <c r="B83" s="4" t="s">
        <v>176</v>
      </c>
      <c r="C83" s="3" t="s">
        <v>194</v>
      </c>
      <c r="D83" s="9"/>
      <c r="E83" s="9"/>
      <c r="F83" s="4"/>
      <c r="G83" s="4"/>
      <c r="H83" s="9">
        <f t="shared" si="0"/>
        <v>0</v>
      </c>
      <c r="I83" s="187">
        <f t="shared" si="1"/>
        <v>0</v>
      </c>
    </row>
    <row r="84" spans="1:9" ht="15" customHeight="1">
      <c r="A84" s="3"/>
      <c r="B84" s="90" t="s">
        <v>177</v>
      </c>
      <c r="C84" s="94"/>
      <c r="D84" s="92"/>
      <c r="E84" s="92"/>
      <c r="F84" s="4"/>
      <c r="G84" s="4"/>
      <c r="H84" s="136">
        <f t="shared" si="0"/>
        <v>0</v>
      </c>
      <c r="I84" s="92">
        <f t="shared" si="1"/>
        <v>0</v>
      </c>
    </row>
    <row r="85" spans="1:9" ht="15" customHeight="1">
      <c r="A85" s="6">
        <v>33</v>
      </c>
      <c r="B85" s="7" t="s">
        <v>178</v>
      </c>
      <c r="C85" s="6" t="s">
        <v>195</v>
      </c>
      <c r="D85" s="68">
        <f>SUM(D82,D83)</f>
        <v>11850000</v>
      </c>
      <c r="E85" s="68">
        <f>SUM(E82,E83)</f>
        <v>9150617</v>
      </c>
      <c r="F85" s="4"/>
      <c r="G85" s="4"/>
      <c r="H85" s="9">
        <f t="shared" si="0"/>
        <v>11850000</v>
      </c>
      <c r="I85" s="187">
        <f t="shared" si="1"/>
        <v>9150617</v>
      </c>
    </row>
    <row r="86" spans="1:9" ht="15" customHeight="1">
      <c r="A86" s="3">
        <v>34</v>
      </c>
      <c r="B86" s="4" t="s">
        <v>187</v>
      </c>
      <c r="C86" s="3" t="s">
        <v>196</v>
      </c>
      <c r="D86" s="9">
        <f>SUM(D87:D90)</f>
        <v>266622</v>
      </c>
      <c r="E86" s="9">
        <f>SUM(E87:E90)</f>
        <v>266622</v>
      </c>
      <c r="F86" s="4"/>
      <c r="G86" s="4"/>
      <c r="H86" s="9">
        <f t="shared" si="0"/>
        <v>266622</v>
      </c>
      <c r="I86" s="187">
        <f t="shared" si="1"/>
        <v>266622</v>
      </c>
    </row>
    <row r="87" spans="1:9" ht="15" customHeight="1">
      <c r="A87" s="3"/>
      <c r="B87" s="90" t="s">
        <v>676</v>
      </c>
      <c r="C87" s="60"/>
      <c r="D87" s="241">
        <v>30402</v>
      </c>
      <c r="E87" s="241">
        <v>30402</v>
      </c>
      <c r="F87" s="4"/>
      <c r="G87" s="4"/>
      <c r="H87" s="162">
        <f>SUM(D87:F87)</f>
        <v>60804</v>
      </c>
      <c r="I87" s="92">
        <f t="shared" si="1"/>
        <v>30402</v>
      </c>
    </row>
    <row r="88" spans="1:9" ht="15" customHeight="1">
      <c r="A88" s="3"/>
      <c r="B88" s="90" t="s">
        <v>750</v>
      </c>
      <c r="C88" s="159"/>
      <c r="D88" s="241">
        <v>200000</v>
      </c>
      <c r="E88" s="241">
        <v>200000</v>
      </c>
      <c r="F88" s="4"/>
      <c r="G88" s="4"/>
      <c r="H88" s="162">
        <f>SUM(D88:F88)</f>
        <v>400000</v>
      </c>
      <c r="I88" s="92">
        <f t="shared" si="1"/>
        <v>200000</v>
      </c>
    </row>
    <row r="89" spans="1:9" ht="15" customHeight="1">
      <c r="A89" s="256"/>
      <c r="B89" s="90" t="s">
        <v>751</v>
      </c>
      <c r="C89" s="159"/>
      <c r="D89" s="241">
        <v>0</v>
      </c>
      <c r="E89" s="241">
        <v>0</v>
      </c>
      <c r="F89" s="176"/>
      <c r="G89" s="176"/>
      <c r="H89" s="162"/>
      <c r="I89" s="92"/>
    </row>
    <row r="90" spans="1:9" ht="15" customHeight="1">
      <c r="A90" s="256"/>
      <c r="B90" s="90" t="s">
        <v>752</v>
      </c>
      <c r="C90" s="159"/>
      <c r="D90" s="241">
        <v>36220</v>
      </c>
      <c r="E90" s="241">
        <v>36220</v>
      </c>
      <c r="F90" s="176"/>
      <c r="G90" s="176"/>
      <c r="H90" s="162"/>
      <c r="I90" s="92"/>
    </row>
    <row r="91" spans="1:9" ht="15" customHeight="1">
      <c r="A91" s="3">
        <v>35</v>
      </c>
      <c r="B91" s="4" t="s">
        <v>179</v>
      </c>
      <c r="C91" s="3" t="s">
        <v>197</v>
      </c>
      <c r="D91" s="9">
        <f>SUM(D92:D105)</f>
        <v>1167420</v>
      </c>
      <c r="E91" s="9">
        <f>SUM(E92:E105)</f>
        <v>868772</v>
      </c>
      <c r="F91" s="4"/>
      <c r="G91" s="4"/>
      <c r="H91" s="9">
        <f t="shared" si="0"/>
        <v>1167420</v>
      </c>
      <c r="I91" s="187">
        <f t="shared" si="1"/>
        <v>868772</v>
      </c>
    </row>
    <row r="92" spans="1:9" ht="15" customHeight="1">
      <c r="A92" s="3"/>
      <c r="B92" s="90" t="s">
        <v>602</v>
      </c>
      <c r="C92" s="130"/>
      <c r="D92" s="206">
        <v>39528</v>
      </c>
      <c r="E92" s="260">
        <v>35356</v>
      </c>
      <c r="F92" s="4"/>
      <c r="G92" s="4"/>
      <c r="H92" s="135">
        <f t="shared" si="0"/>
        <v>39528</v>
      </c>
      <c r="I92" s="92">
        <f t="shared" si="1"/>
        <v>35356</v>
      </c>
    </row>
    <row r="93" spans="1:9" ht="15" customHeight="1">
      <c r="A93" s="3"/>
      <c r="B93" s="90" t="s">
        <v>607</v>
      </c>
      <c r="C93" s="130"/>
      <c r="D93" s="239">
        <v>90784</v>
      </c>
      <c r="E93" s="261">
        <v>75652</v>
      </c>
      <c r="F93" s="10"/>
      <c r="G93" s="10"/>
      <c r="H93" s="92">
        <f t="shared" ref="H93:H133" si="2">SUM(F93,D93)</f>
        <v>90784</v>
      </c>
      <c r="I93" s="92">
        <f t="shared" si="1"/>
        <v>75652</v>
      </c>
    </row>
    <row r="94" spans="1:9" ht="15" customHeight="1">
      <c r="A94" s="3"/>
      <c r="B94" s="90" t="s">
        <v>609</v>
      </c>
      <c r="C94" s="130"/>
      <c r="D94" s="239">
        <v>71112</v>
      </c>
      <c r="E94" s="261">
        <v>71112</v>
      </c>
      <c r="F94" s="4"/>
      <c r="G94" s="4"/>
      <c r="H94" s="135">
        <f t="shared" si="2"/>
        <v>71112</v>
      </c>
      <c r="I94" s="92">
        <f t="shared" ref="I94:I164" si="3">SUM(E94,G94)</f>
        <v>71112</v>
      </c>
    </row>
    <row r="95" spans="1:9" ht="15" customHeight="1">
      <c r="A95" s="3"/>
      <c r="B95" s="90" t="s">
        <v>634</v>
      </c>
      <c r="C95" s="130"/>
      <c r="D95" s="261">
        <v>360000</v>
      </c>
      <c r="E95" s="261"/>
      <c r="F95" s="4"/>
      <c r="G95" s="4"/>
      <c r="H95" s="135">
        <f t="shared" si="2"/>
        <v>360000</v>
      </c>
      <c r="I95" s="92">
        <f t="shared" si="3"/>
        <v>0</v>
      </c>
    </row>
    <row r="96" spans="1:9" ht="15" customHeight="1">
      <c r="A96" s="3"/>
      <c r="B96" s="90" t="s">
        <v>693</v>
      </c>
      <c r="C96" s="130"/>
      <c r="D96" s="239">
        <v>22500</v>
      </c>
      <c r="E96" s="261">
        <v>18750</v>
      </c>
      <c r="F96" s="4"/>
      <c r="G96" s="4"/>
      <c r="H96" s="135">
        <f t="shared" si="2"/>
        <v>22500</v>
      </c>
      <c r="I96" s="92">
        <f t="shared" si="3"/>
        <v>18750</v>
      </c>
    </row>
    <row r="97" spans="1:9" ht="15" customHeight="1">
      <c r="A97" s="3"/>
      <c r="B97" s="90" t="s">
        <v>611</v>
      </c>
      <c r="C97" s="130"/>
      <c r="D97" s="239">
        <v>78000</v>
      </c>
      <c r="E97" s="261">
        <v>65000</v>
      </c>
      <c r="F97" s="4"/>
      <c r="G97" s="4"/>
      <c r="H97" s="135">
        <f t="shared" si="2"/>
        <v>78000</v>
      </c>
      <c r="I97" s="92">
        <f t="shared" si="3"/>
        <v>65000</v>
      </c>
    </row>
    <row r="98" spans="1:9" ht="15" customHeight="1">
      <c r="A98" s="3"/>
      <c r="B98" s="90" t="s">
        <v>612</v>
      </c>
      <c r="C98" s="130"/>
      <c r="D98" s="239">
        <v>5000</v>
      </c>
      <c r="E98" s="261"/>
      <c r="F98" s="4"/>
      <c r="G98" s="4"/>
      <c r="H98" s="135">
        <f t="shared" si="2"/>
        <v>5000</v>
      </c>
      <c r="I98" s="92">
        <f t="shared" si="3"/>
        <v>0</v>
      </c>
    </row>
    <row r="99" spans="1:9" ht="15" customHeight="1">
      <c r="A99" s="3"/>
      <c r="B99" s="90" t="s">
        <v>613</v>
      </c>
      <c r="C99" s="130"/>
      <c r="D99" s="239">
        <v>10000</v>
      </c>
      <c r="E99" s="261"/>
      <c r="F99" s="4"/>
      <c r="G99" s="4"/>
      <c r="H99" s="135">
        <f t="shared" si="2"/>
        <v>10000</v>
      </c>
      <c r="I99" s="92">
        <f t="shared" si="3"/>
        <v>0</v>
      </c>
    </row>
    <row r="100" spans="1:9" ht="15" customHeight="1">
      <c r="A100" s="3"/>
      <c r="B100" s="90" t="s">
        <v>694</v>
      </c>
      <c r="C100" s="130"/>
      <c r="D100" s="239">
        <v>36496</v>
      </c>
      <c r="E100" s="261">
        <v>2402</v>
      </c>
      <c r="F100" s="4"/>
      <c r="G100" s="4"/>
      <c r="H100" s="135">
        <f t="shared" si="2"/>
        <v>36496</v>
      </c>
      <c r="I100" s="92">
        <f t="shared" si="3"/>
        <v>2402</v>
      </c>
    </row>
    <row r="101" spans="1:9" ht="15" customHeight="1">
      <c r="A101" s="3"/>
      <c r="B101" s="90" t="s">
        <v>686</v>
      </c>
      <c r="C101" s="130"/>
      <c r="D101" s="239">
        <v>72000</v>
      </c>
      <c r="E101" s="261">
        <v>18000</v>
      </c>
      <c r="F101" s="4"/>
      <c r="G101" s="4"/>
      <c r="H101" s="135">
        <f t="shared" si="2"/>
        <v>72000</v>
      </c>
      <c r="I101" s="92">
        <f t="shared" si="3"/>
        <v>18000</v>
      </c>
    </row>
    <row r="102" spans="1:9" ht="15" customHeight="1">
      <c r="A102" s="3"/>
      <c r="B102" s="90" t="s">
        <v>614</v>
      </c>
      <c r="C102" s="130"/>
      <c r="D102" s="239">
        <v>42000</v>
      </c>
      <c r="E102" s="261">
        <v>31500</v>
      </c>
      <c r="F102" s="4"/>
      <c r="G102" s="4"/>
      <c r="H102" s="135">
        <f t="shared" si="2"/>
        <v>42000</v>
      </c>
      <c r="I102" s="92">
        <f t="shared" si="3"/>
        <v>31500</v>
      </c>
    </row>
    <row r="103" spans="1:9" ht="15" customHeight="1">
      <c r="A103" s="3"/>
      <c r="B103" s="90" t="s">
        <v>615</v>
      </c>
      <c r="C103" s="130"/>
      <c r="D103" s="239">
        <v>240000</v>
      </c>
      <c r="E103" s="261">
        <v>270000</v>
      </c>
      <c r="F103" s="4"/>
      <c r="G103" s="4"/>
      <c r="H103" s="135">
        <f t="shared" si="2"/>
        <v>240000</v>
      </c>
      <c r="I103" s="92">
        <f t="shared" si="3"/>
        <v>270000</v>
      </c>
    </row>
    <row r="104" spans="1:9" ht="15" customHeight="1">
      <c r="A104" s="3"/>
      <c r="B104" s="90" t="s">
        <v>754</v>
      </c>
      <c r="C104" s="130"/>
      <c r="D104" s="239"/>
      <c r="E104" s="261">
        <v>178000</v>
      </c>
      <c r="F104" s="4"/>
      <c r="G104" s="4"/>
      <c r="H104" s="135"/>
      <c r="I104" s="92">
        <f t="shared" si="3"/>
        <v>178000</v>
      </c>
    </row>
    <row r="105" spans="1:9" ht="15" customHeight="1">
      <c r="A105" s="3"/>
      <c r="B105" s="90" t="s">
        <v>678</v>
      </c>
      <c r="C105" s="130"/>
      <c r="D105" s="261">
        <v>100000</v>
      </c>
      <c r="E105" s="261">
        <v>103000</v>
      </c>
      <c r="F105" s="4"/>
      <c r="G105" s="4"/>
      <c r="H105" s="135"/>
      <c r="I105" s="92">
        <f t="shared" si="3"/>
        <v>103000</v>
      </c>
    </row>
    <row r="106" spans="1:9" ht="15" customHeight="1">
      <c r="A106" s="3">
        <v>36</v>
      </c>
      <c r="B106" s="4" t="s">
        <v>180</v>
      </c>
      <c r="C106" s="3" t="s">
        <v>198</v>
      </c>
      <c r="D106" s="9">
        <f>SUM(D107:D111)</f>
        <v>566450</v>
      </c>
      <c r="E106" s="9">
        <f>SUM(E107:E113)</f>
        <v>356787</v>
      </c>
      <c r="F106" s="4"/>
      <c r="G106" s="4"/>
      <c r="H106" s="9">
        <f t="shared" si="2"/>
        <v>566450</v>
      </c>
      <c r="I106" s="187">
        <f t="shared" si="3"/>
        <v>356787</v>
      </c>
    </row>
    <row r="107" spans="1:9" ht="15" customHeight="1">
      <c r="A107" s="3"/>
      <c r="B107" s="90" t="s">
        <v>605</v>
      </c>
      <c r="C107" s="132"/>
      <c r="D107" s="239">
        <v>157480</v>
      </c>
      <c r="E107" s="241"/>
      <c r="F107" s="4"/>
      <c r="G107" s="4"/>
      <c r="H107" s="136">
        <f t="shared" si="2"/>
        <v>157480</v>
      </c>
      <c r="I107" s="92">
        <f t="shared" si="3"/>
        <v>0</v>
      </c>
    </row>
    <row r="108" spans="1:9" ht="15" customHeight="1">
      <c r="A108" s="3"/>
      <c r="B108" s="90" t="s">
        <v>755</v>
      </c>
      <c r="C108" s="132"/>
      <c r="D108" s="239">
        <v>245100</v>
      </c>
      <c r="E108" s="241"/>
      <c r="F108" s="4"/>
      <c r="G108" s="4"/>
      <c r="H108" s="136">
        <f t="shared" si="2"/>
        <v>245100</v>
      </c>
      <c r="I108" s="92">
        <f t="shared" si="3"/>
        <v>0</v>
      </c>
    </row>
    <row r="109" spans="1:9" ht="15" customHeight="1">
      <c r="A109" s="3"/>
      <c r="B109" s="90" t="s">
        <v>756</v>
      </c>
      <c r="C109" s="132"/>
      <c r="D109" s="239">
        <v>86860</v>
      </c>
      <c r="E109" s="241"/>
      <c r="F109" s="9"/>
      <c r="G109" s="9"/>
      <c r="H109" s="136">
        <f t="shared" si="2"/>
        <v>86860</v>
      </c>
      <c r="I109" s="92">
        <f t="shared" si="3"/>
        <v>0</v>
      </c>
    </row>
    <row r="110" spans="1:9" ht="15" customHeight="1">
      <c r="A110" s="3"/>
      <c r="B110" s="90" t="s">
        <v>629</v>
      </c>
      <c r="C110" s="132"/>
      <c r="D110" s="239">
        <v>77010</v>
      </c>
      <c r="E110" s="241">
        <v>55780</v>
      </c>
      <c r="F110" s="9"/>
      <c r="G110" s="9"/>
      <c r="H110" s="136">
        <f t="shared" si="2"/>
        <v>77010</v>
      </c>
      <c r="I110" s="92">
        <f t="shared" si="3"/>
        <v>55780</v>
      </c>
    </row>
    <row r="111" spans="1:9" ht="15" customHeight="1">
      <c r="A111" s="3"/>
      <c r="B111" s="90" t="s">
        <v>757</v>
      </c>
      <c r="C111" s="132"/>
      <c r="D111" s="241"/>
      <c r="E111" s="241">
        <v>21282</v>
      </c>
      <c r="F111" s="9"/>
      <c r="G111" s="9"/>
      <c r="H111" s="136">
        <f t="shared" si="2"/>
        <v>0</v>
      </c>
      <c r="I111" s="92">
        <f t="shared" si="3"/>
        <v>21282</v>
      </c>
    </row>
    <row r="112" spans="1:9" ht="15" customHeight="1">
      <c r="A112" s="207"/>
      <c r="B112" s="90" t="s">
        <v>758</v>
      </c>
      <c r="C112" s="132"/>
      <c r="D112" s="241"/>
      <c r="E112" s="241">
        <v>69725</v>
      </c>
      <c r="F112" s="187"/>
      <c r="G112" s="187"/>
      <c r="H112" s="136"/>
      <c r="I112" s="92">
        <f t="shared" si="3"/>
        <v>69725</v>
      </c>
    </row>
    <row r="113" spans="1:9" ht="15" customHeight="1">
      <c r="A113" s="256"/>
      <c r="B113" s="90" t="s">
        <v>759</v>
      </c>
      <c r="C113" s="132"/>
      <c r="D113" s="241"/>
      <c r="E113" s="241">
        <v>210000</v>
      </c>
      <c r="F113" s="187"/>
      <c r="G113" s="187"/>
      <c r="H113" s="136"/>
      <c r="I113" s="92"/>
    </row>
    <row r="114" spans="1:9" ht="15" customHeight="1">
      <c r="A114" s="3">
        <v>37</v>
      </c>
      <c r="B114" s="4" t="s">
        <v>181</v>
      </c>
      <c r="C114" s="3" t="s">
        <v>199</v>
      </c>
      <c r="D114" s="9">
        <f>SUM(D115:D115)</f>
        <v>1968504</v>
      </c>
      <c r="E114" s="9">
        <f>SUM(E115:E115)</f>
        <v>1968504</v>
      </c>
      <c r="F114" s="4"/>
      <c r="G114" s="4"/>
      <c r="H114" s="9">
        <f t="shared" si="2"/>
        <v>1968504</v>
      </c>
      <c r="I114" s="187">
        <f t="shared" si="3"/>
        <v>1968504</v>
      </c>
    </row>
    <row r="115" spans="1:9" ht="15" customHeight="1">
      <c r="A115" s="3"/>
      <c r="B115" s="130" t="s">
        <v>617</v>
      </c>
      <c r="C115" s="132"/>
      <c r="D115" s="161">
        <v>1968504</v>
      </c>
      <c r="E115" s="161">
        <v>1968504</v>
      </c>
      <c r="F115" s="4"/>
      <c r="G115" s="4"/>
      <c r="H115" s="162">
        <f t="shared" si="2"/>
        <v>1968504</v>
      </c>
      <c r="I115" s="92">
        <f t="shared" si="3"/>
        <v>1968504</v>
      </c>
    </row>
    <row r="116" spans="1:9" ht="15" customHeight="1">
      <c r="A116" s="3">
        <v>38</v>
      </c>
      <c r="B116" s="4" t="s">
        <v>182</v>
      </c>
      <c r="C116" s="3" t="s">
        <v>200</v>
      </c>
      <c r="D116" s="265">
        <v>1307374</v>
      </c>
      <c r="E116" s="265">
        <v>1307374</v>
      </c>
      <c r="F116" s="4"/>
      <c r="G116" s="4"/>
      <c r="H116" s="9">
        <f t="shared" si="2"/>
        <v>1307374</v>
      </c>
      <c r="I116" s="187">
        <f t="shared" si="3"/>
        <v>1307374</v>
      </c>
    </row>
    <row r="117" spans="1:9" ht="15" customHeight="1">
      <c r="A117" s="3">
        <v>39</v>
      </c>
      <c r="B117" s="14" t="s">
        <v>183</v>
      </c>
      <c r="C117" s="3" t="s">
        <v>201</v>
      </c>
      <c r="D117" s="9">
        <f>SUM(D118:D128)</f>
        <v>1061883</v>
      </c>
      <c r="E117" s="9">
        <f>SUM(E118:E132)</f>
        <v>1061883</v>
      </c>
      <c r="F117" s="4"/>
      <c r="G117" s="4"/>
      <c r="H117" s="9">
        <f t="shared" si="2"/>
        <v>1061883</v>
      </c>
      <c r="I117" s="187">
        <f t="shared" si="3"/>
        <v>1061883</v>
      </c>
    </row>
    <row r="118" spans="1:9" ht="15" customHeight="1">
      <c r="A118" s="3"/>
      <c r="B118" s="90" t="s">
        <v>677</v>
      </c>
      <c r="C118" s="3"/>
      <c r="D118" s="239">
        <v>8208</v>
      </c>
      <c r="E118" s="239">
        <v>8208</v>
      </c>
      <c r="F118" s="4"/>
      <c r="G118" s="4"/>
      <c r="H118" s="163">
        <f t="shared" si="2"/>
        <v>8208</v>
      </c>
      <c r="I118" s="92">
        <f t="shared" si="3"/>
        <v>8208</v>
      </c>
    </row>
    <row r="119" spans="1:9" ht="15" customHeight="1">
      <c r="A119" s="3"/>
      <c r="B119" s="90" t="s">
        <v>688</v>
      </c>
      <c r="C119" s="3"/>
      <c r="D119" s="239">
        <v>60000</v>
      </c>
      <c r="E119" s="239">
        <v>60000</v>
      </c>
      <c r="F119" s="4"/>
      <c r="G119" s="4"/>
      <c r="H119" s="163">
        <f t="shared" si="2"/>
        <v>60000</v>
      </c>
      <c r="I119" s="92">
        <f t="shared" si="3"/>
        <v>60000</v>
      </c>
    </row>
    <row r="120" spans="1:9" ht="15" customHeight="1">
      <c r="A120" s="3"/>
      <c r="B120" s="90" t="s">
        <v>761</v>
      </c>
      <c r="C120" s="132"/>
      <c r="D120" s="239"/>
      <c r="E120" s="239"/>
      <c r="F120" s="7"/>
      <c r="G120" s="7"/>
      <c r="H120" s="163">
        <f t="shared" si="2"/>
        <v>0</v>
      </c>
      <c r="I120" s="92">
        <f t="shared" si="3"/>
        <v>0</v>
      </c>
    </row>
    <row r="121" spans="1:9" ht="15" customHeight="1">
      <c r="A121" s="3"/>
      <c r="B121" s="90" t="s">
        <v>762</v>
      </c>
      <c r="C121" s="239"/>
      <c r="D121" s="239">
        <v>3780</v>
      </c>
      <c r="E121" s="239">
        <v>3780</v>
      </c>
      <c r="F121" s="241"/>
      <c r="G121" s="4"/>
      <c r="H121" s="163">
        <f t="shared" si="2"/>
        <v>3780</v>
      </c>
      <c r="I121" s="92">
        <f t="shared" si="3"/>
        <v>3780</v>
      </c>
    </row>
    <row r="122" spans="1:9" ht="15" customHeight="1">
      <c r="A122" s="3"/>
      <c r="B122" s="90" t="s">
        <v>689</v>
      </c>
      <c r="C122" s="239"/>
      <c r="D122" s="239">
        <v>8504</v>
      </c>
      <c r="E122" s="239">
        <v>8504</v>
      </c>
      <c r="F122" s="266"/>
      <c r="G122" s="4"/>
      <c r="H122" s="163">
        <f t="shared" si="2"/>
        <v>8504</v>
      </c>
      <c r="I122" s="92">
        <f t="shared" si="3"/>
        <v>8504</v>
      </c>
    </row>
    <row r="123" spans="1:9">
      <c r="A123" s="3"/>
      <c r="B123" s="90" t="s">
        <v>618</v>
      </c>
      <c r="C123" s="239"/>
      <c r="D123" s="239">
        <v>531496</v>
      </c>
      <c r="E123" s="239">
        <v>531496</v>
      </c>
      <c r="F123" s="241"/>
      <c r="G123" s="4"/>
      <c r="H123" s="163">
        <f t="shared" si="2"/>
        <v>531496</v>
      </c>
      <c r="I123" s="92">
        <f t="shared" si="3"/>
        <v>531496</v>
      </c>
    </row>
    <row r="124" spans="1:9">
      <c r="A124" s="3"/>
      <c r="B124" s="90" t="s">
        <v>603</v>
      </c>
      <c r="C124" s="132"/>
      <c r="D124" s="239">
        <v>10672</v>
      </c>
      <c r="E124" s="239">
        <v>10672</v>
      </c>
      <c r="F124" s="7"/>
      <c r="G124" s="7"/>
      <c r="H124" s="163">
        <f t="shared" si="2"/>
        <v>10672</v>
      </c>
      <c r="I124" s="92">
        <f t="shared" si="3"/>
        <v>10672</v>
      </c>
    </row>
    <row r="125" spans="1:9">
      <c r="A125" s="3"/>
      <c r="B125" s="90" t="s">
        <v>604</v>
      </c>
      <c r="C125" s="132"/>
      <c r="D125" s="239">
        <v>352991</v>
      </c>
      <c r="E125" s="239">
        <v>352991</v>
      </c>
      <c r="F125" s="10"/>
      <c r="G125" s="10"/>
      <c r="H125" s="163">
        <f t="shared" si="2"/>
        <v>352991</v>
      </c>
      <c r="I125" s="92">
        <f t="shared" si="3"/>
        <v>352991</v>
      </c>
    </row>
    <row r="126" spans="1:9">
      <c r="A126" s="3"/>
      <c r="B126" s="90" t="s">
        <v>606</v>
      </c>
      <c r="C126" s="132"/>
      <c r="D126" s="239">
        <v>42520</v>
      </c>
      <c r="E126" s="239">
        <v>42520</v>
      </c>
      <c r="F126" s="14"/>
      <c r="G126" s="14"/>
      <c r="H126" s="163">
        <f t="shared" si="2"/>
        <v>42520</v>
      </c>
      <c r="I126" s="92">
        <f t="shared" si="3"/>
        <v>42520</v>
      </c>
    </row>
    <row r="127" spans="1:9">
      <c r="A127" s="3"/>
      <c r="B127" s="90" t="s">
        <v>608</v>
      </c>
      <c r="C127" s="132"/>
      <c r="D127" s="241">
        <v>24512</v>
      </c>
      <c r="E127" s="241">
        <v>24512</v>
      </c>
      <c r="F127" s="27"/>
      <c r="G127" s="27"/>
      <c r="H127" s="163">
        <f t="shared" si="2"/>
        <v>24512</v>
      </c>
      <c r="I127" s="92">
        <f t="shared" si="3"/>
        <v>24512</v>
      </c>
    </row>
    <row r="128" spans="1:9">
      <c r="A128" s="207"/>
      <c r="B128" s="90" t="s">
        <v>609</v>
      </c>
      <c r="C128" s="132"/>
      <c r="D128" s="241">
        <v>19200</v>
      </c>
      <c r="E128" s="241">
        <v>19200</v>
      </c>
      <c r="F128" s="27"/>
      <c r="G128" s="27"/>
      <c r="H128" s="163"/>
      <c r="I128" s="92">
        <f t="shared" si="3"/>
        <v>19200</v>
      </c>
    </row>
    <row r="129" spans="1:9">
      <c r="A129" s="3"/>
      <c r="B129" s="90" t="s">
        <v>763</v>
      </c>
      <c r="C129" s="132"/>
      <c r="D129" s="241"/>
      <c r="E129" s="241"/>
      <c r="F129" s="27"/>
      <c r="G129" s="27"/>
      <c r="H129" s="163"/>
      <c r="I129" s="92">
        <f t="shared" si="3"/>
        <v>0</v>
      </c>
    </row>
    <row r="130" spans="1:9">
      <c r="A130" s="3"/>
      <c r="B130" s="90" t="s">
        <v>764</v>
      </c>
      <c r="C130" s="132"/>
      <c r="D130" s="161"/>
      <c r="E130" s="161"/>
      <c r="F130" s="27"/>
      <c r="G130" s="27"/>
      <c r="H130" s="163"/>
      <c r="I130" s="92">
        <f t="shared" si="3"/>
        <v>0</v>
      </c>
    </row>
    <row r="131" spans="1:9">
      <c r="A131" s="207"/>
      <c r="B131" s="90" t="s">
        <v>765</v>
      </c>
      <c r="C131" s="132"/>
      <c r="D131" s="161"/>
      <c r="E131" s="161"/>
      <c r="F131" s="27"/>
      <c r="G131" s="27"/>
      <c r="H131" s="163"/>
      <c r="I131" s="92">
        <f t="shared" si="3"/>
        <v>0</v>
      </c>
    </row>
    <row r="132" spans="1:9">
      <c r="A132" s="207"/>
      <c r="B132" s="90" t="s">
        <v>766</v>
      </c>
      <c r="C132" s="132"/>
      <c r="D132" s="161"/>
      <c r="E132" s="161"/>
      <c r="F132" s="27"/>
      <c r="G132" s="27"/>
      <c r="H132" s="163"/>
      <c r="I132" s="92">
        <f t="shared" si="3"/>
        <v>0</v>
      </c>
    </row>
    <row r="133" spans="1:9">
      <c r="A133" s="3">
        <v>40</v>
      </c>
      <c r="B133" s="14" t="s">
        <v>184</v>
      </c>
      <c r="C133" s="3" t="s">
        <v>202</v>
      </c>
      <c r="D133" s="9"/>
      <c r="E133" s="9"/>
      <c r="F133" s="4"/>
      <c r="G133" s="4"/>
      <c r="H133" s="24">
        <f t="shared" si="2"/>
        <v>0</v>
      </c>
      <c r="I133" s="187">
        <f t="shared" si="3"/>
        <v>0</v>
      </c>
    </row>
    <row r="134" spans="1:9">
      <c r="A134" s="3">
        <v>41</v>
      </c>
      <c r="B134" s="14" t="s">
        <v>637</v>
      </c>
      <c r="C134" s="3" t="s">
        <v>638</v>
      </c>
      <c r="D134" s="9"/>
      <c r="E134" s="9"/>
      <c r="F134" s="4"/>
      <c r="G134" s="4"/>
      <c r="H134" s="4"/>
      <c r="I134" s="187">
        <f t="shared" si="3"/>
        <v>0</v>
      </c>
    </row>
    <row r="135" spans="1:9">
      <c r="A135" s="3">
        <v>42</v>
      </c>
      <c r="B135" s="14" t="s">
        <v>639</v>
      </c>
      <c r="C135" s="3" t="s">
        <v>640</v>
      </c>
      <c r="D135" s="9"/>
      <c r="E135" s="9"/>
      <c r="F135" s="4"/>
      <c r="G135" s="4"/>
      <c r="H135" s="4"/>
      <c r="I135" s="187">
        <f t="shared" si="3"/>
        <v>0</v>
      </c>
    </row>
    <row r="136" spans="1:9">
      <c r="A136" s="3">
        <v>43</v>
      </c>
      <c r="B136" s="14" t="s">
        <v>641</v>
      </c>
      <c r="C136" s="3" t="s">
        <v>203</v>
      </c>
      <c r="D136" s="9">
        <f>SUM(D134,D135)</f>
        <v>0</v>
      </c>
      <c r="E136" s="9"/>
      <c r="F136" s="9">
        <f>SUM(F134,F135)</f>
        <v>0</v>
      </c>
      <c r="G136" s="9"/>
      <c r="H136" s="9">
        <f>SUM(H134,H135)</f>
        <v>0</v>
      </c>
      <c r="I136" s="187">
        <f t="shared" si="3"/>
        <v>0</v>
      </c>
    </row>
    <row r="137" spans="1:9">
      <c r="A137" s="3">
        <v>44</v>
      </c>
      <c r="B137" s="14" t="s">
        <v>642</v>
      </c>
      <c r="C137" s="3" t="s">
        <v>643</v>
      </c>
      <c r="D137" s="9"/>
      <c r="E137" s="9"/>
      <c r="F137" s="9"/>
      <c r="G137" s="9"/>
      <c r="H137" s="9"/>
      <c r="I137" s="187">
        <f t="shared" si="3"/>
        <v>0</v>
      </c>
    </row>
    <row r="138" spans="1:9">
      <c r="A138" s="3">
        <v>45</v>
      </c>
      <c r="B138" s="14" t="s">
        <v>644</v>
      </c>
      <c r="C138" s="3" t="s">
        <v>645</v>
      </c>
      <c r="D138" s="9"/>
      <c r="E138" s="9"/>
      <c r="F138" s="9"/>
      <c r="G138" s="9"/>
      <c r="H138" s="9"/>
      <c r="I138" s="187">
        <f t="shared" si="3"/>
        <v>0</v>
      </c>
    </row>
    <row r="139" spans="1:9">
      <c r="A139" s="3">
        <v>46</v>
      </c>
      <c r="B139" s="14" t="s">
        <v>185</v>
      </c>
      <c r="C139" s="3" t="s">
        <v>204</v>
      </c>
      <c r="D139" s="9">
        <f>SUM(D137,D138)</f>
        <v>0</v>
      </c>
      <c r="E139" s="9"/>
      <c r="F139" s="9">
        <f>SUM(F137,F138)</f>
        <v>0</v>
      </c>
      <c r="G139" s="9"/>
      <c r="H139" s="9">
        <f>SUM(H137,H138)</f>
        <v>0</v>
      </c>
      <c r="I139" s="187">
        <f t="shared" si="3"/>
        <v>0</v>
      </c>
    </row>
    <row r="140" spans="1:9">
      <c r="A140" s="3">
        <v>47</v>
      </c>
      <c r="B140" s="14" t="s">
        <v>646</v>
      </c>
      <c r="C140" s="3" t="s">
        <v>205</v>
      </c>
      <c r="D140" s="9"/>
      <c r="E140" s="9"/>
      <c r="F140" s="9"/>
      <c r="G140" s="9"/>
      <c r="H140" s="9"/>
      <c r="I140" s="187">
        <f t="shared" si="3"/>
        <v>0</v>
      </c>
    </row>
    <row r="141" spans="1:9">
      <c r="A141" s="3">
        <v>48</v>
      </c>
      <c r="B141" s="14" t="s">
        <v>186</v>
      </c>
      <c r="C141" s="3" t="s">
        <v>647</v>
      </c>
      <c r="D141" s="9"/>
      <c r="E141" s="9"/>
      <c r="F141" s="9"/>
      <c r="G141" s="9"/>
      <c r="H141" s="9"/>
      <c r="I141" s="187">
        <f t="shared" si="3"/>
        <v>0</v>
      </c>
    </row>
    <row r="142" spans="1:9">
      <c r="A142" s="6">
        <v>49</v>
      </c>
      <c r="B142" s="16" t="s">
        <v>649</v>
      </c>
      <c r="C142" s="6" t="s">
        <v>206</v>
      </c>
      <c r="D142" s="68">
        <f>SUM(D136,D135,D134,D133,D117,D116,D114,D106,D91,D86)</f>
        <v>6338253</v>
      </c>
      <c r="E142" s="68">
        <f>SUM(E141,E140,E139,E136,E133,E117,E116,E114,E106,E91,E86)</f>
        <v>5829942</v>
      </c>
      <c r="F142" s="68">
        <f>SUM(F136,F135,F134,F133,F117,F116,F114,F106,F91,F86)</f>
        <v>0</v>
      </c>
      <c r="G142" s="68"/>
      <c r="H142" s="68">
        <f>SUM(H136,H135,H134,H133,H117,H116,H114,H106,H91,H86)</f>
        <v>6338253</v>
      </c>
      <c r="I142" s="10">
        <f t="shared" si="3"/>
        <v>5829942</v>
      </c>
    </row>
    <row r="143" spans="1:9">
      <c r="A143" s="3">
        <v>50</v>
      </c>
      <c r="B143" s="14" t="s">
        <v>211</v>
      </c>
      <c r="C143" s="3" t="s">
        <v>207</v>
      </c>
      <c r="D143" s="9"/>
      <c r="E143" s="9"/>
      <c r="F143" s="4"/>
      <c r="G143" s="4"/>
      <c r="H143" s="4"/>
      <c r="I143" s="187">
        <f t="shared" si="3"/>
        <v>0</v>
      </c>
    </row>
    <row r="144" spans="1:9">
      <c r="A144" s="3">
        <v>51</v>
      </c>
      <c r="B144" s="14" t="s">
        <v>212</v>
      </c>
      <c r="C144" s="3" t="s">
        <v>208</v>
      </c>
      <c r="D144" s="9"/>
      <c r="E144" s="9"/>
      <c r="F144" s="4"/>
      <c r="G144" s="4"/>
      <c r="H144" s="4"/>
      <c r="I144" s="187">
        <f t="shared" si="3"/>
        <v>0</v>
      </c>
    </row>
    <row r="145" spans="1:9">
      <c r="A145" s="3">
        <v>52</v>
      </c>
      <c r="B145" s="14" t="s">
        <v>213</v>
      </c>
      <c r="C145" s="3" t="s">
        <v>209</v>
      </c>
      <c r="D145" s="9"/>
      <c r="E145" s="9"/>
      <c r="F145" s="4"/>
      <c r="G145" s="4"/>
      <c r="H145" s="4"/>
      <c r="I145" s="187">
        <f t="shared" si="3"/>
        <v>0</v>
      </c>
    </row>
    <row r="146" spans="1:9">
      <c r="A146" s="3">
        <v>53</v>
      </c>
      <c r="B146" s="14" t="s">
        <v>214</v>
      </c>
      <c r="C146" s="3" t="s">
        <v>210</v>
      </c>
      <c r="D146" s="9"/>
      <c r="E146" s="9"/>
      <c r="F146" s="4"/>
      <c r="G146" s="4"/>
      <c r="H146" s="4"/>
      <c r="I146" s="187">
        <f t="shared" si="3"/>
        <v>0</v>
      </c>
    </row>
    <row r="147" spans="1:9">
      <c r="A147" s="3">
        <v>54</v>
      </c>
      <c r="B147" s="14" t="s">
        <v>215</v>
      </c>
      <c r="C147" s="3" t="s">
        <v>216</v>
      </c>
      <c r="D147" s="9"/>
      <c r="E147" s="9"/>
      <c r="F147" s="4"/>
      <c r="G147" s="4"/>
      <c r="H147" s="4"/>
      <c r="I147" s="187">
        <f t="shared" si="3"/>
        <v>0</v>
      </c>
    </row>
    <row r="148" spans="1:9">
      <c r="A148" s="6">
        <v>55</v>
      </c>
      <c r="B148" s="16" t="s">
        <v>648</v>
      </c>
      <c r="C148" s="6" t="s">
        <v>217</v>
      </c>
      <c r="D148" s="68"/>
      <c r="E148" s="68"/>
      <c r="F148" s="4"/>
      <c r="G148" s="4"/>
      <c r="H148" s="4"/>
      <c r="I148" s="187">
        <f t="shared" si="3"/>
        <v>0</v>
      </c>
    </row>
    <row r="149" spans="1:9" ht="30">
      <c r="A149" s="3">
        <v>56</v>
      </c>
      <c r="B149" s="21" t="s">
        <v>218</v>
      </c>
      <c r="C149" s="3" t="s">
        <v>221</v>
      </c>
      <c r="D149" s="9"/>
      <c r="E149" s="9"/>
      <c r="F149" s="4"/>
      <c r="G149" s="4"/>
      <c r="H149" s="4"/>
      <c r="I149" s="187">
        <f t="shared" si="3"/>
        <v>0</v>
      </c>
    </row>
    <row r="150" spans="1:9" ht="30">
      <c r="A150" s="3">
        <v>57</v>
      </c>
      <c r="B150" s="12" t="s">
        <v>650</v>
      </c>
      <c r="C150" s="3" t="s">
        <v>222</v>
      </c>
      <c r="D150" s="9"/>
      <c r="E150" s="9"/>
      <c r="F150" s="4"/>
      <c r="G150" s="4"/>
      <c r="H150" s="9">
        <f>SUM(F150,D150)</f>
        <v>0</v>
      </c>
      <c r="I150" s="187">
        <f t="shared" si="3"/>
        <v>0</v>
      </c>
    </row>
    <row r="151" spans="1:9" ht="30">
      <c r="A151" s="3">
        <v>58</v>
      </c>
      <c r="B151" s="12" t="s">
        <v>651</v>
      </c>
      <c r="C151" s="3" t="s">
        <v>223</v>
      </c>
      <c r="D151" s="9"/>
      <c r="E151" s="9"/>
      <c r="F151" s="4"/>
      <c r="G151" s="4"/>
      <c r="H151" s="9"/>
      <c r="I151" s="187">
        <f t="shared" si="3"/>
        <v>0</v>
      </c>
    </row>
    <row r="152" spans="1:9" ht="30">
      <c r="A152" s="3">
        <v>59</v>
      </c>
      <c r="B152" s="12" t="s">
        <v>652</v>
      </c>
      <c r="C152" s="3" t="s">
        <v>653</v>
      </c>
      <c r="D152" s="9"/>
      <c r="E152" s="9"/>
      <c r="F152" s="4"/>
      <c r="G152" s="4"/>
      <c r="H152" s="9"/>
      <c r="I152" s="187">
        <f t="shared" si="3"/>
        <v>0</v>
      </c>
    </row>
    <row r="153" spans="1:9">
      <c r="A153" s="3">
        <v>60</v>
      </c>
      <c r="B153" s="4" t="s">
        <v>220</v>
      </c>
      <c r="C153" s="3" t="s">
        <v>654</v>
      </c>
      <c r="D153" s="27">
        <v>200000</v>
      </c>
      <c r="E153" s="27">
        <v>200000</v>
      </c>
      <c r="F153" s="4"/>
      <c r="G153" s="4"/>
      <c r="H153" s="9">
        <f>SUM(F153,D153)</f>
        <v>200000</v>
      </c>
      <c r="I153" s="187">
        <f t="shared" si="3"/>
        <v>200000</v>
      </c>
    </row>
    <row r="154" spans="1:9">
      <c r="A154" s="3"/>
      <c r="B154" s="130" t="s">
        <v>616</v>
      </c>
      <c r="C154" s="132"/>
      <c r="D154" s="161">
        <v>200000</v>
      </c>
      <c r="E154" s="161">
        <v>200000</v>
      </c>
      <c r="F154" s="4"/>
      <c r="G154" s="4"/>
      <c r="H154" s="136">
        <f>SUM(F154,D154)</f>
        <v>200000</v>
      </c>
      <c r="I154" s="92">
        <f t="shared" si="3"/>
        <v>200000</v>
      </c>
    </row>
    <row r="155" spans="1:9">
      <c r="A155" s="6">
        <v>61</v>
      </c>
      <c r="B155" s="7" t="s">
        <v>655</v>
      </c>
      <c r="C155" s="6" t="s">
        <v>224</v>
      </c>
      <c r="D155" s="68">
        <f>SUM(D153,D150)</f>
        <v>200000</v>
      </c>
      <c r="E155" s="68">
        <f>SUM(E153,E150)</f>
        <v>200000</v>
      </c>
      <c r="F155" s="4">
        <v>0</v>
      </c>
      <c r="G155" s="4"/>
      <c r="H155" s="138">
        <f>SUM(F155,D155)</f>
        <v>200000</v>
      </c>
      <c r="I155" s="10">
        <f t="shared" si="3"/>
        <v>200000</v>
      </c>
    </row>
    <row r="156" spans="1:9" ht="30">
      <c r="A156" s="3">
        <v>62</v>
      </c>
      <c r="B156" s="5" t="s">
        <v>226</v>
      </c>
      <c r="C156" s="3" t="s">
        <v>228</v>
      </c>
      <c r="D156" s="9"/>
      <c r="E156" s="9"/>
      <c r="F156" s="4"/>
      <c r="G156" s="4"/>
      <c r="H156" s="4"/>
      <c r="I156" s="187">
        <f t="shared" si="3"/>
        <v>0</v>
      </c>
    </row>
    <row r="157" spans="1:9" ht="30">
      <c r="A157" s="3">
        <v>63</v>
      </c>
      <c r="B157" s="12" t="s">
        <v>656</v>
      </c>
      <c r="C157" s="3" t="s">
        <v>229</v>
      </c>
      <c r="D157" s="9"/>
      <c r="E157" s="9"/>
      <c r="F157" s="4"/>
      <c r="G157" s="4"/>
      <c r="H157" s="4"/>
      <c r="I157" s="187">
        <f t="shared" si="3"/>
        <v>0</v>
      </c>
    </row>
    <row r="158" spans="1:9" ht="30">
      <c r="A158" s="3">
        <v>64</v>
      </c>
      <c r="B158" s="12" t="s">
        <v>657</v>
      </c>
      <c r="C158" s="3" t="s">
        <v>230</v>
      </c>
      <c r="D158" s="9"/>
      <c r="E158" s="9"/>
      <c r="F158" s="4"/>
      <c r="G158" s="4"/>
      <c r="H158" s="4"/>
      <c r="I158" s="187">
        <f t="shared" si="3"/>
        <v>0</v>
      </c>
    </row>
    <row r="159" spans="1:9" ht="30">
      <c r="A159" s="3">
        <v>65</v>
      </c>
      <c r="B159" s="5" t="s">
        <v>225</v>
      </c>
      <c r="C159" s="3" t="s">
        <v>658</v>
      </c>
      <c r="D159" s="9"/>
      <c r="E159" s="9"/>
      <c r="F159" s="4"/>
      <c r="G159" s="4"/>
      <c r="H159" s="4"/>
      <c r="I159" s="187">
        <f t="shared" si="3"/>
        <v>0</v>
      </c>
    </row>
    <row r="160" spans="1:9">
      <c r="A160" s="3">
        <v>66</v>
      </c>
      <c r="B160" s="4" t="s">
        <v>227</v>
      </c>
      <c r="C160" s="3" t="s">
        <v>659</v>
      </c>
      <c r="D160" s="9"/>
      <c r="E160" s="9"/>
      <c r="F160" s="4"/>
      <c r="G160" s="4"/>
      <c r="H160" s="4"/>
      <c r="I160" s="187">
        <f t="shared" si="3"/>
        <v>0</v>
      </c>
    </row>
    <row r="161" spans="1:9">
      <c r="A161" s="6">
        <v>67</v>
      </c>
      <c r="B161" s="7" t="s">
        <v>660</v>
      </c>
      <c r="C161" s="6" t="s">
        <v>231</v>
      </c>
      <c r="D161" s="68"/>
      <c r="E161" s="68"/>
      <c r="F161" s="4"/>
      <c r="G161" s="4"/>
      <c r="H161" s="4"/>
      <c r="I161" s="221">
        <f t="shared" si="3"/>
        <v>0</v>
      </c>
    </row>
    <row r="162" spans="1:9">
      <c r="A162" s="6">
        <v>68</v>
      </c>
      <c r="B162" s="7" t="s">
        <v>232</v>
      </c>
      <c r="C162" s="6" t="s">
        <v>234</v>
      </c>
      <c r="D162" s="68">
        <f>SUM(D56,D66,D85,D142,D148,D155,D161)</f>
        <v>162405812</v>
      </c>
      <c r="E162" s="68">
        <f>SUM(E56,E66,E85,E142,E148,E155,E161)</f>
        <v>195522271</v>
      </c>
      <c r="F162" s="68">
        <f>SUM(F56,F66,F85,F142,F148,F155,F161)</f>
        <v>1080000</v>
      </c>
      <c r="G162" s="68">
        <f>SUM(G56,G66,G85,G142,G148,G155,G161)</f>
        <v>1350000</v>
      </c>
      <c r="H162" s="68">
        <f>SUM(H56,H66,H85,H142,H148,H155,H161)</f>
        <v>163485812</v>
      </c>
      <c r="I162" s="10">
        <f t="shared" si="3"/>
        <v>196872271</v>
      </c>
    </row>
    <row r="163" spans="1:9">
      <c r="A163" s="60">
        <v>69</v>
      </c>
      <c r="B163" s="14" t="s">
        <v>598</v>
      </c>
      <c r="C163" s="14"/>
      <c r="D163" s="181">
        <v>134439954</v>
      </c>
      <c r="E163" s="181">
        <v>134439954</v>
      </c>
      <c r="F163" s="68">
        <v>0</v>
      </c>
      <c r="G163" s="68">
        <v>0</v>
      </c>
      <c r="H163" s="181">
        <v>134439954</v>
      </c>
      <c r="I163" s="181">
        <v>134439954</v>
      </c>
    </row>
    <row r="164" spans="1:9">
      <c r="A164" s="14"/>
      <c r="B164" s="14" t="s">
        <v>599</v>
      </c>
      <c r="C164" s="14"/>
      <c r="D164" s="27">
        <f>SUM(D162,D163)</f>
        <v>296845766</v>
      </c>
      <c r="E164" s="27">
        <f>SUM(E162,E163)</f>
        <v>329962225</v>
      </c>
      <c r="F164" s="27">
        <f>SUM(F162,F163)</f>
        <v>1080000</v>
      </c>
      <c r="G164" s="27">
        <f>SUM(G162,G163)</f>
        <v>1350000</v>
      </c>
      <c r="H164" s="138">
        <f>SUM(H162:H163)</f>
        <v>297925766</v>
      </c>
      <c r="I164" s="10">
        <f t="shared" si="3"/>
        <v>331312225</v>
      </c>
    </row>
  </sheetData>
  <mergeCells count="8">
    <mergeCell ref="A1:H1"/>
    <mergeCell ref="A6:A8"/>
    <mergeCell ref="B6:B8"/>
    <mergeCell ref="C6:C8"/>
    <mergeCell ref="A2:I2"/>
    <mergeCell ref="A3:I3"/>
    <mergeCell ref="A4:I4"/>
    <mergeCell ref="D6:I6"/>
  </mergeCells>
  <phoneticPr fontId="11" type="noConversion"/>
  <pageMargins left="0.27559055118110237" right="0.15748031496062992" top="0.47244094488188981" bottom="0.3937007874015748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0"/>
  <sheetViews>
    <sheetView topLeftCell="A100" workbookViewId="0">
      <selection sqref="A1:I1"/>
    </sheetView>
  </sheetViews>
  <sheetFormatPr defaultRowHeight="15"/>
  <cols>
    <col min="2" max="2" width="67.85546875" bestFit="1" customWidth="1"/>
    <col min="4" max="5" width="10.85546875" customWidth="1"/>
    <col min="6" max="6" width="10.7109375" customWidth="1"/>
    <col min="7" max="7" width="11.7109375" customWidth="1"/>
    <col min="8" max="8" width="10.85546875" customWidth="1"/>
    <col min="9" max="9" width="11.140625" customWidth="1"/>
  </cols>
  <sheetData>
    <row r="1" spans="1:9">
      <c r="A1" s="308" t="s">
        <v>788</v>
      </c>
      <c r="B1" s="308"/>
      <c r="C1" s="308"/>
      <c r="D1" s="308"/>
      <c r="E1" s="308"/>
      <c r="F1" s="308"/>
      <c r="G1" s="308"/>
      <c r="H1" s="308"/>
      <c r="I1" s="308"/>
    </row>
    <row r="2" spans="1:9">
      <c r="A2" s="340"/>
      <c r="B2" s="340"/>
      <c r="C2" s="340"/>
      <c r="D2" s="340"/>
      <c r="E2" s="340"/>
      <c r="F2" s="340"/>
      <c r="G2" s="340"/>
      <c r="H2" s="340"/>
      <c r="I2" s="340"/>
    </row>
    <row r="3" spans="1:9">
      <c r="A3" s="341" t="s">
        <v>695</v>
      </c>
      <c r="B3" s="341"/>
      <c r="C3" s="341"/>
      <c r="D3" s="341"/>
      <c r="E3" s="341"/>
      <c r="F3" s="341"/>
      <c r="G3" s="341"/>
      <c r="H3" s="341"/>
      <c r="I3" s="341"/>
    </row>
    <row r="4" spans="1:9">
      <c r="A4" s="341" t="s">
        <v>767</v>
      </c>
      <c r="B4" s="341"/>
      <c r="C4" s="341"/>
      <c r="D4" s="341"/>
      <c r="E4" s="341"/>
      <c r="F4" s="341"/>
      <c r="G4" s="341"/>
      <c r="H4" s="341"/>
      <c r="I4" s="341"/>
    </row>
    <row r="5" spans="1:9" ht="15.75">
      <c r="A5" s="344"/>
      <c r="B5" s="345"/>
      <c r="C5" s="344"/>
      <c r="D5" s="345"/>
      <c r="E5" s="345"/>
      <c r="F5" s="345"/>
      <c r="G5" s="169"/>
    </row>
    <row r="6" spans="1:9">
      <c r="A6" s="1"/>
      <c r="C6" s="1"/>
      <c r="D6" s="346" t="s">
        <v>630</v>
      </c>
      <c r="E6" s="346"/>
      <c r="F6" s="346"/>
      <c r="G6" s="346"/>
      <c r="H6" s="347"/>
      <c r="I6" s="347"/>
    </row>
    <row r="7" spans="1:9" ht="15" customHeight="1">
      <c r="A7" s="337" t="s">
        <v>106</v>
      </c>
      <c r="B7" s="337" t="s">
        <v>107</v>
      </c>
      <c r="C7" s="337" t="s">
        <v>108</v>
      </c>
      <c r="D7" s="348" t="s">
        <v>767</v>
      </c>
      <c r="E7" s="348"/>
      <c r="F7" s="348"/>
      <c r="G7" s="348"/>
      <c r="H7" s="316"/>
      <c r="I7" s="316"/>
    </row>
    <row r="8" spans="1:9" ht="15" customHeight="1">
      <c r="A8" s="338"/>
      <c r="B8" s="338"/>
      <c r="C8" s="338"/>
      <c r="D8" s="348" t="s">
        <v>189</v>
      </c>
      <c r="E8" s="348"/>
      <c r="F8" s="348" t="s">
        <v>191</v>
      </c>
      <c r="G8" s="348"/>
      <c r="H8" s="291" t="s">
        <v>236</v>
      </c>
      <c r="I8" s="292"/>
    </row>
    <row r="9" spans="1:9" ht="45">
      <c r="A9" s="339"/>
      <c r="B9" s="339"/>
      <c r="C9" s="339"/>
      <c r="D9" s="2" t="s">
        <v>109</v>
      </c>
      <c r="E9" s="2" t="s">
        <v>4</v>
      </c>
      <c r="F9" s="2" t="s">
        <v>109</v>
      </c>
      <c r="G9" s="2" t="s">
        <v>4</v>
      </c>
      <c r="H9" s="2" t="s">
        <v>109</v>
      </c>
      <c r="I9" s="2" t="s">
        <v>4</v>
      </c>
    </row>
    <row r="10" spans="1:9">
      <c r="A10" s="3">
        <v>1</v>
      </c>
      <c r="B10" s="4" t="s">
        <v>94</v>
      </c>
      <c r="C10" s="3" t="s">
        <v>98</v>
      </c>
      <c r="D10" s="9">
        <v>0</v>
      </c>
      <c r="E10" s="9">
        <v>0</v>
      </c>
      <c r="F10" s="4"/>
      <c r="G10" s="4"/>
      <c r="H10" s="9">
        <f>SUM(F10,D10)</f>
        <v>0</v>
      </c>
      <c r="I10" s="187">
        <f>SUM(E10,G10)</f>
        <v>0</v>
      </c>
    </row>
    <row r="11" spans="1:9">
      <c r="A11" s="3">
        <v>2</v>
      </c>
      <c r="B11" s="4" t="s">
        <v>95</v>
      </c>
      <c r="C11" s="3" t="s">
        <v>99</v>
      </c>
      <c r="D11" s="9">
        <v>0</v>
      </c>
      <c r="E11" s="9">
        <v>0</v>
      </c>
      <c r="F11" s="4"/>
      <c r="G11" s="4"/>
      <c r="H11" s="9">
        <f>SUM(F11,D11)</f>
        <v>0</v>
      </c>
      <c r="I11" s="187">
        <f t="shared" ref="I11:I78" si="0">SUM(E11,G11)</f>
        <v>0</v>
      </c>
    </row>
    <row r="12" spans="1:9" ht="30">
      <c r="A12" s="3">
        <v>3</v>
      </c>
      <c r="B12" s="5" t="s">
        <v>96</v>
      </c>
      <c r="C12" s="3" t="s">
        <v>100</v>
      </c>
      <c r="D12" s="9">
        <v>0</v>
      </c>
      <c r="E12" s="9">
        <v>0</v>
      </c>
      <c r="F12" s="4"/>
      <c r="G12" s="4"/>
      <c r="H12" s="9">
        <f>SUM(F12,D12)</f>
        <v>0</v>
      </c>
      <c r="I12" s="187">
        <f t="shared" si="0"/>
        <v>0</v>
      </c>
    </row>
    <row r="13" spans="1:9">
      <c r="A13" s="3">
        <v>4</v>
      </c>
      <c r="B13" s="4" t="s">
        <v>97</v>
      </c>
      <c r="C13" s="3" t="s">
        <v>101</v>
      </c>
      <c r="D13" s="9">
        <v>0</v>
      </c>
      <c r="E13" s="9">
        <v>0</v>
      </c>
      <c r="F13" s="4"/>
      <c r="G13" s="4"/>
      <c r="H13" s="9">
        <f>SUM(F13,D13)</f>
        <v>0</v>
      </c>
      <c r="I13" s="187">
        <f t="shared" si="0"/>
        <v>0</v>
      </c>
    </row>
    <row r="14" spans="1:9">
      <c r="A14" s="3">
        <v>5</v>
      </c>
      <c r="B14" s="4" t="s">
        <v>661</v>
      </c>
      <c r="C14" s="3" t="s">
        <v>102</v>
      </c>
      <c r="D14" s="27"/>
      <c r="E14" s="27"/>
      <c r="F14" s="27"/>
      <c r="G14" s="27"/>
      <c r="H14" s="27"/>
      <c r="I14" s="187">
        <f t="shared" si="0"/>
        <v>0</v>
      </c>
    </row>
    <row r="15" spans="1:9">
      <c r="A15" s="3">
        <v>6</v>
      </c>
      <c r="B15" s="4" t="s">
        <v>636</v>
      </c>
      <c r="C15" s="3" t="s">
        <v>103</v>
      </c>
      <c r="D15" s="27">
        <v>0</v>
      </c>
      <c r="E15" s="27">
        <v>0</v>
      </c>
      <c r="F15" s="4"/>
      <c r="G15" s="4"/>
      <c r="H15" s="9">
        <f>SUM(F15,D15)</f>
        <v>0</v>
      </c>
      <c r="I15" s="187">
        <f t="shared" si="0"/>
        <v>0</v>
      </c>
    </row>
    <row r="16" spans="1:9">
      <c r="A16" s="6">
        <v>7</v>
      </c>
      <c r="B16" s="7" t="s">
        <v>105</v>
      </c>
      <c r="C16" s="6" t="s">
        <v>104</v>
      </c>
      <c r="D16" s="68">
        <f>SUM(D10:D15)</f>
        <v>0</v>
      </c>
      <c r="E16" s="68">
        <f>SUM(E10:E15)</f>
        <v>0</v>
      </c>
      <c r="F16" s="68">
        <f>SUM(F10:F15)</f>
        <v>0</v>
      </c>
      <c r="G16" s="68">
        <f>SUM(G10:G15)</f>
        <v>0</v>
      </c>
      <c r="H16" s="68">
        <f>SUM(H10:H15)</f>
        <v>0</v>
      </c>
      <c r="I16" s="10">
        <f t="shared" si="0"/>
        <v>0</v>
      </c>
    </row>
    <row r="17" spans="1:9">
      <c r="A17" s="3">
        <v>8</v>
      </c>
      <c r="B17" s="4" t="s">
        <v>123</v>
      </c>
      <c r="C17" s="3" t="s">
        <v>124</v>
      </c>
      <c r="D17" s="9">
        <v>0</v>
      </c>
      <c r="E17" s="9">
        <v>0</v>
      </c>
      <c r="F17" s="4"/>
      <c r="G17" s="4"/>
      <c r="H17" s="9">
        <f>SUM(F17,D17)</f>
        <v>0</v>
      </c>
      <c r="I17" s="187">
        <f t="shared" si="0"/>
        <v>0</v>
      </c>
    </row>
    <row r="18" spans="1:9" ht="30">
      <c r="A18" s="3">
        <v>9</v>
      </c>
      <c r="B18" s="5" t="s">
        <v>125</v>
      </c>
      <c r="C18" s="3" t="s">
        <v>127</v>
      </c>
      <c r="D18" s="9">
        <v>0</v>
      </c>
      <c r="E18" s="9">
        <v>0</v>
      </c>
      <c r="F18" s="4"/>
      <c r="G18" s="4"/>
      <c r="H18" s="9">
        <f>SUM(F18,D18)</f>
        <v>0</v>
      </c>
      <c r="I18" s="187">
        <f t="shared" si="0"/>
        <v>0</v>
      </c>
    </row>
    <row r="19" spans="1:9" ht="30">
      <c r="A19" s="3">
        <v>10</v>
      </c>
      <c r="B19" s="5" t="s">
        <v>128</v>
      </c>
      <c r="C19" s="3" t="s">
        <v>126</v>
      </c>
      <c r="D19" s="9">
        <v>0</v>
      </c>
      <c r="E19" s="9">
        <v>0</v>
      </c>
      <c r="F19" s="9"/>
      <c r="G19" s="9"/>
      <c r="H19" s="9">
        <f>SUM(F19,D19)</f>
        <v>0</v>
      </c>
      <c r="I19" s="187">
        <f t="shared" si="0"/>
        <v>0</v>
      </c>
    </row>
    <row r="20" spans="1:9" ht="30">
      <c r="A20" s="3">
        <v>11</v>
      </c>
      <c r="B20" s="5" t="s">
        <v>129</v>
      </c>
      <c r="C20" s="3" t="s">
        <v>130</v>
      </c>
      <c r="D20" s="9">
        <v>0</v>
      </c>
      <c r="E20" s="9">
        <v>0</v>
      </c>
      <c r="F20" s="4"/>
      <c r="G20" s="4"/>
      <c r="H20" s="9">
        <f>SUM(F20,D20)</f>
        <v>0</v>
      </c>
      <c r="I20" s="187">
        <f t="shared" si="0"/>
        <v>0</v>
      </c>
    </row>
    <row r="21" spans="1:9">
      <c r="A21" s="3">
        <v>12</v>
      </c>
      <c r="B21" s="4" t="s">
        <v>131</v>
      </c>
      <c r="C21" s="3" t="s">
        <v>132</v>
      </c>
      <c r="D21" s="9">
        <v>0</v>
      </c>
      <c r="E21" s="9">
        <v>0</v>
      </c>
      <c r="F21" s="4"/>
      <c r="G21" s="4"/>
      <c r="H21" s="9">
        <f>SUM(F21,D21)</f>
        <v>0</v>
      </c>
      <c r="I21" s="187">
        <f t="shared" si="0"/>
        <v>0</v>
      </c>
    </row>
    <row r="22" spans="1:9">
      <c r="A22" s="6">
        <v>13</v>
      </c>
      <c r="B22" s="7" t="s">
        <v>136</v>
      </c>
      <c r="C22" s="6" t="s">
        <v>137</v>
      </c>
      <c r="D22" s="68">
        <f>SUM(D16,D17,D18,D19,D20,D21)</f>
        <v>0</v>
      </c>
      <c r="E22" s="68">
        <f>SUM(E16,E17,E18,E19,E20,E21)</f>
        <v>0</v>
      </c>
      <c r="F22" s="68">
        <f>SUM(F16,F17,F18,F19,F20,F21)</f>
        <v>0</v>
      </c>
      <c r="G22" s="68">
        <f>SUM(G16,G17,G18,G19,G20,G21)</f>
        <v>0</v>
      </c>
      <c r="H22" s="68">
        <f>SUM(H16,H17,H18,H19,H20,H21)</f>
        <v>0</v>
      </c>
      <c r="I22" s="10">
        <f t="shared" si="0"/>
        <v>0</v>
      </c>
    </row>
    <row r="23" spans="1:9">
      <c r="A23" s="3">
        <v>14</v>
      </c>
      <c r="B23" s="4" t="s">
        <v>138</v>
      </c>
      <c r="C23" s="3" t="s">
        <v>139</v>
      </c>
      <c r="D23" s="9">
        <v>0</v>
      </c>
      <c r="E23" s="9">
        <v>0</v>
      </c>
      <c r="F23" s="4"/>
      <c r="G23" s="4"/>
      <c r="H23" s="9">
        <f>SUM(F23,D23)</f>
        <v>0</v>
      </c>
      <c r="I23" s="187">
        <f t="shared" si="0"/>
        <v>0</v>
      </c>
    </row>
    <row r="24" spans="1:9" ht="30">
      <c r="A24" s="3">
        <v>15</v>
      </c>
      <c r="B24" s="5" t="s">
        <v>140</v>
      </c>
      <c r="C24" s="3" t="s">
        <v>141</v>
      </c>
      <c r="D24" s="9">
        <v>0</v>
      </c>
      <c r="E24" s="9">
        <v>0</v>
      </c>
      <c r="F24" s="4"/>
      <c r="G24" s="4"/>
      <c r="H24" s="9">
        <f>SUM(F24,D24)</f>
        <v>0</v>
      </c>
      <c r="I24" s="187">
        <f t="shared" si="0"/>
        <v>0</v>
      </c>
    </row>
    <row r="25" spans="1:9" ht="30">
      <c r="A25" s="3">
        <v>16</v>
      </c>
      <c r="B25" s="5" t="s">
        <v>142</v>
      </c>
      <c r="C25" s="3" t="s">
        <v>143</v>
      </c>
      <c r="D25" s="9">
        <v>0</v>
      </c>
      <c r="E25" s="9">
        <v>0</v>
      </c>
      <c r="F25" s="9"/>
      <c r="G25" s="9"/>
      <c r="H25" s="9">
        <f>SUM(F25,D25)</f>
        <v>0</v>
      </c>
      <c r="I25" s="187">
        <f t="shared" si="0"/>
        <v>0</v>
      </c>
    </row>
    <row r="26" spans="1:9" ht="30">
      <c r="A26" s="3">
        <v>17</v>
      </c>
      <c r="B26" s="5" t="s">
        <v>144</v>
      </c>
      <c r="C26" s="3" t="s">
        <v>147</v>
      </c>
      <c r="D26" s="9">
        <v>0</v>
      </c>
      <c r="E26" s="9">
        <v>0</v>
      </c>
      <c r="F26" s="10"/>
      <c r="G26" s="10"/>
      <c r="H26" s="68">
        <v>0</v>
      </c>
      <c r="I26" s="10">
        <f t="shared" si="0"/>
        <v>0</v>
      </c>
    </row>
    <row r="27" spans="1:9">
      <c r="A27" s="3">
        <v>18</v>
      </c>
      <c r="B27" s="4" t="s">
        <v>145</v>
      </c>
      <c r="C27" s="3" t="s">
        <v>146</v>
      </c>
      <c r="D27" s="9">
        <v>0</v>
      </c>
      <c r="E27" s="9">
        <v>0</v>
      </c>
      <c r="F27" s="4"/>
      <c r="G27" s="4"/>
      <c r="H27" s="9">
        <f t="shared" ref="H27:H37" si="1">SUM(F27,D27)</f>
        <v>0</v>
      </c>
      <c r="I27" s="187">
        <f t="shared" si="0"/>
        <v>0</v>
      </c>
    </row>
    <row r="28" spans="1:9">
      <c r="A28" s="6">
        <v>19</v>
      </c>
      <c r="B28" s="13" t="s">
        <v>148</v>
      </c>
      <c r="C28" s="6" t="s">
        <v>149</v>
      </c>
      <c r="D28" s="68">
        <f>SUM(D23:D27)</f>
        <v>0</v>
      </c>
      <c r="E28" s="68">
        <f>SUM(E23:E27)</f>
        <v>0</v>
      </c>
      <c r="F28" s="68">
        <f>SUM(F23:F27)</f>
        <v>0</v>
      </c>
      <c r="G28" s="68">
        <f>SUM(G23:G27)</f>
        <v>0</v>
      </c>
      <c r="H28" s="68">
        <f>SUM(H23:H27)</f>
        <v>0</v>
      </c>
      <c r="I28" s="10">
        <f t="shared" si="0"/>
        <v>0</v>
      </c>
    </row>
    <row r="29" spans="1:9">
      <c r="A29" s="3">
        <v>20</v>
      </c>
      <c r="B29" s="4" t="s">
        <v>150</v>
      </c>
      <c r="C29" s="3" t="s">
        <v>151</v>
      </c>
      <c r="D29" s="9"/>
      <c r="E29" s="9"/>
      <c r="F29" s="10"/>
      <c r="G29" s="10"/>
      <c r="H29" s="24">
        <f>SUM(F29,D29)</f>
        <v>0</v>
      </c>
      <c r="I29" s="187">
        <f t="shared" si="0"/>
        <v>0</v>
      </c>
    </row>
    <row r="30" spans="1:9">
      <c r="A30" s="3">
        <v>21</v>
      </c>
      <c r="B30" s="4" t="s">
        <v>152</v>
      </c>
      <c r="C30" s="3" t="s">
        <v>153</v>
      </c>
      <c r="D30" s="9"/>
      <c r="E30" s="9"/>
      <c r="F30" s="4"/>
      <c r="G30" s="4"/>
      <c r="H30" s="24">
        <f>SUM(F30,D30)</f>
        <v>0</v>
      </c>
      <c r="I30" s="187">
        <f t="shared" si="0"/>
        <v>0</v>
      </c>
    </row>
    <row r="31" spans="1:9">
      <c r="A31" s="6">
        <v>22</v>
      </c>
      <c r="B31" s="7" t="s">
        <v>154</v>
      </c>
      <c r="C31" s="6" t="s">
        <v>155</v>
      </c>
      <c r="D31" s="9">
        <v>0</v>
      </c>
      <c r="E31" s="9">
        <v>0</v>
      </c>
      <c r="F31" s="4"/>
      <c r="G31" s="4"/>
      <c r="H31" s="24">
        <f>SUM(F31,D31)</f>
        <v>0</v>
      </c>
      <c r="I31" s="10">
        <f t="shared" si="0"/>
        <v>0</v>
      </c>
    </row>
    <row r="32" spans="1:9">
      <c r="A32" s="3">
        <v>23</v>
      </c>
      <c r="B32" s="4" t="s">
        <v>156</v>
      </c>
      <c r="C32" s="3" t="s">
        <v>157</v>
      </c>
      <c r="D32" s="9">
        <v>0</v>
      </c>
      <c r="E32" s="9">
        <v>0</v>
      </c>
      <c r="F32" s="4"/>
      <c r="G32" s="4"/>
      <c r="H32" s="24">
        <f>SUM(F32,D32)</f>
        <v>0</v>
      </c>
      <c r="I32" s="187">
        <f t="shared" si="0"/>
        <v>0</v>
      </c>
    </row>
    <row r="33" spans="1:9">
      <c r="A33" s="3">
        <v>24</v>
      </c>
      <c r="B33" s="4" t="s">
        <v>158</v>
      </c>
      <c r="C33" s="3" t="s">
        <v>159</v>
      </c>
      <c r="D33" s="9">
        <v>0</v>
      </c>
      <c r="E33" s="9">
        <v>0</v>
      </c>
      <c r="F33" s="4"/>
      <c r="G33" s="4"/>
      <c r="H33" s="24">
        <f>SUM(F33,D33)</f>
        <v>0</v>
      </c>
      <c r="I33" s="187">
        <f t="shared" si="0"/>
        <v>0</v>
      </c>
    </row>
    <row r="34" spans="1:9">
      <c r="A34" s="3">
        <v>25</v>
      </c>
      <c r="B34" s="14" t="s">
        <v>160</v>
      </c>
      <c r="C34" s="3" t="s">
        <v>161</v>
      </c>
      <c r="D34" s="9">
        <v>0</v>
      </c>
      <c r="E34" s="9">
        <v>0</v>
      </c>
      <c r="F34" s="4"/>
      <c r="G34" s="4"/>
      <c r="H34" s="9">
        <f t="shared" si="1"/>
        <v>0</v>
      </c>
      <c r="I34" s="187">
        <f t="shared" si="0"/>
        <v>0</v>
      </c>
    </row>
    <row r="35" spans="1:9">
      <c r="A35" s="3">
        <v>26</v>
      </c>
      <c r="B35" s="4" t="s">
        <v>163</v>
      </c>
      <c r="C35" s="3" t="s">
        <v>165</v>
      </c>
      <c r="D35" s="9">
        <v>0</v>
      </c>
      <c r="E35" s="9">
        <v>0</v>
      </c>
      <c r="F35" s="4"/>
      <c r="G35" s="4"/>
      <c r="H35" s="9">
        <f t="shared" si="1"/>
        <v>0</v>
      </c>
      <c r="I35" s="187">
        <f t="shared" si="0"/>
        <v>0</v>
      </c>
    </row>
    <row r="36" spans="1:9">
      <c r="A36" s="3">
        <v>27</v>
      </c>
      <c r="B36" s="4" t="s">
        <v>166</v>
      </c>
      <c r="C36" s="3" t="s">
        <v>167</v>
      </c>
      <c r="D36" s="9">
        <v>0</v>
      </c>
      <c r="E36" s="9">
        <v>0</v>
      </c>
      <c r="F36" s="10"/>
      <c r="G36" s="10"/>
      <c r="H36" s="9">
        <f t="shared" si="1"/>
        <v>0</v>
      </c>
      <c r="I36" s="187">
        <f t="shared" si="0"/>
        <v>0</v>
      </c>
    </row>
    <row r="37" spans="1:9">
      <c r="A37" s="3">
        <v>28</v>
      </c>
      <c r="B37" s="4" t="s">
        <v>168</v>
      </c>
      <c r="C37" s="3" t="s">
        <v>169</v>
      </c>
      <c r="D37" s="9">
        <v>0</v>
      </c>
      <c r="E37" s="9">
        <v>0</v>
      </c>
      <c r="F37" s="4"/>
      <c r="G37" s="4"/>
      <c r="H37" s="9">
        <f t="shared" si="1"/>
        <v>0</v>
      </c>
      <c r="I37" s="187">
        <f t="shared" si="0"/>
        <v>0</v>
      </c>
    </row>
    <row r="38" spans="1:9">
      <c r="A38" s="3">
        <v>29</v>
      </c>
      <c r="B38" s="4" t="s">
        <v>170</v>
      </c>
      <c r="C38" s="3" t="s">
        <v>171</v>
      </c>
      <c r="D38" s="9">
        <v>0</v>
      </c>
      <c r="E38" s="9">
        <v>0</v>
      </c>
      <c r="F38" s="24"/>
      <c r="G38" s="24"/>
      <c r="H38" s="24">
        <f t="shared" ref="H38:H50" si="2">SUM(F38,D38)</f>
        <v>0</v>
      </c>
      <c r="I38" s="187">
        <f t="shared" si="0"/>
        <v>0</v>
      </c>
    </row>
    <row r="39" spans="1:9">
      <c r="A39" s="3">
        <v>30</v>
      </c>
      <c r="B39" s="4" t="s">
        <v>173</v>
      </c>
      <c r="C39" s="3" t="s">
        <v>192</v>
      </c>
      <c r="D39" s="9">
        <v>0</v>
      </c>
      <c r="E39" s="9">
        <v>0</v>
      </c>
      <c r="F39" s="4"/>
      <c r="G39" s="4"/>
      <c r="H39" s="9">
        <f t="shared" si="2"/>
        <v>0</v>
      </c>
      <c r="I39" s="187">
        <f t="shared" si="0"/>
        <v>0</v>
      </c>
    </row>
    <row r="40" spans="1:9">
      <c r="A40" s="6">
        <v>31</v>
      </c>
      <c r="B40" s="16" t="s">
        <v>175</v>
      </c>
      <c r="C40" s="6" t="s">
        <v>193</v>
      </c>
      <c r="D40" s="24">
        <f>SUM(D32,D33,D34,D35,D36,D37,D38,D39)</f>
        <v>0</v>
      </c>
      <c r="E40" s="24">
        <f>SUM(E32,E33,E34,E35,E36,E37,E38,E39)</f>
        <v>0</v>
      </c>
      <c r="F40" s="4"/>
      <c r="G40" s="4"/>
      <c r="H40" s="9">
        <f t="shared" si="2"/>
        <v>0</v>
      </c>
      <c r="I40" s="187">
        <f t="shared" si="0"/>
        <v>0</v>
      </c>
    </row>
    <row r="41" spans="1:9">
      <c r="A41" s="3">
        <v>32</v>
      </c>
      <c r="B41" s="4" t="s">
        <v>176</v>
      </c>
      <c r="C41" s="3" t="s">
        <v>194</v>
      </c>
      <c r="D41" s="9">
        <v>0</v>
      </c>
      <c r="E41" s="9">
        <v>0</v>
      </c>
      <c r="F41" s="9"/>
      <c r="G41" s="9"/>
      <c r="H41" s="9">
        <f t="shared" si="2"/>
        <v>0</v>
      </c>
      <c r="I41" s="187">
        <f t="shared" si="0"/>
        <v>0</v>
      </c>
    </row>
    <row r="42" spans="1:9">
      <c r="A42" s="6">
        <v>33</v>
      </c>
      <c r="B42" s="7" t="s">
        <v>178</v>
      </c>
      <c r="C42" s="6" t="s">
        <v>195</v>
      </c>
      <c r="D42" s="68">
        <f>SUM(D40,D41)</f>
        <v>0</v>
      </c>
      <c r="E42" s="68">
        <f>SUM(E40,E41)</f>
        <v>0</v>
      </c>
      <c r="F42" s="68">
        <f>SUM(F40,F41)</f>
        <v>0</v>
      </c>
      <c r="G42" s="68">
        <f>SUM(G40,G41)</f>
        <v>0</v>
      </c>
      <c r="H42" s="68">
        <f>SUM(H40,H41)</f>
        <v>0</v>
      </c>
      <c r="I42" s="187">
        <f t="shared" si="0"/>
        <v>0</v>
      </c>
    </row>
    <row r="43" spans="1:9">
      <c r="A43" s="3">
        <v>34</v>
      </c>
      <c r="B43" s="4" t="s">
        <v>187</v>
      </c>
      <c r="C43" s="3" t="s">
        <v>196</v>
      </c>
      <c r="D43" s="9">
        <v>0</v>
      </c>
      <c r="E43" s="9">
        <v>0</v>
      </c>
      <c r="F43" s="4"/>
      <c r="G43" s="4"/>
      <c r="H43" s="9">
        <f t="shared" si="2"/>
        <v>0</v>
      </c>
      <c r="I43" s="187">
        <f t="shared" si="0"/>
        <v>0</v>
      </c>
    </row>
    <row r="44" spans="1:9">
      <c r="A44" s="3">
        <v>35</v>
      </c>
      <c r="B44" s="4" t="s">
        <v>179</v>
      </c>
      <c r="C44" s="3" t="s">
        <v>197</v>
      </c>
      <c r="D44" s="187">
        <f>SUM(D45:D48)</f>
        <v>5183326</v>
      </c>
      <c r="E44" s="187">
        <f>SUM(E45:E48)</f>
        <v>6439764</v>
      </c>
      <c r="F44" s="4">
        <f>SUM(F45:F47)</f>
        <v>1419291</v>
      </c>
      <c r="G44" s="4">
        <f>SUM(G45:G47)</f>
        <v>1372702</v>
      </c>
      <c r="H44" s="9">
        <f t="shared" si="2"/>
        <v>6602617</v>
      </c>
      <c r="I44" s="187">
        <f t="shared" si="0"/>
        <v>7812466</v>
      </c>
    </row>
    <row r="45" spans="1:9">
      <c r="A45" s="3"/>
      <c r="B45" s="90" t="s">
        <v>632</v>
      </c>
      <c r="C45" s="130"/>
      <c r="D45" s="92">
        <v>789921</v>
      </c>
      <c r="E45" s="262">
        <v>622327</v>
      </c>
      <c r="F45" s="133">
        <v>0</v>
      </c>
      <c r="G45" s="133"/>
      <c r="H45" s="163">
        <f t="shared" si="2"/>
        <v>789921</v>
      </c>
      <c r="I45" s="92">
        <f t="shared" si="0"/>
        <v>622327</v>
      </c>
    </row>
    <row r="46" spans="1:9">
      <c r="A46" s="3"/>
      <c r="B46" s="90" t="s">
        <v>623</v>
      </c>
      <c r="C46" s="130"/>
      <c r="D46" s="92">
        <v>3152718</v>
      </c>
      <c r="E46" s="262">
        <v>4684651</v>
      </c>
      <c r="F46" s="133"/>
      <c r="G46" s="133"/>
      <c r="H46" s="163">
        <f t="shared" si="2"/>
        <v>3152718</v>
      </c>
      <c r="I46" s="92">
        <f t="shared" si="0"/>
        <v>4684651</v>
      </c>
    </row>
    <row r="47" spans="1:9">
      <c r="A47" s="3"/>
      <c r="B47" s="90" t="s">
        <v>633</v>
      </c>
      <c r="C47" s="130"/>
      <c r="D47" s="92"/>
      <c r="E47" s="92"/>
      <c r="F47" s="92">
        <v>1419291</v>
      </c>
      <c r="G47" s="262">
        <v>1372702</v>
      </c>
      <c r="H47" s="163">
        <f t="shared" si="2"/>
        <v>1419291</v>
      </c>
      <c r="I47" s="92">
        <f t="shared" si="0"/>
        <v>1372702</v>
      </c>
    </row>
    <row r="48" spans="1:9">
      <c r="A48" s="236"/>
      <c r="B48" s="90" t="s">
        <v>696</v>
      </c>
      <c r="C48" s="90"/>
      <c r="D48" s="92">
        <v>1240687</v>
      </c>
      <c r="E48" s="259">
        <v>1132786</v>
      </c>
      <c r="F48" s="133"/>
      <c r="G48" s="133"/>
      <c r="H48" s="163"/>
      <c r="I48" s="92"/>
    </row>
    <row r="49" spans="1:9">
      <c r="A49" s="3">
        <v>36</v>
      </c>
      <c r="B49" s="4" t="s">
        <v>180</v>
      </c>
      <c r="C49" s="3" t="s">
        <v>198</v>
      </c>
      <c r="D49" s="9">
        <v>0</v>
      </c>
      <c r="E49" s="9"/>
      <c r="F49" s="7"/>
      <c r="G49" s="7"/>
      <c r="H49" s="68">
        <f t="shared" si="2"/>
        <v>0</v>
      </c>
      <c r="I49" s="187">
        <f t="shared" si="0"/>
        <v>0</v>
      </c>
    </row>
    <row r="50" spans="1:9">
      <c r="A50" s="3">
        <v>37</v>
      </c>
      <c r="B50" s="4" t="s">
        <v>181</v>
      </c>
      <c r="C50" s="3" t="s">
        <v>199</v>
      </c>
      <c r="D50" s="9">
        <v>0</v>
      </c>
      <c r="E50" s="9"/>
      <c r="F50" s="4"/>
      <c r="G50" s="4"/>
      <c r="H50" s="9">
        <f t="shared" si="2"/>
        <v>0</v>
      </c>
      <c r="I50" s="187">
        <f t="shared" si="0"/>
        <v>0</v>
      </c>
    </row>
    <row r="51" spans="1:9">
      <c r="A51" s="3">
        <v>38</v>
      </c>
      <c r="B51" s="4" t="s">
        <v>182</v>
      </c>
      <c r="C51" s="3" t="s">
        <v>200</v>
      </c>
      <c r="D51" s="27">
        <f>SUM(D52:D54)</f>
        <v>1654948</v>
      </c>
      <c r="E51" s="27">
        <f>SUM(E52:E54)</f>
        <v>861179</v>
      </c>
      <c r="F51" s="27">
        <f>SUM(F52,F53)</f>
        <v>0</v>
      </c>
      <c r="G51" s="27">
        <f>SUM(G52,G53)</f>
        <v>0</v>
      </c>
      <c r="H51" s="27">
        <f>SUM(F51,D51)</f>
        <v>1654948</v>
      </c>
      <c r="I51" s="187">
        <f t="shared" si="0"/>
        <v>861179</v>
      </c>
    </row>
    <row r="52" spans="1:9">
      <c r="A52" s="3"/>
      <c r="B52" s="90" t="s">
        <v>624</v>
      </c>
      <c r="C52" s="132"/>
      <c r="D52" s="92">
        <v>404107</v>
      </c>
      <c r="E52" s="92">
        <v>318957</v>
      </c>
      <c r="F52" s="133">
        <v>0</v>
      </c>
      <c r="G52" s="133">
        <v>0</v>
      </c>
      <c r="H52" s="163"/>
      <c r="I52" s="92">
        <f t="shared" si="0"/>
        <v>318957</v>
      </c>
    </row>
    <row r="53" spans="1:9">
      <c r="A53" s="3"/>
      <c r="B53" s="90" t="s">
        <v>625</v>
      </c>
      <c r="C53" s="132"/>
      <c r="D53" s="92">
        <v>555408</v>
      </c>
      <c r="E53" s="263">
        <v>542222</v>
      </c>
      <c r="F53" s="133">
        <v>0</v>
      </c>
      <c r="G53" s="133">
        <v>0</v>
      </c>
      <c r="H53" s="163"/>
      <c r="I53" s="92">
        <f t="shared" si="0"/>
        <v>542222</v>
      </c>
    </row>
    <row r="54" spans="1:9">
      <c r="A54" s="236"/>
      <c r="B54" s="90" t="s">
        <v>690</v>
      </c>
      <c r="C54" s="132"/>
      <c r="D54" s="92">
        <v>695433</v>
      </c>
      <c r="E54" s="92"/>
      <c r="F54" s="133"/>
      <c r="G54" s="133"/>
      <c r="H54" s="163"/>
      <c r="I54" s="92"/>
    </row>
    <row r="55" spans="1:9">
      <c r="A55" s="3">
        <v>39</v>
      </c>
      <c r="B55" s="14" t="s">
        <v>183</v>
      </c>
      <c r="C55" s="3" t="s">
        <v>201</v>
      </c>
      <c r="D55" s="9">
        <f>SUM(D56:D62)</f>
        <v>1846334</v>
      </c>
      <c r="E55" s="9">
        <f>SUM(E56:E62)</f>
        <v>1971248</v>
      </c>
      <c r="F55" s="9">
        <f>SUM(F56:F62)</f>
        <v>383209</v>
      </c>
      <c r="G55" s="187">
        <f>SUM(G56:G62)</f>
        <v>370613</v>
      </c>
      <c r="H55" s="189">
        <f>SUM(D55,F55)</f>
        <v>2229543</v>
      </c>
      <c r="I55" s="187">
        <f t="shared" si="0"/>
        <v>2341861</v>
      </c>
    </row>
    <row r="56" spans="1:9">
      <c r="A56" s="3"/>
      <c r="B56" s="90" t="s">
        <v>624</v>
      </c>
      <c r="C56" s="132"/>
      <c r="D56" s="92">
        <v>109109</v>
      </c>
      <c r="E56" s="242">
        <v>86128</v>
      </c>
      <c r="F56" s="136"/>
      <c r="G56" s="136"/>
      <c r="H56" s="149">
        <f t="shared" ref="H56:H60" si="3">SUM(D56:F56)</f>
        <v>195237</v>
      </c>
      <c r="I56" s="92">
        <f t="shared" si="0"/>
        <v>86128</v>
      </c>
    </row>
    <row r="57" spans="1:9">
      <c r="A57" s="3"/>
      <c r="B57" s="90" t="s">
        <v>625</v>
      </c>
      <c r="C57" s="132"/>
      <c r="D57" s="92">
        <v>149960</v>
      </c>
      <c r="E57" s="264">
        <v>146389</v>
      </c>
      <c r="F57" s="136"/>
      <c r="G57" s="136"/>
      <c r="H57" s="149">
        <f t="shared" si="3"/>
        <v>296349</v>
      </c>
      <c r="I57" s="92">
        <f t="shared" si="0"/>
        <v>146389</v>
      </c>
    </row>
    <row r="58" spans="1:9">
      <c r="A58" s="3"/>
      <c r="B58" s="90" t="s">
        <v>690</v>
      </c>
      <c r="C58" s="132"/>
      <c r="D58" s="92">
        <v>187767</v>
      </c>
      <c r="E58" s="264"/>
      <c r="F58" s="136"/>
      <c r="G58" s="136"/>
      <c r="H58" s="149">
        <f t="shared" si="3"/>
        <v>187767</v>
      </c>
      <c r="I58" s="92">
        <f t="shared" si="0"/>
        <v>0</v>
      </c>
    </row>
    <row r="59" spans="1:9">
      <c r="A59" s="3"/>
      <c r="B59" s="90" t="s">
        <v>626</v>
      </c>
      <c r="C59" s="132"/>
      <c r="D59" s="92">
        <v>213279</v>
      </c>
      <c r="E59" s="264">
        <v>168023</v>
      </c>
      <c r="F59" s="136"/>
      <c r="G59" s="136"/>
      <c r="H59" s="149">
        <f t="shared" si="3"/>
        <v>381302</v>
      </c>
      <c r="I59" s="92">
        <f t="shared" si="0"/>
        <v>168023</v>
      </c>
    </row>
    <row r="60" spans="1:9">
      <c r="A60" s="3"/>
      <c r="B60" s="90" t="s">
        <v>604</v>
      </c>
      <c r="C60" s="132"/>
      <c r="D60" s="92">
        <v>851234</v>
      </c>
      <c r="E60" s="264">
        <v>1264856</v>
      </c>
      <c r="F60" s="92"/>
      <c r="G60" s="136"/>
      <c r="H60" s="149">
        <f t="shared" si="3"/>
        <v>2116090</v>
      </c>
      <c r="I60" s="92">
        <f t="shared" si="0"/>
        <v>1264856</v>
      </c>
    </row>
    <row r="61" spans="1:9">
      <c r="A61" s="236"/>
      <c r="B61" s="90" t="s">
        <v>691</v>
      </c>
      <c r="C61" s="132"/>
      <c r="D61" s="92">
        <v>334985</v>
      </c>
      <c r="E61" s="264">
        <v>305852</v>
      </c>
      <c r="F61" s="136"/>
      <c r="G61" s="136"/>
      <c r="H61" s="149"/>
      <c r="I61" s="92"/>
    </row>
    <row r="62" spans="1:9">
      <c r="A62" s="236"/>
      <c r="B62" s="90" t="s">
        <v>627</v>
      </c>
      <c r="C62" s="132"/>
      <c r="D62" s="237"/>
      <c r="E62" s="237"/>
      <c r="F62" s="92">
        <v>383209</v>
      </c>
      <c r="G62" s="264">
        <v>370613</v>
      </c>
      <c r="H62" s="149"/>
      <c r="I62" s="92"/>
    </row>
    <row r="63" spans="1:9">
      <c r="A63" s="3">
        <v>40</v>
      </c>
      <c r="B63" s="14" t="s">
        <v>184</v>
      </c>
      <c r="C63" s="3" t="s">
        <v>202</v>
      </c>
      <c r="D63" s="9">
        <v>0</v>
      </c>
      <c r="E63" s="9">
        <v>0</v>
      </c>
      <c r="F63" s="4"/>
      <c r="G63" s="4"/>
      <c r="H63" s="4"/>
      <c r="I63" s="187">
        <f t="shared" si="0"/>
        <v>0</v>
      </c>
    </row>
    <row r="64" spans="1:9">
      <c r="A64" s="3">
        <v>41</v>
      </c>
      <c r="B64" s="14" t="s">
        <v>662</v>
      </c>
      <c r="C64" s="3" t="s">
        <v>203</v>
      </c>
      <c r="D64" s="9"/>
      <c r="E64" s="9"/>
      <c r="F64" s="4"/>
      <c r="G64" s="4"/>
      <c r="H64" s="4"/>
      <c r="I64" s="187">
        <f t="shared" si="0"/>
        <v>0</v>
      </c>
    </row>
    <row r="65" spans="1:9">
      <c r="A65" s="3">
        <v>42</v>
      </c>
      <c r="B65" s="14" t="s">
        <v>185</v>
      </c>
      <c r="C65" s="3" t="s">
        <v>204</v>
      </c>
      <c r="D65" s="9"/>
      <c r="E65" s="9"/>
      <c r="F65" s="4"/>
      <c r="G65" s="4"/>
      <c r="H65" s="4"/>
      <c r="I65" s="187">
        <f t="shared" si="0"/>
        <v>0</v>
      </c>
    </row>
    <row r="66" spans="1:9">
      <c r="A66" s="3">
        <v>43</v>
      </c>
      <c r="B66" s="14" t="s">
        <v>663</v>
      </c>
      <c r="C66" s="3" t="s">
        <v>205</v>
      </c>
      <c r="D66" s="9"/>
      <c r="E66" s="9"/>
      <c r="F66" s="4"/>
      <c r="G66" s="4"/>
      <c r="H66" s="4"/>
      <c r="I66" s="187">
        <f t="shared" si="0"/>
        <v>0</v>
      </c>
    </row>
    <row r="67" spans="1:9">
      <c r="A67" s="3">
        <v>44</v>
      </c>
      <c r="B67" s="14" t="s">
        <v>186</v>
      </c>
      <c r="C67" s="3" t="s">
        <v>647</v>
      </c>
      <c r="D67" s="9"/>
      <c r="E67" s="9">
        <v>3335</v>
      </c>
      <c r="F67" s="4"/>
      <c r="G67" s="4"/>
      <c r="H67" s="4"/>
      <c r="I67" s="187">
        <f t="shared" si="0"/>
        <v>3335</v>
      </c>
    </row>
    <row r="68" spans="1:9">
      <c r="A68" s="6">
        <v>45</v>
      </c>
      <c r="B68" s="16" t="s">
        <v>666</v>
      </c>
      <c r="C68" s="6" t="s">
        <v>206</v>
      </c>
      <c r="D68" s="138">
        <f>SUM(D66,D65,D64,D63,D55,D51,D50,D49,D44,D43)</f>
        <v>8684608</v>
      </c>
      <c r="E68" s="138">
        <f>SUM(E67,E66,E65,E64,E63,E55,E51,E50,E49,E44,E43)</f>
        <v>9275526</v>
      </c>
      <c r="F68" s="138">
        <f>SUM(F66,F65,F64,F63,F55,F51,F50,F49,F44,F43)</f>
        <v>1802500</v>
      </c>
      <c r="G68" s="138">
        <f>SUM(G66,G65,G64,G63,G55,G51,G50,G49,G44,G43)</f>
        <v>1743315</v>
      </c>
      <c r="H68" s="138">
        <f>SUM(F68,D68)</f>
        <v>10487108</v>
      </c>
      <c r="I68" s="10">
        <f t="shared" si="0"/>
        <v>11018841</v>
      </c>
    </row>
    <row r="69" spans="1:9">
      <c r="A69" s="3">
        <v>46</v>
      </c>
      <c r="B69" s="14" t="s">
        <v>211</v>
      </c>
      <c r="C69" s="3" t="s">
        <v>207</v>
      </c>
      <c r="D69" s="9"/>
      <c r="E69" s="9"/>
      <c r="F69" s="4"/>
      <c r="G69" s="4"/>
      <c r="H69" s="4"/>
      <c r="I69" s="187">
        <f t="shared" si="0"/>
        <v>0</v>
      </c>
    </row>
    <row r="70" spans="1:9">
      <c r="A70" s="3">
        <v>47</v>
      </c>
      <c r="B70" s="14" t="s">
        <v>212</v>
      </c>
      <c r="C70" s="3" t="s">
        <v>208</v>
      </c>
      <c r="D70" s="9"/>
      <c r="E70" s="9"/>
      <c r="F70" s="4"/>
      <c r="G70" s="4"/>
      <c r="H70" s="4"/>
      <c r="I70" s="187">
        <f t="shared" si="0"/>
        <v>0</v>
      </c>
    </row>
    <row r="71" spans="1:9">
      <c r="A71" s="3">
        <v>48</v>
      </c>
      <c r="B71" s="14" t="s">
        <v>213</v>
      </c>
      <c r="C71" s="3" t="s">
        <v>209</v>
      </c>
      <c r="D71" s="9"/>
      <c r="E71" s="9"/>
      <c r="F71" s="4"/>
      <c r="G71" s="4"/>
      <c r="H71" s="4"/>
      <c r="I71" s="187">
        <f t="shared" si="0"/>
        <v>0</v>
      </c>
    </row>
    <row r="72" spans="1:9">
      <c r="A72" s="3">
        <v>49</v>
      </c>
      <c r="B72" s="14" t="s">
        <v>214</v>
      </c>
      <c r="C72" s="3" t="s">
        <v>210</v>
      </c>
      <c r="D72" s="9"/>
      <c r="E72" s="9"/>
      <c r="F72" s="4"/>
      <c r="G72" s="4"/>
      <c r="H72" s="4"/>
      <c r="I72" s="187">
        <f t="shared" si="0"/>
        <v>0</v>
      </c>
    </row>
    <row r="73" spans="1:9">
      <c r="A73" s="3">
        <v>50</v>
      </c>
      <c r="B73" s="14" t="s">
        <v>215</v>
      </c>
      <c r="C73" s="3" t="s">
        <v>216</v>
      </c>
      <c r="D73" s="9"/>
      <c r="E73" s="9"/>
      <c r="F73" s="4"/>
      <c r="G73" s="4"/>
      <c r="H73" s="4"/>
      <c r="I73" s="187">
        <f t="shared" si="0"/>
        <v>0</v>
      </c>
    </row>
    <row r="74" spans="1:9">
      <c r="A74" s="6">
        <v>51</v>
      </c>
      <c r="B74" s="16" t="s">
        <v>667</v>
      </c>
      <c r="C74" s="6" t="s">
        <v>217</v>
      </c>
      <c r="D74" s="68"/>
      <c r="E74" s="68"/>
      <c r="F74" s="4"/>
      <c r="G74" s="4"/>
      <c r="H74" s="4"/>
      <c r="I74" s="187">
        <f t="shared" si="0"/>
        <v>0</v>
      </c>
    </row>
    <row r="75" spans="1:9" ht="30">
      <c r="A75" s="3">
        <v>52</v>
      </c>
      <c r="B75" s="21" t="s">
        <v>218</v>
      </c>
      <c r="C75" s="3" t="s">
        <v>221</v>
      </c>
      <c r="D75" s="9"/>
      <c r="E75" s="9"/>
      <c r="F75" s="4"/>
      <c r="G75" s="4"/>
      <c r="H75" s="4"/>
      <c r="I75" s="187">
        <f t="shared" si="0"/>
        <v>0</v>
      </c>
    </row>
    <row r="76" spans="1:9" ht="30">
      <c r="A76" s="3">
        <v>53</v>
      </c>
      <c r="B76" s="12" t="s">
        <v>664</v>
      </c>
      <c r="C76" s="3" t="s">
        <v>222</v>
      </c>
      <c r="D76" s="9"/>
      <c r="E76" s="9"/>
      <c r="F76" s="4"/>
      <c r="G76" s="4"/>
      <c r="H76" s="4"/>
      <c r="I76" s="187">
        <f t="shared" si="0"/>
        <v>0</v>
      </c>
    </row>
    <row r="77" spans="1:9" ht="30">
      <c r="A77" s="3">
        <v>54</v>
      </c>
      <c r="B77" s="12" t="s">
        <v>665</v>
      </c>
      <c r="C77" s="3" t="s">
        <v>223</v>
      </c>
      <c r="D77" s="9"/>
      <c r="E77" s="9"/>
      <c r="F77" s="4"/>
      <c r="G77" s="4"/>
      <c r="H77" s="4"/>
      <c r="I77" s="187">
        <f t="shared" si="0"/>
        <v>0</v>
      </c>
    </row>
    <row r="78" spans="1:9" ht="30">
      <c r="A78" s="3">
        <v>55</v>
      </c>
      <c r="B78" s="12" t="s">
        <v>219</v>
      </c>
      <c r="C78" s="3" t="s">
        <v>653</v>
      </c>
      <c r="D78" s="9"/>
      <c r="E78" s="9"/>
      <c r="F78" s="4"/>
      <c r="G78" s="4"/>
      <c r="H78" s="4"/>
      <c r="I78" s="187">
        <f t="shared" si="0"/>
        <v>0</v>
      </c>
    </row>
    <row r="79" spans="1:9">
      <c r="A79" s="3">
        <v>56</v>
      </c>
      <c r="B79" s="4" t="s">
        <v>220</v>
      </c>
      <c r="C79" s="3" t="s">
        <v>223</v>
      </c>
      <c r="D79" s="27"/>
      <c r="E79" s="27"/>
      <c r="F79" s="4"/>
      <c r="G79" s="4"/>
      <c r="H79" s="4"/>
      <c r="I79" s="187">
        <f t="shared" ref="I79:I90" si="4">SUM(E79,G79)</f>
        <v>0</v>
      </c>
    </row>
    <row r="80" spans="1:9">
      <c r="A80" s="3"/>
      <c r="B80" s="130" t="s">
        <v>616</v>
      </c>
      <c r="C80" s="132"/>
      <c r="D80" s="161"/>
      <c r="E80" s="161"/>
      <c r="F80" s="4"/>
      <c r="G80" s="4"/>
      <c r="H80" s="4"/>
      <c r="I80" s="187">
        <f t="shared" si="4"/>
        <v>0</v>
      </c>
    </row>
    <row r="81" spans="1:9">
      <c r="A81" s="6">
        <v>57</v>
      </c>
      <c r="B81" s="7" t="s">
        <v>668</v>
      </c>
      <c r="C81" s="6" t="s">
        <v>224</v>
      </c>
      <c r="D81" s="68">
        <f>SUM(D79,D78)</f>
        <v>0</v>
      </c>
      <c r="E81" s="68"/>
      <c r="F81" s="4"/>
      <c r="G81" s="4"/>
      <c r="H81" s="4"/>
      <c r="I81" s="187">
        <f t="shared" si="4"/>
        <v>0</v>
      </c>
    </row>
    <row r="82" spans="1:9" ht="30">
      <c r="A82" s="3">
        <v>58</v>
      </c>
      <c r="B82" s="5" t="s">
        <v>226</v>
      </c>
      <c r="C82" s="3" t="s">
        <v>228</v>
      </c>
      <c r="D82" s="9"/>
      <c r="E82" s="9"/>
      <c r="F82" s="4"/>
      <c r="G82" s="4"/>
      <c r="H82" s="4"/>
      <c r="I82" s="187">
        <f t="shared" si="4"/>
        <v>0</v>
      </c>
    </row>
    <row r="83" spans="1:9" ht="30">
      <c r="A83" s="3">
        <v>59</v>
      </c>
      <c r="B83" s="12" t="s">
        <v>669</v>
      </c>
      <c r="C83" s="3" t="s">
        <v>229</v>
      </c>
      <c r="D83" s="9"/>
      <c r="E83" s="9"/>
      <c r="F83" s="4"/>
      <c r="G83" s="4"/>
      <c r="H83" s="4"/>
      <c r="I83" s="187">
        <f t="shared" si="4"/>
        <v>0</v>
      </c>
    </row>
    <row r="84" spans="1:9" ht="30">
      <c r="A84" s="3">
        <v>60</v>
      </c>
      <c r="B84" s="12" t="s">
        <v>670</v>
      </c>
      <c r="C84" s="3" t="s">
        <v>230</v>
      </c>
      <c r="D84" s="9"/>
      <c r="E84" s="9"/>
      <c r="F84" s="4"/>
      <c r="G84" s="4"/>
      <c r="H84" s="4"/>
      <c r="I84" s="187">
        <f t="shared" si="4"/>
        <v>0</v>
      </c>
    </row>
    <row r="85" spans="1:9" ht="30">
      <c r="A85" s="3">
        <v>61</v>
      </c>
      <c r="B85" s="5" t="s">
        <v>225</v>
      </c>
      <c r="C85" s="3" t="s">
        <v>658</v>
      </c>
      <c r="D85" s="9"/>
      <c r="E85" s="9"/>
      <c r="F85" s="4"/>
      <c r="G85" s="4"/>
      <c r="H85" s="4"/>
      <c r="I85" s="187">
        <f t="shared" si="4"/>
        <v>0</v>
      </c>
    </row>
    <row r="86" spans="1:9">
      <c r="A86" s="3">
        <v>62</v>
      </c>
      <c r="B86" s="4" t="s">
        <v>227</v>
      </c>
      <c r="C86" s="3" t="s">
        <v>659</v>
      </c>
      <c r="D86" s="9"/>
      <c r="E86" s="9"/>
      <c r="F86" s="4"/>
      <c r="G86" s="4"/>
      <c r="H86" s="4"/>
      <c r="I86" s="187">
        <f t="shared" si="4"/>
        <v>0</v>
      </c>
    </row>
    <row r="87" spans="1:9">
      <c r="A87" s="6">
        <v>63</v>
      </c>
      <c r="B87" s="7" t="s">
        <v>671</v>
      </c>
      <c r="C87" s="6" t="s">
        <v>231</v>
      </c>
      <c r="D87" s="68">
        <v>0</v>
      </c>
      <c r="E87" s="68"/>
      <c r="F87" s="4"/>
      <c r="G87" s="4"/>
      <c r="H87" s="4"/>
      <c r="I87" s="187">
        <f t="shared" si="4"/>
        <v>0</v>
      </c>
    </row>
    <row r="88" spans="1:9">
      <c r="A88" s="6">
        <v>64</v>
      </c>
      <c r="B88" s="7" t="s">
        <v>672</v>
      </c>
      <c r="C88" s="6" t="s">
        <v>234</v>
      </c>
      <c r="D88" s="68">
        <f>SUM(D22,D28,D42,D68,D74,D81,D87)</f>
        <v>8684608</v>
      </c>
      <c r="E88" s="68">
        <f>SUM(E22,E28,E42,E68,E74,E81,E87)</f>
        <v>9275526</v>
      </c>
      <c r="F88" s="68">
        <f>SUM(F22,F28,F42,F68,F74,F81,F87)</f>
        <v>1802500</v>
      </c>
      <c r="G88" s="68">
        <f>SUM(G22,G28,G42,G68,G74,G81,G87)</f>
        <v>1743315</v>
      </c>
      <c r="H88" s="68">
        <f>SUM(H22,H28,H42,H68,H74,H81,H87)</f>
        <v>10487108</v>
      </c>
      <c r="I88" s="10">
        <f t="shared" si="4"/>
        <v>11018841</v>
      </c>
    </row>
    <row r="89" spans="1:9">
      <c r="A89" s="60">
        <v>65</v>
      </c>
      <c r="B89" s="14" t="s">
        <v>598</v>
      </c>
      <c r="C89" s="14"/>
      <c r="D89" s="74">
        <v>52683197</v>
      </c>
      <c r="E89" s="74">
        <v>52785926</v>
      </c>
      <c r="F89" s="9"/>
      <c r="G89" s="9"/>
      <c r="H89" s="9">
        <v>52683197</v>
      </c>
      <c r="I89" s="187">
        <f t="shared" si="4"/>
        <v>52785926</v>
      </c>
    </row>
    <row r="90" spans="1:9">
      <c r="A90" s="14"/>
      <c r="B90" s="14" t="s">
        <v>599</v>
      </c>
      <c r="C90" s="14"/>
      <c r="D90" s="36">
        <f>SUM(D88,D89)</f>
        <v>61367805</v>
      </c>
      <c r="E90" s="36">
        <f>SUM(E88,E89)</f>
        <v>62061452</v>
      </c>
      <c r="F90" s="36">
        <f>SUM(F88,F89)</f>
        <v>1802500</v>
      </c>
      <c r="G90" s="36">
        <f>SUM(G88,G89)</f>
        <v>1743315</v>
      </c>
      <c r="H90" s="36">
        <f>SUM(H88,H89)</f>
        <v>63170305</v>
      </c>
      <c r="I90" s="10">
        <f t="shared" si="4"/>
        <v>63804767</v>
      </c>
    </row>
  </sheetData>
  <mergeCells count="13">
    <mergeCell ref="D6:I6"/>
    <mergeCell ref="F8:G8"/>
    <mergeCell ref="D7:I7"/>
    <mergeCell ref="H8:I8"/>
    <mergeCell ref="A7:A9"/>
    <mergeCell ref="B7:B9"/>
    <mergeCell ref="C7:C9"/>
    <mergeCell ref="D8:E8"/>
    <mergeCell ref="A1:I1"/>
    <mergeCell ref="A2:I2"/>
    <mergeCell ref="A3:I3"/>
    <mergeCell ref="A4:I4"/>
    <mergeCell ref="A5:F5"/>
  </mergeCells>
  <phoneticPr fontId="11" type="noConversion"/>
  <pageMargins left="0.23" right="0.24" top="0.43" bottom="0.51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9"/>
  <sheetViews>
    <sheetView topLeftCell="A46" workbookViewId="0">
      <selection sqref="A1:J1"/>
    </sheetView>
  </sheetViews>
  <sheetFormatPr defaultRowHeight="15"/>
  <cols>
    <col min="1" max="1" width="15.140625" customWidth="1"/>
    <col min="2" max="2" width="15" customWidth="1"/>
    <col min="3" max="3" width="13.42578125" customWidth="1"/>
    <col min="4" max="5" width="12.85546875" customWidth="1"/>
    <col min="6" max="6" width="11.85546875" customWidth="1"/>
    <col min="7" max="7" width="13.28515625" customWidth="1"/>
    <col min="9" max="9" width="11.5703125" customWidth="1"/>
    <col min="10" max="10" width="11.140625" customWidth="1"/>
  </cols>
  <sheetData>
    <row r="1" spans="1:10">
      <c r="A1" s="349" t="s">
        <v>803</v>
      </c>
      <c r="B1" s="350"/>
      <c r="C1" s="350"/>
      <c r="D1" s="350"/>
      <c r="E1" s="350"/>
      <c r="F1" s="350"/>
      <c r="G1" s="350"/>
      <c r="H1" s="350"/>
      <c r="I1" s="350"/>
      <c r="J1" s="351"/>
    </row>
    <row r="2" spans="1:10">
      <c r="A2" s="359" t="s">
        <v>581</v>
      </c>
      <c r="B2" s="359"/>
      <c r="C2" s="359"/>
      <c r="D2" s="359"/>
      <c r="E2" s="359"/>
      <c r="F2" s="359"/>
      <c r="G2" s="359"/>
      <c r="H2" s="359"/>
      <c r="I2" s="359"/>
    </row>
    <row r="3" spans="1:10">
      <c r="A3" s="360" t="s">
        <v>630</v>
      </c>
      <c r="B3" s="361"/>
      <c r="C3" s="361"/>
      <c r="D3" s="361"/>
      <c r="E3" s="361"/>
      <c r="F3" s="361"/>
      <c r="G3" s="361"/>
      <c r="H3" s="361"/>
      <c r="I3" s="361"/>
    </row>
    <row r="4" spans="1:10">
      <c r="A4" s="352" t="s">
        <v>582</v>
      </c>
      <c r="B4" s="368"/>
      <c r="C4" s="369"/>
      <c r="D4" s="352" t="s">
        <v>583</v>
      </c>
      <c r="E4" s="353"/>
      <c r="F4" s="356" t="s">
        <v>584</v>
      </c>
      <c r="G4" s="323"/>
      <c r="H4" s="388" t="s">
        <v>585</v>
      </c>
      <c r="I4" s="352" t="s">
        <v>586</v>
      </c>
      <c r="J4" s="377"/>
    </row>
    <row r="5" spans="1:10">
      <c r="A5" s="354"/>
      <c r="B5" s="370"/>
      <c r="C5" s="371"/>
      <c r="D5" s="354"/>
      <c r="E5" s="355"/>
      <c r="F5" s="357"/>
      <c r="G5" s="327"/>
      <c r="H5" s="389"/>
      <c r="I5" s="354"/>
      <c r="J5" s="378"/>
    </row>
    <row r="6" spans="1:10" ht="22.5">
      <c r="A6" s="190"/>
      <c r="B6" s="191"/>
      <c r="C6" s="192"/>
      <c r="D6" s="193" t="s">
        <v>109</v>
      </c>
      <c r="E6" s="193" t="s">
        <v>4</v>
      </c>
      <c r="F6" s="193" t="s">
        <v>109</v>
      </c>
      <c r="G6" s="193" t="s">
        <v>4</v>
      </c>
      <c r="H6" s="193"/>
      <c r="I6" s="193" t="s">
        <v>109</v>
      </c>
      <c r="J6" s="193" t="s">
        <v>4</v>
      </c>
    </row>
    <row r="7" spans="1:10">
      <c r="A7" s="365" t="s">
        <v>590</v>
      </c>
      <c r="B7" s="366"/>
      <c r="C7" s="367"/>
      <c r="D7" s="108"/>
      <c r="E7" s="108"/>
      <c r="F7" s="108"/>
      <c r="G7" s="108"/>
      <c r="H7" s="108"/>
      <c r="I7" s="108">
        <f>SUM(H7,F7,D7)</f>
        <v>0</v>
      </c>
      <c r="J7" s="176"/>
    </row>
    <row r="8" spans="1:10">
      <c r="A8" s="362" t="s">
        <v>591</v>
      </c>
      <c r="B8" s="363"/>
      <c r="C8" s="364"/>
      <c r="D8" s="110"/>
      <c r="E8" s="110"/>
      <c r="F8" s="97"/>
      <c r="G8" s="97"/>
      <c r="H8" s="109"/>
      <c r="I8" s="108">
        <f t="shared" ref="I8:I19" si="0">SUM(H8,F8,D8)</f>
        <v>0</v>
      </c>
      <c r="J8" s="176"/>
    </row>
    <row r="9" spans="1:10">
      <c r="A9" s="362" t="s">
        <v>592</v>
      </c>
      <c r="B9" s="363"/>
      <c r="C9" s="364"/>
      <c r="D9" s="97"/>
      <c r="E9" s="97"/>
      <c r="F9" s="97"/>
      <c r="G9" s="97"/>
      <c r="H9" s="97"/>
      <c r="I9" s="108">
        <f t="shared" si="0"/>
        <v>0</v>
      </c>
      <c r="J9" s="176"/>
    </row>
    <row r="10" spans="1:10">
      <c r="A10" s="362" t="s">
        <v>593</v>
      </c>
      <c r="B10" s="363"/>
      <c r="C10" s="364"/>
      <c r="D10" s="97"/>
      <c r="E10" s="97"/>
      <c r="F10" s="97"/>
      <c r="G10" s="97"/>
      <c r="H10" s="97"/>
      <c r="I10" s="108">
        <f t="shared" si="0"/>
        <v>0</v>
      </c>
      <c r="J10" s="176"/>
    </row>
    <row r="11" spans="1:10">
      <c r="A11" s="362" t="s">
        <v>594</v>
      </c>
      <c r="B11" s="363"/>
      <c r="C11" s="364"/>
      <c r="D11" s="68">
        <v>600000</v>
      </c>
      <c r="E11" s="68">
        <v>600000</v>
      </c>
      <c r="F11" s="97"/>
      <c r="G11" s="97"/>
      <c r="H11" s="97"/>
      <c r="I11" s="111">
        <f t="shared" si="0"/>
        <v>600000</v>
      </c>
      <c r="J11" s="10">
        <f>SUM(G11,E11)</f>
        <v>600000</v>
      </c>
    </row>
    <row r="12" spans="1:10" s="107" customFormat="1">
      <c r="A12" s="372" t="s">
        <v>162</v>
      </c>
      <c r="B12" s="395"/>
      <c r="C12" s="396"/>
      <c r="D12" s="92">
        <v>600000</v>
      </c>
      <c r="E12" s="92">
        <v>600000</v>
      </c>
      <c r="F12" s="89"/>
      <c r="G12" s="89"/>
      <c r="H12" s="89"/>
      <c r="I12" s="112">
        <f t="shared" si="0"/>
        <v>600000</v>
      </c>
      <c r="J12" s="92">
        <f t="shared" ref="J12:J19" si="1">SUM(G12,E12)</f>
        <v>600000</v>
      </c>
    </row>
    <row r="13" spans="1:10">
      <c r="A13" s="362" t="s">
        <v>596</v>
      </c>
      <c r="B13" s="363"/>
      <c r="C13" s="364"/>
      <c r="D13" s="68">
        <f>SUM(D14:D16)</f>
        <v>11250000</v>
      </c>
      <c r="E13" s="68">
        <f>SUM(E14:E16)</f>
        <v>8550617</v>
      </c>
      <c r="F13" s="97"/>
      <c r="G13" s="97"/>
      <c r="H13" s="97"/>
      <c r="I13" s="111">
        <f t="shared" si="0"/>
        <v>11250000</v>
      </c>
      <c r="J13" s="10">
        <f t="shared" si="1"/>
        <v>8550617</v>
      </c>
    </row>
    <row r="14" spans="1:10" s="107" customFormat="1">
      <c r="A14" s="372" t="s">
        <v>595</v>
      </c>
      <c r="B14" s="395"/>
      <c r="C14" s="396"/>
      <c r="D14" s="92">
        <v>8500000</v>
      </c>
      <c r="E14" s="92">
        <v>8500000</v>
      </c>
      <c r="F14" s="89"/>
      <c r="G14" s="89"/>
      <c r="H14" s="89"/>
      <c r="I14" s="112">
        <f t="shared" si="0"/>
        <v>8500000</v>
      </c>
      <c r="J14" s="92">
        <f t="shared" si="1"/>
        <v>8500000</v>
      </c>
    </row>
    <row r="15" spans="1:10" s="107" customFormat="1">
      <c r="A15" s="372" t="s">
        <v>7</v>
      </c>
      <c r="B15" s="373"/>
      <c r="C15" s="374"/>
      <c r="D15" s="92">
        <v>2700000</v>
      </c>
      <c r="E15" s="92"/>
      <c r="F15" s="89"/>
      <c r="G15" s="89"/>
      <c r="H15" s="89"/>
      <c r="I15" s="112">
        <f t="shared" si="0"/>
        <v>2700000</v>
      </c>
      <c r="J15" s="92">
        <f t="shared" si="1"/>
        <v>0</v>
      </c>
    </row>
    <row r="16" spans="1:10" s="107" customFormat="1">
      <c r="A16" s="372" t="s">
        <v>174</v>
      </c>
      <c r="B16" s="373"/>
      <c r="C16" s="374"/>
      <c r="D16" s="92">
        <v>50000</v>
      </c>
      <c r="E16" s="92">
        <v>50617</v>
      </c>
      <c r="F16" s="89"/>
      <c r="G16" s="89"/>
      <c r="H16" s="89"/>
      <c r="I16" s="112">
        <f t="shared" si="0"/>
        <v>50000</v>
      </c>
      <c r="J16" s="92">
        <f t="shared" si="1"/>
        <v>50617</v>
      </c>
    </row>
    <row r="17" spans="1:10">
      <c r="A17" s="362" t="s">
        <v>8</v>
      </c>
      <c r="B17" s="375"/>
      <c r="C17" s="376"/>
      <c r="D17" s="68">
        <f>SUM(D18)</f>
        <v>0</v>
      </c>
      <c r="E17" s="68">
        <f>SUM(E18)</f>
        <v>0</v>
      </c>
      <c r="F17" s="97"/>
      <c r="G17" s="97"/>
      <c r="H17" s="97"/>
      <c r="I17" s="111">
        <f t="shared" si="0"/>
        <v>0</v>
      </c>
      <c r="J17" s="10">
        <f t="shared" si="1"/>
        <v>0</v>
      </c>
    </row>
    <row r="18" spans="1:10">
      <c r="A18" s="372" t="s">
        <v>9</v>
      </c>
      <c r="B18" s="373"/>
      <c r="C18" s="374"/>
      <c r="D18" s="92"/>
      <c r="E18" s="92"/>
      <c r="F18" s="97"/>
      <c r="G18" s="97"/>
      <c r="H18" s="97"/>
      <c r="I18" s="112">
        <f t="shared" si="0"/>
        <v>0</v>
      </c>
      <c r="J18" s="92">
        <f t="shared" si="1"/>
        <v>0</v>
      </c>
    </row>
    <row r="19" spans="1:10">
      <c r="A19" s="392" t="s">
        <v>587</v>
      </c>
      <c r="B19" s="393"/>
      <c r="C19" s="394"/>
      <c r="D19" s="68">
        <f>SUM(D7,D8,D9,D10,D11,D13,D17)</f>
        <v>11850000</v>
      </c>
      <c r="E19" s="68">
        <f>SUM(E7,E8,E9,E10,E11,E13,E17)</f>
        <v>9150617</v>
      </c>
      <c r="F19" s="68"/>
      <c r="G19" s="68"/>
      <c r="H19" s="68"/>
      <c r="I19" s="111">
        <f t="shared" si="0"/>
        <v>11850000</v>
      </c>
      <c r="J19" s="10">
        <f t="shared" si="1"/>
        <v>9150617</v>
      </c>
    </row>
    <row r="20" spans="1:10">
      <c r="A20" s="104"/>
      <c r="B20" s="45"/>
      <c r="C20" s="45"/>
      <c r="D20" s="45"/>
      <c r="E20" s="45"/>
      <c r="F20" s="45"/>
      <c r="G20" s="45"/>
      <c r="H20" s="45"/>
      <c r="I20" s="45"/>
    </row>
    <row r="21" spans="1:10">
      <c r="A21" s="308" t="s">
        <v>789</v>
      </c>
      <c r="B21" s="308"/>
      <c r="C21" s="308"/>
      <c r="D21" s="308"/>
      <c r="E21" s="308"/>
      <c r="F21" s="308"/>
      <c r="G21" s="308"/>
      <c r="H21" s="308"/>
      <c r="I21" s="308"/>
      <c r="J21" s="351"/>
    </row>
    <row r="22" spans="1:10" ht="15.75">
      <c r="H22" s="105"/>
      <c r="I22" s="106" t="s">
        <v>588</v>
      </c>
    </row>
    <row r="23" spans="1:10">
      <c r="A23" s="341" t="s">
        <v>589</v>
      </c>
      <c r="B23" s="341"/>
      <c r="C23" s="341"/>
      <c r="D23" s="341"/>
      <c r="E23" s="341"/>
      <c r="F23" s="341"/>
      <c r="G23" s="341"/>
      <c r="H23" s="341"/>
      <c r="I23" s="341"/>
    </row>
    <row r="24" spans="1:10">
      <c r="A24" s="390" t="s">
        <v>630</v>
      </c>
      <c r="B24" s="390"/>
      <c r="C24" s="390"/>
      <c r="D24" s="390"/>
      <c r="E24" s="390"/>
      <c r="F24" s="390"/>
      <c r="G24" s="390"/>
      <c r="H24" s="390"/>
      <c r="I24" s="391"/>
    </row>
    <row r="25" spans="1:10">
      <c r="A25" s="352" t="s">
        <v>582</v>
      </c>
      <c r="B25" s="368"/>
      <c r="C25" s="369"/>
      <c r="D25" s="352" t="s">
        <v>583</v>
      </c>
      <c r="E25" s="353"/>
      <c r="F25" s="356" t="s">
        <v>768</v>
      </c>
      <c r="G25" s="323"/>
      <c r="H25" s="388" t="s">
        <v>585</v>
      </c>
      <c r="I25" s="358" t="s">
        <v>586</v>
      </c>
      <c r="J25" s="316"/>
    </row>
    <row r="26" spans="1:10">
      <c r="A26" s="354"/>
      <c r="B26" s="370"/>
      <c r="C26" s="371"/>
      <c r="D26" s="354"/>
      <c r="E26" s="355"/>
      <c r="F26" s="357"/>
      <c r="G26" s="327"/>
      <c r="H26" s="389"/>
      <c r="I26" s="358"/>
      <c r="J26" s="316"/>
    </row>
    <row r="27" spans="1:10" ht="22.5">
      <c r="A27" s="190"/>
      <c r="B27" s="191"/>
      <c r="C27" s="192"/>
      <c r="D27" s="193" t="s">
        <v>109</v>
      </c>
      <c r="E27" s="193" t="s">
        <v>4</v>
      </c>
      <c r="F27" s="193" t="s">
        <v>109</v>
      </c>
      <c r="G27" s="193" t="s">
        <v>4</v>
      </c>
      <c r="H27" s="193"/>
      <c r="I27" s="193" t="s">
        <v>109</v>
      </c>
      <c r="J27" s="193" t="s">
        <v>4</v>
      </c>
    </row>
    <row r="28" spans="1:10">
      <c r="A28" s="382" t="s">
        <v>187</v>
      </c>
      <c r="B28" s="375"/>
      <c r="C28" s="376"/>
      <c r="D28" s="181">
        <v>266622</v>
      </c>
      <c r="E28" s="181">
        <v>266622</v>
      </c>
      <c r="F28" s="187">
        <v>6602617</v>
      </c>
      <c r="G28" s="187">
        <v>7812466</v>
      </c>
      <c r="H28" s="4"/>
      <c r="I28" s="9">
        <f>SUM(H28,F28,D28)</f>
        <v>6869239</v>
      </c>
      <c r="J28" s="187">
        <f>SUM(E28,G28)</f>
        <v>8079088</v>
      </c>
    </row>
    <row r="29" spans="1:10">
      <c r="A29" s="383" t="s">
        <v>179</v>
      </c>
      <c r="B29" s="384"/>
      <c r="C29" s="385"/>
      <c r="D29" s="227">
        <v>1167420</v>
      </c>
      <c r="E29" s="227">
        <v>868772</v>
      </c>
      <c r="F29" s="187"/>
      <c r="G29" s="187"/>
      <c r="H29" s="4"/>
      <c r="I29" s="9">
        <f t="shared" ref="I29:I38" si="2">SUM(H29,F29,D29)</f>
        <v>1167420</v>
      </c>
      <c r="J29" s="187">
        <f t="shared" ref="J29:J39" si="3">SUM(E29,G29)</f>
        <v>868772</v>
      </c>
    </row>
    <row r="30" spans="1:10">
      <c r="A30" s="383" t="s">
        <v>180</v>
      </c>
      <c r="B30" s="384"/>
      <c r="C30" s="385"/>
      <c r="D30" s="227">
        <v>566450</v>
      </c>
      <c r="E30" s="227">
        <v>356787</v>
      </c>
      <c r="F30" s="187"/>
      <c r="G30" s="187"/>
      <c r="H30" s="4"/>
      <c r="I30" s="9">
        <f t="shared" si="2"/>
        <v>566450</v>
      </c>
      <c r="J30" s="187">
        <f t="shared" si="3"/>
        <v>356787</v>
      </c>
    </row>
    <row r="31" spans="1:10">
      <c r="A31" s="383" t="s">
        <v>181</v>
      </c>
      <c r="B31" s="384"/>
      <c r="C31" s="385"/>
      <c r="D31" s="227">
        <v>1968504</v>
      </c>
      <c r="E31" s="227">
        <v>1968504</v>
      </c>
      <c r="F31" s="187">
        <v>1654948</v>
      </c>
      <c r="G31" s="187">
        <v>861179</v>
      </c>
      <c r="H31" s="4"/>
      <c r="I31" s="9">
        <f t="shared" si="2"/>
        <v>3623452</v>
      </c>
      <c r="J31" s="187">
        <f t="shared" si="3"/>
        <v>2829683</v>
      </c>
    </row>
    <row r="32" spans="1:10">
      <c r="A32" s="383" t="s">
        <v>10</v>
      </c>
      <c r="B32" s="384"/>
      <c r="C32" s="385"/>
      <c r="D32" s="227">
        <v>1307374</v>
      </c>
      <c r="E32" s="227">
        <v>1307374</v>
      </c>
      <c r="F32" s="187">
        <v>2229543</v>
      </c>
      <c r="G32" s="187">
        <v>2341861</v>
      </c>
      <c r="H32" s="4"/>
      <c r="I32" s="9">
        <f t="shared" si="2"/>
        <v>3536917</v>
      </c>
      <c r="J32" s="187">
        <f t="shared" si="3"/>
        <v>3649235</v>
      </c>
    </row>
    <row r="33" spans="1:10">
      <c r="A33" s="383" t="s">
        <v>183</v>
      </c>
      <c r="B33" s="384"/>
      <c r="C33" s="385"/>
      <c r="D33" s="227">
        <v>1061883</v>
      </c>
      <c r="E33" s="227">
        <v>1061883</v>
      </c>
      <c r="F33" s="187"/>
      <c r="G33" s="187"/>
      <c r="H33" s="4"/>
      <c r="I33" s="9">
        <f t="shared" si="2"/>
        <v>1061883</v>
      </c>
      <c r="J33" s="187">
        <f t="shared" si="3"/>
        <v>1061883</v>
      </c>
    </row>
    <row r="34" spans="1:10">
      <c r="A34" s="383" t="s">
        <v>184</v>
      </c>
      <c r="B34" s="384"/>
      <c r="C34" s="385"/>
      <c r="D34" s="164"/>
      <c r="E34" s="164"/>
      <c r="F34" s="187"/>
      <c r="G34" s="187"/>
      <c r="H34" s="4"/>
      <c r="I34" s="9">
        <f t="shared" si="2"/>
        <v>0</v>
      </c>
      <c r="J34" s="187">
        <f t="shared" si="3"/>
        <v>0</v>
      </c>
    </row>
    <row r="35" spans="1:10">
      <c r="A35" s="383" t="s">
        <v>662</v>
      </c>
      <c r="B35" s="384"/>
      <c r="C35" s="385"/>
      <c r="D35" s="164"/>
      <c r="E35" s="164"/>
      <c r="F35" s="187"/>
      <c r="G35" s="187"/>
      <c r="H35" s="4"/>
      <c r="I35" s="9">
        <f t="shared" si="2"/>
        <v>0</v>
      </c>
      <c r="J35" s="187">
        <f t="shared" si="3"/>
        <v>0</v>
      </c>
    </row>
    <row r="36" spans="1:10">
      <c r="A36" s="383" t="s">
        <v>185</v>
      </c>
      <c r="B36" s="384"/>
      <c r="C36" s="385"/>
      <c r="D36" s="164"/>
      <c r="E36" s="164"/>
      <c r="F36" s="176"/>
      <c r="G36" s="176"/>
      <c r="H36" s="4"/>
      <c r="I36" s="9">
        <f t="shared" si="2"/>
        <v>0</v>
      </c>
      <c r="J36" s="187">
        <f t="shared" si="3"/>
        <v>0</v>
      </c>
    </row>
    <row r="37" spans="1:10">
      <c r="A37" s="383" t="s">
        <v>663</v>
      </c>
      <c r="B37" s="386"/>
      <c r="C37" s="387"/>
      <c r="D37" s="164"/>
      <c r="E37" s="164"/>
      <c r="F37" s="176"/>
      <c r="G37" s="176">
        <v>3335</v>
      </c>
      <c r="H37" s="4"/>
      <c r="I37" s="9">
        <v>0</v>
      </c>
      <c r="J37" s="187">
        <f t="shared" si="3"/>
        <v>3335</v>
      </c>
    </row>
    <row r="38" spans="1:10">
      <c r="A38" s="383" t="s">
        <v>186</v>
      </c>
      <c r="B38" s="384"/>
      <c r="C38" s="385"/>
      <c r="D38" s="113"/>
      <c r="E38" s="113"/>
      <c r="F38" s="4"/>
      <c r="G38" s="4"/>
      <c r="H38" s="4"/>
      <c r="I38" s="9">
        <f t="shared" si="2"/>
        <v>0</v>
      </c>
      <c r="J38" s="187">
        <f t="shared" si="3"/>
        <v>0</v>
      </c>
    </row>
    <row r="39" spans="1:10">
      <c r="A39" s="379" t="s">
        <v>11</v>
      </c>
      <c r="B39" s="380"/>
      <c r="C39" s="381"/>
      <c r="D39" s="57">
        <f>SUM(D28,D29,D30,D31,D32,D33,D34,D35,D36,D38)</f>
        <v>6338253</v>
      </c>
      <c r="E39" s="57">
        <f>SUM(E28,E29,E30,E31,E32,E33,E34,E35,E36,E38)</f>
        <v>5829942</v>
      </c>
      <c r="F39" s="57">
        <f>SUM(F28,F29,F30,F31,F32,F33,F34,F35,F36,F38)</f>
        <v>10487108</v>
      </c>
      <c r="G39" s="57">
        <f>SUM(G28,G29,G30,G31,G32,G33,G34,G35,G36,G38,G37)</f>
        <v>11018841</v>
      </c>
      <c r="H39" s="57">
        <f>SUM(H28,H29,H30,H31,H32,H33,H34,H35,H36,H38)</f>
        <v>0</v>
      </c>
      <c r="I39" s="57">
        <f>SUM(I28:I38)</f>
        <v>16825361</v>
      </c>
      <c r="J39" s="10">
        <f t="shared" si="3"/>
        <v>16848783</v>
      </c>
    </row>
  </sheetData>
  <mergeCells count="41">
    <mergeCell ref="A25:C26"/>
    <mergeCell ref="A19:C19"/>
    <mergeCell ref="A34:C34"/>
    <mergeCell ref="H4:H5"/>
    <mergeCell ref="A12:C12"/>
    <mergeCell ref="A14:C14"/>
    <mergeCell ref="A18:C18"/>
    <mergeCell ref="A9:C9"/>
    <mergeCell ref="A15:C15"/>
    <mergeCell ref="I4:J5"/>
    <mergeCell ref="A39:C39"/>
    <mergeCell ref="A28:C28"/>
    <mergeCell ref="A29:C29"/>
    <mergeCell ref="A30:C30"/>
    <mergeCell ref="A31:C31"/>
    <mergeCell ref="A37:C37"/>
    <mergeCell ref="A35:C35"/>
    <mergeCell ref="A36:C36"/>
    <mergeCell ref="A38:C38"/>
    <mergeCell ref="A33:C33"/>
    <mergeCell ref="A32:C32"/>
    <mergeCell ref="H25:H26"/>
    <mergeCell ref="A24:I24"/>
    <mergeCell ref="A10:C10"/>
    <mergeCell ref="A23:I23"/>
    <mergeCell ref="A1:J1"/>
    <mergeCell ref="D25:E26"/>
    <mergeCell ref="F25:G26"/>
    <mergeCell ref="I25:J26"/>
    <mergeCell ref="A21:J21"/>
    <mergeCell ref="A2:I2"/>
    <mergeCell ref="A3:I3"/>
    <mergeCell ref="D4:E5"/>
    <mergeCell ref="F4:G5"/>
    <mergeCell ref="A11:C11"/>
    <mergeCell ref="A13:C13"/>
    <mergeCell ref="A7:C7"/>
    <mergeCell ref="A8:C8"/>
    <mergeCell ref="A4:C5"/>
    <mergeCell ref="A16:C16"/>
    <mergeCell ref="A17:C17"/>
  </mergeCells>
  <phoneticPr fontId="11" type="noConversion"/>
  <pageMargins left="0.7" right="0.7" top="0.3" bottom="0.51" header="0.22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9"/>
  <sheetViews>
    <sheetView topLeftCell="C37" workbookViewId="0">
      <selection activeCell="S25" sqref="S25"/>
    </sheetView>
  </sheetViews>
  <sheetFormatPr defaultRowHeight="15"/>
  <cols>
    <col min="1" max="1" width="5.7109375" customWidth="1"/>
    <col min="2" max="2" width="65.140625" bestFit="1" customWidth="1"/>
    <col min="4" max="4" width="9.85546875" bestFit="1" customWidth="1"/>
    <col min="5" max="6" width="9.85546875" customWidth="1"/>
    <col min="7" max="7" width="10.28515625" customWidth="1"/>
    <col min="8" max="8" width="11.7109375" customWidth="1"/>
    <col min="9" max="9" width="9.7109375" customWidth="1"/>
    <col min="10" max="10" width="10.28515625" customWidth="1"/>
    <col min="11" max="11" width="11" customWidth="1"/>
    <col min="12" max="12" width="9.7109375" customWidth="1"/>
    <col min="13" max="13" width="10.42578125" bestFit="1" customWidth="1"/>
    <col min="14" max="14" width="10.5703125" customWidth="1"/>
    <col min="15" max="15" width="10.28515625" customWidth="1"/>
    <col min="16" max="16" width="10.140625" customWidth="1"/>
  </cols>
  <sheetData>
    <row r="1" spans="1:16">
      <c r="B1" s="309" t="s">
        <v>790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51"/>
      <c r="O1" s="351"/>
      <c r="P1" s="351"/>
    </row>
    <row r="2" spans="1:16">
      <c r="A2" s="398" t="s">
        <v>697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3" spans="1:16">
      <c r="L3" s="400" t="s">
        <v>630</v>
      </c>
      <c r="M3" s="400"/>
    </row>
    <row r="4" spans="1:16" ht="15" customHeight="1">
      <c r="A4" s="337" t="s">
        <v>106</v>
      </c>
      <c r="B4" s="337" t="s">
        <v>107</v>
      </c>
      <c r="C4" s="337" t="s">
        <v>108</v>
      </c>
      <c r="D4" s="348" t="s">
        <v>188</v>
      </c>
      <c r="E4" s="348"/>
      <c r="F4" s="348"/>
      <c r="G4" s="348"/>
      <c r="H4" s="348" t="s">
        <v>532</v>
      </c>
      <c r="I4" s="348"/>
      <c r="J4" s="348"/>
      <c r="K4" s="348"/>
      <c r="L4" s="401" t="s">
        <v>585</v>
      </c>
      <c r="M4" s="397" t="s">
        <v>236</v>
      </c>
      <c r="N4" s="316"/>
      <c r="O4" s="316"/>
      <c r="P4" s="316"/>
    </row>
    <row r="5" spans="1:16" ht="33" customHeight="1">
      <c r="A5" s="338"/>
      <c r="B5" s="338"/>
      <c r="C5" s="338"/>
      <c r="D5" s="348" t="s">
        <v>189</v>
      </c>
      <c r="E5" s="348"/>
      <c r="F5" s="348" t="s">
        <v>191</v>
      </c>
      <c r="G5" s="348"/>
      <c r="H5" s="348" t="s">
        <v>189</v>
      </c>
      <c r="I5" s="348"/>
      <c r="J5" s="348" t="s">
        <v>191</v>
      </c>
      <c r="K5" s="348"/>
      <c r="L5" s="348"/>
      <c r="M5" s="348" t="s">
        <v>189</v>
      </c>
      <c r="N5" s="348"/>
      <c r="O5" s="348" t="s">
        <v>191</v>
      </c>
      <c r="P5" s="348"/>
    </row>
    <row r="6" spans="1:16" ht="24">
      <c r="A6" s="339"/>
      <c r="B6" s="339"/>
      <c r="C6" s="339"/>
      <c r="D6" s="195" t="s">
        <v>109</v>
      </c>
      <c r="E6" s="195" t="s">
        <v>4</v>
      </c>
      <c r="F6" s="195" t="s">
        <v>109</v>
      </c>
      <c r="G6" s="195" t="s">
        <v>4</v>
      </c>
      <c r="H6" s="195" t="s">
        <v>109</v>
      </c>
      <c r="I6" s="195" t="s">
        <v>4</v>
      </c>
      <c r="J6" s="195" t="s">
        <v>109</v>
      </c>
      <c r="K6" s="195" t="s">
        <v>4</v>
      </c>
      <c r="L6" s="348"/>
      <c r="M6" s="195" t="s">
        <v>109</v>
      </c>
      <c r="N6" s="195" t="s">
        <v>4</v>
      </c>
      <c r="O6" s="195" t="s">
        <v>109</v>
      </c>
      <c r="P6" s="195" t="s">
        <v>4</v>
      </c>
    </row>
    <row r="7" spans="1:16" ht="15" customHeight="1">
      <c r="A7" s="3">
        <v>1</v>
      </c>
      <c r="B7" s="4" t="s">
        <v>123</v>
      </c>
      <c r="C7" s="3" t="s">
        <v>124</v>
      </c>
      <c r="D7" s="9"/>
      <c r="E7" s="9"/>
      <c r="F7" s="4"/>
      <c r="G7" s="4"/>
      <c r="H7" s="4"/>
      <c r="I7" s="4"/>
      <c r="J7" s="4"/>
      <c r="K7" s="4"/>
      <c r="L7" s="2"/>
      <c r="M7" s="9">
        <f t="shared" ref="M7:M14" si="0">SUM(J7,H7,F7,D7)</f>
        <v>0</v>
      </c>
      <c r="N7" s="176"/>
      <c r="O7" s="176"/>
      <c r="P7" s="176"/>
    </row>
    <row r="8" spans="1:16" ht="15" customHeight="1">
      <c r="A8" s="3">
        <v>2</v>
      </c>
      <c r="B8" s="5" t="s">
        <v>125</v>
      </c>
      <c r="C8" s="3" t="s">
        <v>127</v>
      </c>
      <c r="D8" s="9"/>
      <c r="E8" s="9"/>
      <c r="F8" s="4"/>
      <c r="G8" s="4"/>
      <c r="H8" s="4"/>
      <c r="I8" s="4"/>
      <c r="J8" s="4"/>
      <c r="K8" s="4"/>
      <c r="L8" s="4"/>
      <c r="M8" s="9">
        <f t="shared" si="0"/>
        <v>0</v>
      </c>
      <c r="N8" s="176"/>
      <c r="O8" s="176"/>
      <c r="P8" s="176"/>
    </row>
    <row r="9" spans="1:16" ht="15" customHeight="1">
      <c r="A9" s="3">
        <v>3</v>
      </c>
      <c r="B9" s="5" t="s">
        <v>128</v>
      </c>
      <c r="C9" s="3" t="s">
        <v>126</v>
      </c>
      <c r="D9" s="9"/>
      <c r="E9" s="9"/>
      <c r="F9" s="4"/>
      <c r="G9" s="4"/>
      <c r="H9" s="4"/>
      <c r="I9" s="4"/>
      <c r="J9" s="4"/>
      <c r="K9" s="4"/>
      <c r="L9" s="4"/>
      <c r="M9" s="9">
        <f t="shared" si="0"/>
        <v>0</v>
      </c>
      <c r="N9" s="176"/>
      <c r="O9" s="176"/>
      <c r="P9" s="176"/>
    </row>
    <row r="10" spans="1:16" ht="15" customHeight="1">
      <c r="A10" s="3">
        <v>4</v>
      </c>
      <c r="B10" s="5" t="s">
        <v>129</v>
      </c>
      <c r="C10" s="3" t="s">
        <v>130</v>
      </c>
      <c r="D10" s="9"/>
      <c r="E10" s="9"/>
      <c r="F10" s="4"/>
      <c r="G10" s="4"/>
      <c r="H10" s="4"/>
      <c r="I10" s="4"/>
      <c r="J10" s="4"/>
      <c r="K10" s="4"/>
      <c r="L10" s="4"/>
      <c r="M10" s="9">
        <f t="shared" si="0"/>
        <v>0</v>
      </c>
      <c r="N10" s="176"/>
      <c r="O10" s="176"/>
      <c r="P10" s="176"/>
    </row>
    <row r="11" spans="1:16" ht="15" customHeight="1">
      <c r="A11" s="3">
        <v>5</v>
      </c>
      <c r="B11" s="4" t="s">
        <v>131</v>
      </c>
      <c r="C11" s="3" t="s">
        <v>132</v>
      </c>
      <c r="D11" s="9">
        <f>SUM(D12:D16)</f>
        <v>34155209</v>
      </c>
      <c r="E11" s="9">
        <f>SUM(E12:E21)</f>
        <v>49150409</v>
      </c>
      <c r="F11" s="9">
        <f>SUM(F12:F16)</f>
        <v>1080000</v>
      </c>
      <c r="G11" s="9">
        <f>SUM(G12:G16)</f>
        <v>1350000</v>
      </c>
      <c r="H11" s="9">
        <f t="shared" ref="H11:K11" si="1">SUM(H12:H15)</f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/>
      <c r="M11" s="9">
        <f>SUM(M12:M15)</f>
        <v>34155209</v>
      </c>
      <c r="N11" s="187">
        <f>SUM(N12:N21)</f>
        <v>49150409</v>
      </c>
      <c r="O11" s="187">
        <v>1080000</v>
      </c>
      <c r="P11" s="187">
        <v>1350000</v>
      </c>
    </row>
    <row r="12" spans="1:16" ht="15" customHeight="1">
      <c r="A12" s="3"/>
      <c r="B12" s="90" t="s">
        <v>133</v>
      </c>
      <c r="C12" s="94"/>
      <c r="D12" s="259">
        <v>4207200</v>
      </c>
      <c r="E12" s="259">
        <v>6751000</v>
      </c>
      <c r="F12" s="14"/>
      <c r="G12" s="14"/>
      <c r="H12" s="4"/>
      <c r="I12" s="4"/>
      <c r="J12" s="4"/>
      <c r="K12" s="4"/>
      <c r="L12" s="4"/>
      <c r="M12" s="92">
        <f t="shared" si="0"/>
        <v>4207200</v>
      </c>
      <c r="N12" s="92">
        <f>SUM(K12,I12,G12,E12)</f>
        <v>6751000</v>
      </c>
      <c r="O12" s="176"/>
      <c r="P12" s="176"/>
    </row>
    <row r="13" spans="1:16" ht="15" customHeight="1">
      <c r="A13" s="3"/>
      <c r="B13" s="90" t="s">
        <v>134</v>
      </c>
      <c r="C13" s="94"/>
      <c r="D13" s="259">
        <v>62400</v>
      </c>
      <c r="E13" s="259">
        <v>62400</v>
      </c>
      <c r="F13" s="14"/>
      <c r="G13" s="14"/>
      <c r="H13" s="4"/>
      <c r="I13" s="4"/>
      <c r="J13" s="4"/>
      <c r="K13" s="4"/>
      <c r="L13" s="4"/>
      <c r="M13" s="92">
        <f t="shared" si="0"/>
        <v>62400</v>
      </c>
      <c r="N13" s="92">
        <f>SUM(K13,I13,G13,E13)</f>
        <v>62400</v>
      </c>
      <c r="O13" s="176"/>
      <c r="P13" s="176"/>
    </row>
    <row r="14" spans="1:16" ht="15" customHeight="1">
      <c r="A14" s="3"/>
      <c r="B14" s="90" t="s">
        <v>235</v>
      </c>
      <c r="C14" s="94"/>
      <c r="D14" s="259">
        <v>27905969</v>
      </c>
      <c r="E14" s="259">
        <v>27251525</v>
      </c>
      <c r="F14" s="14"/>
      <c r="G14" s="14"/>
      <c r="H14" s="4"/>
      <c r="I14" s="4"/>
      <c r="J14" s="4"/>
      <c r="K14" s="4"/>
      <c r="L14" s="4"/>
      <c r="M14" s="92">
        <f t="shared" si="0"/>
        <v>27905969</v>
      </c>
      <c r="N14" s="92">
        <f>SUM(K14,I14,G14,E14)</f>
        <v>27251525</v>
      </c>
      <c r="O14" s="176"/>
      <c r="P14" s="176"/>
    </row>
    <row r="15" spans="1:16" ht="15" customHeight="1">
      <c r="A15" s="3"/>
      <c r="B15" s="90" t="s">
        <v>135</v>
      </c>
      <c r="C15" s="94"/>
      <c r="D15" s="259"/>
      <c r="E15" s="259"/>
      <c r="F15" s="139"/>
      <c r="G15" s="139"/>
      <c r="H15" s="4"/>
      <c r="I15" s="4"/>
      <c r="J15" s="4"/>
      <c r="K15" s="4"/>
      <c r="L15" s="4"/>
      <c r="M15" s="92">
        <v>1979640</v>
      </c>
      <c r="N15" s="92">
        <v>1843253</v>
      </c>
      <c r="O15" s="197"/>
      <c r="P15" s="197"/>
    </row>
    <row r="16" spans="1:16" ht="15" customHeight="1">
      <c r="A16" s="208"/>
      <c r="B16" s="90" t="s">
        <v>769</v>
      </c>
      <c r="C16" s="94"/>
      <c r="D16" s="259">
        <v>1979640</v>
      </c>
      <c r="E16" s="259">
        <v>1843253</v>
      </c>
      <c r="F16" s="263">
        <v>1080000</v>
      </c>
      <c r="G16" s="263">
        <v>1350000</v>
      </c>
      <c r="H16" s="176"/>
      <c r="I16" s="176"/>
      <c r="J16" s="176"/>
      <c r="K16" s="176"/>
      <c r="L16" s="176"/>
      <c r="M16" s="92"/>
      <c r="N16" s="92"/>
      <c r="O16" s="92">
        <v>1080000</v>
      </c>
      <c r="P16" s="92">
        <v>1350000</v>
      </c>
    </row>
    <row r="17" spans="1:16" ht="15" customHeight="1">
      <c r="A17" s="208"/>
      <c r="B17" s="212" t="s">
        <v>743</v>
      </c>
      <c r="C17" s="94"/>
      <c r="D17" s="259"/>
      <c r="E17" s="259">
        <v>5020583</v>
      </c>
      <c r="F17" s="139"/>
      <c r="G17" s="139"/>
      <c r="H17" s="176"/>
      <c r="I17" s="176"/>
      <c r="J17" s="176"/>
      <c r="K17" s="176"/>
      <c r="L17" s="176"/>
      <c r="M17" s="92"/>
      <c r="N17" s="92">
        <f>SUM(K17,I17,G17,E17)</f>
        <v>5020583</v>
      </c>
      <c r="O17" s="197"/>
      <c r="P17" s="197"/>
    </row>
    <row r="18" spans="1:16" ht="15" customHeight="1">
      <c r="A18" s="208"/>
      <c r="B18" s="90" t="s">
        <v>744</v>
      </c>
      <c r="C18" s="94"/>
      <c r="D18" s="259"/>
      <c r="E18" s="259">
        <v>823286</v>
      </c>
      <c r="F18" s="139"/>
      <c r="G18" s="139"/>
      <c r="H18" s="176"/>
      <c r="I18" s="176"/>
      <c r="J18" s="176"/>
      <c r="K18" s="176"/>
      <c r="L18" s="176"/>
      <c r="M18" s="92"/>
      <c r="N18" s="92">
        <f>SUM(K18,I18,G18,E18)</f>
        <v>823286</v>
      </c>
      <c r="O18" s="197"/>
      <c r="P18" s="197"/>
    </row>
    <row r="19" spans="1:16" ht="15" customHeight="1">
      <c r="A19" s="208"/>
      <c r="B19" s="90" t="s">
        <v>745</v>
      </c>
      <c r="C19" s="94"/>
      <c r="D19" s="259"/>
      <c r="E19" s="259">
        <v>2367201</v>
      </c>
      <c r="F19" s="139"/>
      <c r="G19" s="139"/>
      <c r="H19" s="176"/>
      <c r="I19" s="176"/>
      <c r="J19" s="176"/>
      <c r="K19" s="176"/>
      <c r="L19" s="176"/>
      <c r="M19" s="92"/>
      <c r="N19" s="92">
        <f>SUM(K19,I19,G19,E19)</f>
        <v>2367201</v>
      </c>
      <c r="O19" s="197"/>
      <c r="P19" s="197"/>
    </row>
    <row r="20" spans="1:16" ht="15" customHeight="1">
      <c r="A20" s="257"/>
      <c r="B20" s="90" t="s">
        <v>746</v>
      </c>
      <c r="C20" s="94"/>
      <c r="D20" s="259"/>
      <c r="E20" s="259">
        <v>1315357</v>
      </c>
      <c r="F20" s="139"/>
      <c r="G20" s="139"/>
      <c r="H20" s="176"/>
      <c r="I20" s="176"/>
      <c r="J20" s="176"/>
      <c r="K20" s="176"/>
      <c r="L20" s="176"/>
      <c r="M20" s="92"/>
      <c r="N20" s="259">
        <v>1315357</v>
      </c>
      <c r="O20" s="197"/>
      <c r="P20" s="197"/>
    </row>
    <row r="21" spans="1:16" ht="15" customHeight="1">
      <c r="A21" s="257"/>
      <c r="B21" s="90" t="s">
        <v>747</v>
      </c>
      <c r="C21" s="94"/>
      <c r="D21" s="259"/>
      <c r="E21" s="259">
        <v>3715804</v>
      </c>
      <c r="F21" s="139"/>
      <c r="G21" s="139"/>
      <c r="H21" s="176"/>
      <c r="I21" s="176"/>
      <c r="J21" s="176"/>
      <c r="K21" s="176"/>
      <c r="L21" s="176"/>
      <c r="M21" s="92"/>
      <c r="N21" s="259">
        <v>3715804</v>
      </c>
      <c r="O21" s="197"/>
      <c r="P21" s="197"/>
    </row>
    <row r="22" spans="1:16" ht="15" customHeight="1">
      <c r="A22" s="6">
        <v>6</v>
      </c>
      <c r="B22" s="7" t="s">
        <v>12</v>
      </c>
      <c r="C22" s="6"/>
      <c r="D22" s="10">
        <f t="shared" ref="D22:K22" si="2">SUM(D6,D7,D8,D9,D10,D11)</f>
        <v>34155209</v>
      </c>
      <c r="E22" s="10">
        <f t="shared" si="2"/>
        <v>49150409</v>
      </c>
      <c r="F22" s="10">
        <f t="shared" si="2"/>
        <v>1080000</v>
      </c>
      <c r="G22" s="10">
        <f t="shared" si="2"/>
        <v>1350000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/>
      <c r="M22" s="10">
        <f>SUM(M7:M11)</f>
        <v>34155209</v>
      </c>
      <c r="N22" s="10">
        <f>SUM(N11,N7,N8,N9,N10)</f>
        <v>49150409</v>
      </c>
      <c r="O22" s="10">
        <f>SUM(L22,J22,H22,F22)</f>
        <v>1080000</v>
      </c>
      <c r="P22" s="10">
        <v>1350000</v>
      </c>
    </row>
    <row r="23" spans="1:16" ht="15" customHeight="1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6" ht="15" customHeight="1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</row>
    <row r="25" spans="1:16" ht="15" customHeight="1">
      <c r="A25" s="114"/>
      <c r="B25" s="402" t="s">
        <v>791</v>
      </c>
      <c r="C25" s="403"/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351"/>
      <c r="O25" s="351"/>
      <c r="P25" s="351"/>
    </row>
    <row r="26" spans="1:16" ht="15" customHeight="1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</row>
    <row r="27" spans="1:16" ht="15" customHeight="1">
      <c r="A27" s="398" t="s">
        <v>698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</row>
    <row r="29" spans="1:16">
      <c r="L29" s="347" t="s">
        <v>630</v>
      </c>
      <c r="M29" s="347"/>
    </row>
    <row r="30" spans="1:16" ht="15" customHeight="1">
      <c r="A30" s="337" t="s">
        <v>106</v>
      </c>
      <c r="B30" s="337" t="s">
        <v>107</v>
      </c>
      <c r="C30" s="337" t="s">
        <v>108</v>
      </c>
      <c r="D30" s="348" t="s">
        <v>188</v>
      </c>
      <c r="E30" s="348"/>
      <c r="F30" s="348"/>
      <c r="G30" s="348"/>
      <c r="H30" s="348" t="s">
        <v>190</v>
      </c>
      <c r="I30" s="348"/>
      <c r="J30" s="348"/>
      <c r="K30" s="348"/>
      <c r="L30" s="404" t="s">
        <v>585</v>
      </c>
      <c r="M30" s="397" t="s">
        <v>236</v>
      </c>
      <c r="N30" s="316"/>
      <c r="O30" s="316"/>
      <c r="P30" s="316"/>
    </row>
    <row r="31" spans="1:16" ht="33" customHeight="1">
      <c r="A31" s="338"/>
      <c r="B31" s="338"/>
      <c r="C31" s="338"/>
      <c r="D31" s="348" t="s">
        <v>189</v>
      </c>
      <c r="E31" s="348"/>
      <c r="F31" s="348" t="s">
        <v>191</v>
      </c>
      <c r="G31" s="348"/>
      <c r="H31" s="348" t="s">
        <v>189</v>
      </c>
      <c r="I31" s="348"/>
      <c r="J31" s="348" t="s">
        <v>191</v>
      </c>
      <c r="K31" s="348"/>
      <c r="L31" s="338"/>
      <c r="M31" s="348" t="s">
        <v>189</v>
      </c>
      <c r="N31" s="348"/>
      <c r="O31" s="348" t="s">
        <v>191</v>
      </c>
      <c r="P31" s="348"/>
    </row>
    <row r="32" spans="1:16" ht="60" customHeight="1">
      <c r="A32" s="339"/>
      <c r="B32" s="339"/>
      <c r="C32" s="339"/>
      <c r="D32" s="195" t="s">
        <v>109</v>
      </c>
      <c r="E32" s="195" t="s">
        <v>4</v>
      </c>
      <c r="F32" s="195" t="s">
        <v>109</v>
      </c>
      <c r="G32" s="195" t="s">
        <v>4</v>
      </c>
      <c r="H32" s="195" t="s">
        <v>109</v>
      </c>
      <c r="I32" s="195" t="s">
        <v>4</v>
      </c>
      <c r="J32" s="195" t="s">
        <v>109</v>
      </c>
      <c r="K32" s="195" t="s">
        <v>4</v>
      </c>
      <c r="L32" s="338"/>
      <c r="M32" s="195" t="s">
        <v>109</v>
      </c>
      <c r="N32" s="195" t="s">
        <v>4</v>
      </c>
      <c r="O32" s="195" t="s">
        <v>109</v>
      </c>
      <c r="P32" s="195" t="s">
        <v>4</v>
      </c>
    </row>
    <row r="33" spans="1:16" ht="30">
      <c r="A33" s="3">
        <v>1</v>
      </c>
      <c r="B33" s="21" t="s">
        <v>218</v>
      </c>
      <c r="C33" s="3" t="s">
        <v>221</v>
      </c>
      <c r="D33" s="4"/>
      <c r="E33" s="4"/>
      <c r="F33" s="4"/>
      <c r="G33" s="4"/>
      <c r="H33" s="4"/>
      <c r="I33" s="182"/>
      <c r="J33" s="20"/>
      <c r="K33" s="182"/>
      <c r="L33" s="9">
        <f>SUM(J33,H33,F33,D33)</f>
        <v>0</v>
      </c>
      <c r="M33" s="9">
        <f>SUM(L33,J33,H33,F33,D33)</f>
        <v>0</v>
      </c>
      <c r="N33" s="176"/>
      <c r="O33" s="176"/>
      <c r="P33" s="176"/>
    </row>
    <row r="34" spans="1:16" ht="30">
      <c r="A34" s="3">
        <v>2</v>
      </c>
      <c r="B34" s="12" t="s">
        <v>650</v>
      </c>
      <c r="C34" s="3" t="s">
        <v>222</v>
      </c>
      <c r="D34" s="4"/>
      <c r="E34" s="4"/>
      <c r="F34" s="4"/>
      <c r="G34" s="4"/>
      <c r="H34" s="4"/>
      <c r="I34" s="182"/>
      <c r="J34" s="20"/>
      <c r="K34" s="182"/>
      <c r="L34" s="9"/>
      <c r="M34" s="9"/>
      <c r="N34" s="176"/>
      <c r="O34" s="176"/>
      <c r="P34" s="176"/>
    </row>
    <row r="35" spans="1:16" ht="30">
      <c r="A35" s="3">
        <v>3</v>
      </c>
      <c r="B35" s="12" t="s">
        <v>651</v>
      </c>
      <c r="C35" s="3" t="s">
        <v>223</v>
      </c>
      <c r="D35" s="4"/>
      <c r="E35" s="4"/>
      <c r="F35" s="4"/>
      <c r="G35" s="4"/>
      <c r="H35" s="4"/>
      <c r="I35" s="182"/>
      <c r="J35" s="20"/>
      <c r="K35" s="182"/>
      <c r="L35" s="9"/>
      <c r="M35" s="9"/>
      <c r="N35" s="176"/>
      <c r="O35" s="176"/>
      <c r="P35" s="176"/>
    </row>
    <row r="36" spans="1:16" ht="30">
      <c r="A36" s="3">
        <v>4</v>
      </c>
      <c r="B36" s="12" t="s">
        <v>219</v>
      </c>
      <c r="C36" s="3" t="s">
        <v>653</v>
      </c>
      <c r="D36" s="4"/>
      <c r="E36" s="4"/>
      <c r="F36" s="4"/>
      <c r="G36" s="4"/>
      <c r="H36" s="4"/>
      <c r="I36" s="182"/>
      <c r="J36" s="20"/>
      <c r="K36" s="182"/>
      <c r="L36" s="9">
        <v>0</v>
      </c>
      <c r="M36" s="9">
        <f>SUM(L36,J36,H36,F36,D36)</f>
        <v>0</v>
      </c>
      <c r="N36" s="176"/>
      <c r="O36" s="176"/>
      <c r="P36" s="176"/>
    </row>
    <row r="37" spans="1:16">
      <c r="A37" s="3">
        <v>5</v>
      </c>
      <c r="B37" s="4" t="s">
        <v>220</v>
      </c>
      <c r="C37" s="3" t="s">
        <v>654</v>
      </c>
      <c r="D37" s="27">
        <f>SUM(D38:D38)</f>
        <v>200000</v>
      </c>
      <c r="E37" s="27">
        <f>SUM(E38:E38)</f>
        <v>200000</v>
      </c>
      <c r="F37" s="9">
        <f>SUM(F38:F38)</f>
        <v>0</v>
      </c>
      <c r="G37" s="9"/>
      <c r="H37" s="9">
        <f>SUM(H38:H38)</f>
        <v>0</v>
      </c>
      <c r="I37" s="9"/>
      <c r="J37" s="9">
        <f>SUM(J38:J38)</f>
        <v>0</v>
      </c>
      <c r="K37" s="9"/>
      <c r="L37" s="9">
        <v>0</v>
      </c>
      <c r="M37" s="9">
        <f>SUM(L37,J37,H37,F37,D37)</f>
        <v>200000</v>
      </c>
      <c r="N37" s="9">
        <v>200000</v>
      </c>
      <c r="O37" s="176"/>
      <c r="P37" s="176"/>
    </row>
    <row r="38" spans="1:16">
      <c r="A38" s="3"/>
      <c r="B38" s="8" t="s">
        <v>616</v>
      </c>
      <c r="C38" s="3"/>
      <c r="D38" s="144">
        <v>200000</v>
      </c>
      <c r="E38" s="144">
        <v>200000</v>
      </c>
      <c r="F38" s="9"/>
      <c r="G38" s="9"/>
      <c r="H38" s="9"/>
      <c r="I38" s="181"/>
      <c r="J38" s="18"/>
      <c r="K38" s="181"/>
      <c r="L38" s="23">
        <v>0</v>
      </c>
      <c r="M38" s="149">
        <f>SUM(L38,J38,H38,F38,D38)</f>
        <v>200000</v>
      </c>
      <c r="N38" s="197">
        <v>200000</v>
      </c>
      <c r="O38" s="176"/>
      <c r="P38" s="176"/>
    </row>
    <row r="39" spans="1:16">
      <c r="A39" s="127">
        <v>6</v>
      </c>
      <c r="B39" s="16" t="s">
        <v>673</v>
      </c>
      <c r="C39" s="127" t="s">
        <v>224</v>
      </c>
      <c r="D39" s="118">
        <f>SUM(D37,D36,D33)</f>
        <v>200000</v>
      </c>
      <c r="E39" s="118">
        <f>SUM(E37,E36,E33)</f>
        <v>200000</v>
      </c>
      <c r="F39" s="118">
        <f>SUM(F37,F36,F33)</f>
        <v>0</v>
      </c>
      <c r="G39" s="118"/>
      <c r="H39" s="118">
        <f>SUM(H37,H36,H33)</f>
        <v>0</v>
      </c>
      <c r="I39" s="43"/>
      <c r="J39" s="43">
        <f>SUM(J37,J36,J33)</f>
        <v>0</v>
      </c>
      <c r="K39" s="43"/>
      <c r="L39" s="128">
        <v>0</v>
      </c>
      <c r="M39" s="128">
        <f>SUM(L39,J39,H39,F39,D39)</f>
        <v>200000</v>
      </c>
      <c r="N39" s="176">
        <v>200000</v>
      </c>
      <c r="O39" s="176"/>
      <c r="P39" s="176"/>
    </row>
  </sheetData>
  <mergeCells count="32">
    <mergeCell ref="M31:N31"/>
    <mergeCell ref="O31:P31"/>
    <mergeCell ref="B25:P25"/>
    <mergeCell ref="D30:G30"/>
    <mergeCell ref="H30:K30"/>
    <mergeCell ref="M30:P30"/>
    <mergeCell ref="A27:M27"/>
    <mergeCell ref="L30:L32"/>
    <mergeCell ref="L29:M29"/>
    <mergeCell ref="A30:A32"/>
    <mergeCell ref="B30:B32"/>
    <mergeCell ref="C30:C32"/>
    <mergeCell ref="D31:E31"/>
    <mergeCell ref="F31:G31"/>
    <mergeCell ref="H31:I31"/>
    <mergeCell ref="J31:K31"/>
    <mergeCell ref="B1:P1"/>
    <mergeCell ref="M5:N5"/>
    <mergeCell ref="O5:P5"/>
    <mergeCell ref="M4:P4"/>
    <mergeCell ref="H5:I5"/>
    <mergeCell ref="J5:K5"/>
    <mergeCell ref="D5:E5"/>
    <mergeCell ref="F5:G5"/>
    <mergeCell ref="A2:M2"/>
    <mergeCell ref="L3:M3"/>
    <mergeCell ref="A4:A6"/>
    <mergeCell ref="B4:B6"/>
    <mergeCell ref="C4:C6"/>
    <mergeCell ref="L4:L6"/>
    <mergeCell ref="D4:G4"/>
    <mergeCell ref="H4:K4"/>
  </mergeCells>
  <phoneticPr fontId="11" type="noConversion"/>
  <pageMargins left="0.26" right="0.38" top="0.45" bottom="0.52" header="0.3" footer="0.3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opLeftCell="A22" workbookViewId="0">
      <selection activeCell="G24" sqref="G24"/>
    </sheetView>
  </sheetViews>
  <sheetFormatPr defaultRowHeight="15"/>
  <cols>
    <col min="2" max="2" width="66.42578125" customWidth="1"/>
    <col min="4" max="4" width="10.5703125" customWidth="1"/>
    <col min="5" max="5" width="10.7109375" bestFit="1" customWidth="1"/>
    <col min="6" max="6" width="10.140625" customWidth="1"/>
    <col min="7" max="7" width="12.5703125" customWidth="1"/>
    <col min="8" max="8" width="11.28515625" customWidth="1"/>
    <col min="9" max="9" width="10.7109375" bestFit="1" customWidth="1"/>
    <col min="10" max="10" width="10.7109375" customWidth="1"/>
    <col min="11" max="11" width="11" customWidth="1"/>
    <col min="13" max="13" width="10.28515625" customWidth="1"/>
    <col min="14" max="15" width="10.140625" customWidth="1"/>
    <col min="16" max="16" width="10.42578125" customWidth="1"/>
  </cols>
  <sheetData>
    <row r="1" spans="1:16">
      <c r="B1" s="309" t="s">
        <v>792</v>
      </c>
      <c r="C1" s="309"/>
      <c r="D1" s="309"/>
      <c r="E1" s="309"/>
      <c r="F1" s="309"/>
      <c r="G1" s="309"/>
      <c r="H1" s="309"/>
      <c r="I1" s="309"/>
    </row>
    <row r="2" spans="1:16">
      <c r="B2" s="147"/>
      <c r="C2" s="147"/>
      <c r="D2" s="147"/>
      <c r="E2" s="147"/>
      <c r="F2" s="147"/>
      <c r="G2" s="147"/>
      <c r="H2" s="147"/>
      <c r="I2" s="147"/>
    </row>
    <row r="3" spans="1:16">
      <c r="A3" s="398" t="s">
        <v>699</v>
      </c>
      <c r="B3" s="398"/>
      <c r="C3" s="398"/>
      <c r="D3" s="398"/>
      <c r="E3" s="398"/>
      <c r="F3" s="398"/>
      <c r="G3" s="398"/>
      <c r="H3" s="398"/>
      <c r="I3" s="398"/>
    </row>
    <row r="5" spans="1:16">
      <c r="O5" t="s">
        <v>630</v>
      </c>
    </row>
    <row r="6" spans="1:16">
      <c r="A6" s="337" t="s">
        <v>106</v>
      </c>
      <c r="B6" s="337" t="s">
        <v>107</v>
      </c>
      <c r="C6" s="337" t="s">
        <v>108</v>
      </c>
      <c r="D6" s="348" t="s">
        <v>188</v>
      </c>
      <c r="E6" s="348"/>
      <c r="F6" s="348"/>
      <c r="G6" s="348"/>
      <c r="H6" s="405" t="s">
        <v>767</v>
      </c>
      <c r="I6" s="405"/>
      <c r="J6" s="405"/>
      <c r="K6" s="405"/>
      <c r="L6" s="401" t="s">
        <v>585</v>
      </c>
      <c r="M6" s="397" t="s">
        <v>236</v>
      </c>
      <c r="N6" s="316"/>
      <c r="O6" s="316"/>
      <c r="P6" s="316"/>
    </row>
    <row r="7" spans="1:16">
      <c r="A7" s="338"/>
      <c r="B7" s="338"/>
      <c r="C7" s="338"/>
      <c r="D7" s="348" t="s">
        <v>189</v>
      </c>
      <c r="E7" s="348"/>
      <c r="F7" s="348" t="s">
        <v>191</v>
      </c>
      <c r="G7" s="348"/>
      <c r="H7" s="348" t="s">
        <v>189</v>
      </c>
      <c r="I7" s="348"/>
      <c r="J7" s="348" t="s">
        <v>191</v>
      </c>
      <c r="K7" s="348"/>
      <c r="L7" s="348"/>
      <c r="M7" s="348" t="s">
        <v>189</v>
      </c>
      <c r="N7" s="348"/>
      <c r="O7" s="348" t="s">
        <v>191</v>
      </c>
      <c r="P7" s="348"/>
    </row>
    <row r="8" spans="1:16" ht="24">
      <c r="A8" s="339"/>
      <c r="B8" s="339"/>
      <c r="C8" s="339"/>
      <c r="D8" s="195" t="s">
        <v>109</v>
      </c>
      <c r="E8" s="195" t="s">
        <v>4</v>
      </c>
      <c r="F8" s="195" t="s">
        <v>109</v>
      </c>
      <c r="G8" s="195" t="s">
        <v>4</v>
      </c>
      <c r="H8" s="195" t="s">
        <v>109</v>
      </c>
      <c r="I8" s="195" t="s">
        <v>4</v>
      </c>
      <c r="J8" s="195" t="s">
        <v>109</v>
      </c>
      <c r="K8" s="195" t="s">
        <v>4</v>
      </c>
      <c r="L8" s="348"/>
      <c r="M8" s="195" t="s">
        <v>109</v>
      </c>
      <c r="N8" s="195" t="s">
        <v>4</v>
      </c>
      <c r="O8" s="195" t="s">
        <v>109</v>
      </c>
      <c r="P8" s="195" t="s">
        <v>4</v>
      </c>
    </row>
    <row r="9" spans="1:16">
      <c r="A9" s="253">
        <v>1</v>
      </c>
      <c r="B9" s="176" t="s">
        <v>724</v>
      </c>
      <c r="C9" s="253" t="s">
        <v>139</v>
      </c>
      <c r="D9" s="187"/>
      <c r="E9" s="187">
        <f>SUM(E10)</f>
        <v>5603433</v>
      </c>
      <c r="F9" s="176"/>
      <c r="G9" s="176"/>
      <c r="H9" s="176"/>
      <c r="I9" s="176"/>
      <c r="J9" s="176"/>
      <c r="K9" s="176"/>
      <c r="L9" s="255"/>
      <c r="M9" s="187">
        <f t="shared" ref="M9:M17" si="0">SUM(J9,H9,F9,D9)</f>
        <v>0</v>
      </c>
      <c r="N9" s="187">
        <f>SUM(E9)</f>
        <v>5603433</v>
      </c>
      <c r="O9" s="176"/>
      <c r="P9" s="176"/>
    </row>
    <row r="10" spans="1:16">
      <c r="A10" s="253"/>
      <c r="B10" s="212" t="s">
        <v>684</v>
      </c>
      <c r="C10" s="253"/>
      <c r="D10" s="215"/>
      <c r="E10" s="215">
        <v>5603433</v>
      </c>
      <c r="F10" s="176"/>
      <c r="G10" s="176"/>
      <c r="H10" s="176"/>
      <c r="I10" s="176"/>
      <c r="J10" s="176"/>
      <c r="K10" s="176"/>
      <c r="L10" s="255"/>
      <c r="M10" s="187"/>
      <c r="N10" s="187">
        <f>SUM(E10)</f>
        <v>5603433</v>
      </c>
      <c r="O10" s="176"/>
      <c r="P10" s="176"/>
    </row>
    <row r="11" spans="1:16" ht="30">
      <c r="A11" s="253">
        <v>2</v>
      </c>
      <c r="B11" s="5" t="s">
        <v>140</v>
      </c>
      <c r="C11" s="253" t="s">
        <v>141</v>
      </c>
      <c r="D11" s="187"/>
      <c r="E11" s="187"/>
      <c r="F11" s="176"/>
      <c r="G11" s="176"/>
      <c r="H11" s="176"/>
      <c r="I11" s="176"/>
      <c r="J11" s="176"/>
      <c r="K11" s="176"/>
      <c r="L11" s="176"/>
      <c r="M11" s="187">
        <f t="shared" si="0"/>
        <v>0</v>
      </c>
      <c r="N11" s="176"/>
      <c r="O11" s="176"/>
      <c r="P11" s="176"/>
    </row>
    <row r="12" spans="1:16" ht="30">
      <c r="A12" s="253">
        <v>3</v>
      </c>
      <c r="B12" s="5" t="s">
        <v>142</v>
      </c>
      <c r="C12" s="253" t="s">
        <v>143</v>
      </c>
      <c r="D12" s="187"/>
      <c r="E12" s="187"/>
      <c r="F12" s="176"/>
      <c r="G12" s="176"/>
      <c r="H12" s="176"/>
      <c r="I12" s="176"/>
      <c r="J12" s="176"/>
      <c r="K12" s="176"/>
      <c r="L12" s="176"/>
      <c r="M12" s="187">
        <f t="shared" si="0"/>
        <v>0</v>
      </c>
      <c r="N12" s="176"/>
      <c r="O12" s="176"/>
      <c r="P12" s="176"/>
    </row>
    <row r="13" spans="1:16" ht="30">
      <c r="A13" s="253">
        <v>4</v>
      </c>
      <c r="B13" s="5" t="s">
        <v>144</v>
      </c>
      <c r="C13" s="253" t="s">
        <v>147</v>
      </c>
      <c r="D13" s="187"/>
      <c r="E13" s="187"/>
      <c r="F13" s="176"/>
      <c r="G13" s="176"/>
      <c r="H13" s="176"/>
      <c r="I13" s="176"/>
      <c r="J13" s="176"/>
      <c r="K13" s="176"/>
      <c r="L13" s="176"/>
      <c r="M13" s="187">
        <f t="shared" si="0"/>
        <v>0</v>
      </c>
      <c r="N13" s="176"/>
      <c r="O13" s="176"/>
      <c r="P13" s="176"/>
    </row>
    <row r="14" spans="1:16">
      <c r="A14" s="253">
        <v>5</v>
      </c>
      <c r="B14" s="176" t="s">
        <v>145</v>
      </c>
      <c r="C14" s="253" t="s">
        <v>146</v>
      </c>
      <c r="D14" s="187">
        <f t="shared" ref="D14:K14" si="1">SUM(D15:D17)</f>
        <v>0</v>
      </c>
      <c r="E14" s="187">
        <f t="shared" si="1"/>
        <v>19109059</v>
      </c>
      <c r="F14" s="187">
        <f t="shared" si="1"/>
        <v>0</v>
      </c>
      <c r="G14" s="187">
        <f t="shared" si="1"/>
        <v>0</v>
      </c>
      <c r="H14" s="187">
        <f t="shared" si="1"/>
        <v>0</v>
      </c>
      <c r="I14" s="187">
        <f t="shared" si="1"/>
        <v>0</v>
      </c>
      <c r="J14" s="187">
        <f t="shared" si="1"/>
        <v>0</v>
      </c>
      <c r="K14" s="187">
        <f t="shared" si="1"/>
        <v>0</v>
      </c>
      <c r="L14" s="187"/>
      <c r="M14" s="187">
        <f>SUM(M15:M17)</f>
        <v>0</v>
      </c>
      <c r="N14" s="187">
        <f>SUM(N15:N17)</f>
        <v>19109059</v>
      </c>
      <c r="O14" s="187"/>
      <c r="P14" s="187"/>
    </row>
    <row r="15" spans="1:16">
      <c r="A15" s="253"/>
      <c r="B15" s="90" t="s">
        <v>748</v>
      </c>
      <c r="C15" s="94"/>
      <c r="D15" s="263"/>
      <c r="E15" s="263">
        <v>2999999</v>
      </c>
      <c r="F15" s="14"/>
      <c r="G15" s="14"/>
      <c r="H15" s="176"/>
      <c r="I15" s="176"/>
      <c r="J15" s="176"/>
      <c r="K15" s="176"/>
      <c r="L15" s="176"/>
      <c r="M15" s="92">
        <f t="shared" si="0"/>
        <v>0</v>
      </c>
      <c r="N15" s="92">
        <f>SUM(K15,I15,G15,E15)</f>
        <v>2999999</v>
      </c>
      <c r="O15" s="176"/>
      <c r="P15" s="176"/>
    </row>
    <row r="16" spans="1:16">
      <c r="A16" s="253"/>
      <c r="B16" s="90" t="s">
        <v>749</v>
      </c>
      <c r="C16" s="94"/>
      <c r="D16" s="263"/>
      <c r="E16" s="263">
        <v>14981300</v>
      </c>
      <c r="F16" s="14"/>
      <c r="G16" s="14"/>
      <c r="H16" s="176"/>
      <c r="I16" s="176"/>
      <c r="J16" s="176"/>
      <c r="K16" s="176"/>
      <c r="L16" s="176"/>
      <c r="M16" s="92">
        <f t="shared" si="0"/>
        <v>0</v>
      </c>
      <c r="N16" s="92">
        <f>SUM(K16,I16,G16,E16)</f>
        <v>14981300</v>
      </c>
      <c r="O16" s="176"/>
      <c r="P16" s="176"/>
    </row>
    <row r="17" spans="1:16">
      <c r="A17" s="253"/>
      <c r="B17" s="90" t="s">
        <v>235</v>
      </c>
      <c r="C17" s="94"/>
      <c r="D17" s="263"/>
      <c r="E17" s="263">
        <v>1127760</v>
      </c>
      <c r="F17" s="14"/>
      <c r="G17" s="14"/>
      <c r="H17" s="176"/>
      <c r="I17" s="176"/>
      <c r="J17" s="176"/>
      <c r="K17" s="176"/>
      <c r="L17" s="176"/>
      <c r="M17" s="92">
        <f t="shared" si="0"/>
        <v>0</v>
      </c>
      <c r="N17" s="92">
        <f>SUM(K17,I17,G17,E17)</f>
        <v>1127760</v>
      </c>
      <c r="O17" s="176"/>
      <c r="P17" s="176"/>
    </row>
    <row r="18" spans="1:16">
      <c r="A18" s="6">
        <v>6</v>
      </c>
      <c r="B18" s="7" t="s">
        <v>12</v>
      </c>
      <c r="C18" s="6"/>
      <c r="D18" s="10">
        <f t="shared" ref="D18:K18" si="2">SUM(D8,D9,D11,D12,D13,D14)</f>
        <v>0</v>
      </c>
      <c r="E18" s="10">
        <f t="shared" si="2"/>
        <v>24712492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/>
      <c r="M18" s="10">
        <f>SUM(M9:M14)</f>
        <v>0</v>
      </c>
      <c r="N18" s="10">
        <f>SUM(N14,N9,N11,N12,N13)</f>
        <v>24712492</v>
      </c>
      <c r="O18" s="10">
        <f>SUM(L18,J18,H18,F18)</f>
        <v>0</v>
      </c>
      <c r="P18" s="10">
        <v>0</v>
      </c>
    </row>
  </sheetData>
  <mergeCells count="15">
    <mergeCell ref="B1:I1"/>
    <mergeCell ref="A3:I3"/>
    <mergeCell ref="A6:A8"/>
    <mergeCell ref="B6:B8"/>
    <mergeCell ref="C6:C8"/>
    <mergeCell ref="D6:G6"/>
    <mergeCell ref="H6:K6"/>
    <mergeCell ref="L6:L8"/>
    <mergeCell ref="M6:P6"/>
    <mergeCell ref="D7:E7"/>
    <mergeCell ref="F7:G7"/>
    <mergeCell ref="H7:I7"/>
    <mergeCell ref="J7:K7"/>
    <mergeCell ref="M7:N7"/>
    <mergeCell ref="O7:P7"/>
  </mergeCells>
  <phoneticPr fontId="11" type="noConversion"/>
  <pageMargins left="0.75" right="0.75" top="1" bottom="1" header="0.5" footer="0.5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Összevont Mérleg</vt:lpstr>
      <vt:lpstr>Önkorm.mérlege</vt:lpstr>
      <vt:lpstr>Óvoda mérlege</vt:lpstr>
      <vt:lpstr>Bevételek összesen</vt:lpstr>
      <vt:lpstr>Bevételek feladatonként Önk.</vt:lpstr>
      <vt:lpstr>Bevételek feladatonként Óvoda</vt:lpstr>
      <vt:lpstr>Bevételek részletezése</vt:lpstr>
      <vt:lpstr>Műk.célú bevételek</vt:lpstr>
      <vt:lpstr>Felhalm.célú tám.</vt:lpstr>
      <vt:lpstr>Finansz.bev.</vt:lpstr>
      <vt:lpstr>Kiadások összesen</vt:lpstr>
      <vt:lpstr>Kiadások feladatonként Önk.</vt:lpstr>
      <vt:lpstr>Kiadások feladatonként Óvoda</vt:lpstr>
      <vt:lpstr>Műk.és felhalm.kiad</vt:lpstr>
      <vt:lpstr>Beruházások,felújások</vt:lpstr>
      <vt:lpstr>Finanszírozási kiadások</vt:lpstr>
      <vt:lpstr>Előir.felh.terv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PowerXP</dc:creator>
  <cp:lastModifiedBy>User</cp:lastModifiedBy>
  <cp:lastPrinted>2021-05-27T06:48:58Z</cp:lastPrinted>
  <dcterms:created xsi:type="dcterms:W3CDTF">2014-01-27T19:58:23Z</dcterms:created>
  <dcterms:modified xsi:type="dcterms:W3CDTF">2021-06-30T10:23:46Z</dcterms:modified>
</cp:coreProperties>
</file>