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pják Eszter\Desktop\Zárszámadási rendeletek - 2021\Felsődobsza\"/>
    </mc:Choice>
  </mc:AlternateContent>
  <xr:revisionPtr revIDLastSave="0" documentId="13_ncr:1_{E7F81E27-4408-43DE-B6BB-5B1FF559121C}" xr6:coauthVersionLast="47" xr6:coauthVersionMax="47" xr10:uidLastSave="{00000000-0000-0000-0000-000000000000}"/>
  <bookViews>
    <workbookView xWindow="-108" yWindow="-108" windowWidth="23256" windowHeight="12576" xr2:uid="{7FA9D208-1EEF-4A2D-A025-3FFFB657DB35}"/>
  </bookViews>
  <sheets>
    <sheet name="Táblázatok" sheetId="1" r:id="rId1"/>
    <sheet name="1. tájékoztató táblázat" sheetId="27" r:id="rId2"/>
    <sheet name="2. tájékoztató táblázat" sheetId="11" r:id="rId3"/>
    <sheet name="3. tájékoztató táblázat" sheetId="21" r:id="rId4"/>
    <sheet name="4. tájékoztató táblázat" sheetId="14" r:id="rId5"/>
    <sheet name="5. tájékoztató táblázat" sheetId="22" r:id="rId6"/>
    <sheet name="6. tájékoztató tábla" sheetId="16" r:id="rId7"/>
    <sheet name="7. tájékoztató táblázat" sheetId="24" r:id="rId8"/>
    <sheet name="8. táblázat" sheetId="23" r:id="rId9"/>
    <sheet name="9. tájékoztató táblázat" sheetId="26" r:id="rId10"/>
  </sheets>
  <externalReferences>
    <externalReference r:id="rId11"/>
    <externalReference r:id="rId12"/>
  </externalReferences>
  <definedNames>
    <definedName name="_xlnm.Print_Titles" localSheetId="6">'6. tájékoztató tábla'!#REF!</definedName>
    <definedName name="_xlnm.Print_Area" localSheetId="1">'1. tájékoztató táblázat'!$A$1:$E$155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1" l="1"/>
  <c r="C96" i="16"/>
  <c r="C92" i="16"/>
  <c r="C99" i="16" s="1"/>
  <c r="E73" i="16"/>
  <c r="D73" i="16"/>
  <c r="C73" i="16"/>
  <c r="E70" i="16"/>
  <c r="D70" i="16"/>
  <c r="C70" i="16"/>
  <c r="E66" i="16"/>
  <c r="D66" i="16"/>
  <c r="C66" i="16"/>
  <c r="E61" i="16"/>
  <c r="D61" i="16"/>
  <c r="C61" i="16"/>
  <c r="E52" i="16"/>
  <c r="D52" i="16"/>
  <c r="D41" i="16" s="1"/>
  <c r="C52" i="16"/>
  <c r="E47" i="16"/>
  <c r="D47" i="16"/>
  <c r="C47" i="16"/>
  <c r="C41" i="16" s="1"/>
  <c r="E42" i="16"/>
  <c r="D42" i="16"/>
  <c r="C42" i="16"/>
  <c r="E41" i="16"/>
  <c r="E36" i="16"/>
  <c r="D36" i="16"/>
  <c r="C36" i="16"/>
  <c r="E31" i="16"/>
  <c r="D31" i="16"/>
  <c r="C31" i="16"/>
  <c r="E26" i="16"/>
  <c r="D26" i="16"/>
  <c r="C26" i="16"/>
  <c r="E21" i="16"/>
  <c r="E15" i="16" s="1"/>
  <c r="E58" i="16" s="1"/>
  <c r="E75" i="16" s="1"/>
  <c r="D21" i="16"/>
  <c r="C21" i="16"/>
  <c r="E16" i="16"/>
  <c r="D16" i="16"/>
  <c r="D15" i="16" s="1"/>
  <c r="D58" i="16" s="1"/>
  <c r="D75" i="16" s="1"/>
  <c r="C16" i="16"/>
  <c r="C15" i="16"/>
  <c r="C58" i="16" s="1"/>
  <c r="C75" i="16" s="1"/>
  <c r="E153" i="27"/>
  <c r="D153" i="27"/>
  <c r="E152" i="27"/>
  <c r="D152" i="27"/>
  <c r="E151" i="27"/>
  <c r="D151" i="27"/>
  <c r="E150" i="27"/>
  <c r="D150" i="27"/>
  <c r="E149" i="27"/>
  <c r="D149" i="27"/>
  <c r="E148" i="27"/>
  <c r="D148" i="27"/>
  <c r="D146" i="27" s="1"/>
  <c r="E147" i="27"/>
  <c r="D147" i="27"/>
  <c r="C146" i="27"/>
  <c r="E145" i="27"/>
  <c r="D145" i="27"/>
  <c r="E144" i="27"/>
  <c r="D144" i="27"/>
  <c r="E143" i="27"/>
  <c r="D143" i="27"/>
  <c r="E142" i="27"/>
  <c r="D142" i="27"/>
  <c r="D141" i="27" s="1"/>
  <c r="C141" i="27"/>
  <c r="E140" i="27"/>
  <c r="D140" i="27"/>
  <c r="E139" i="27"/>
  <c r="D139" i="27"/>
  <c r="E138" i="27"/>
  <c r="D138" i="27"/>
  <c r="E137" i="27"/>
  <c r="E136" i="27" s="1"/>
  <c r="D137" i="27"/>
  <c r="C136" i="27"/>
  <c r="E135" i="27"/>
  <c r="D135" i="27"/>
  <c r="E134" i="27"/>
  <c r="D134" i="27"/>
  <c r="E133" i="27"/>
  <c r="D133" i="27"/>
  <c r="C132" i="27"/>
  <c r="C154" i="27" s="1"/>
  <c r="E130" i="27"/>
  <c r="D130" i="27"/>
  <c r="E129" i="27"/>
  <c r="D129" i="27"/>
  <c r="E128" i="27"/>
  <c r="D128" i="27"/>
  <c r="E127" i="27"/>
  <c r="D127" i="27"/>
  <c r="E126" i="27"/>
  <c r="D126" i="27"/>
  <c r="E125" i="27"/>
  <c r="D125" i="27"/>
  <c r="E124" i="27"/>
  <c r="D124" i="27"/>
  <c r="E123" i="27"/>
  <c r="D123" i="27"/>
  <c r="E122" i="27"/>
  <c r="D122" i="27"/>
  <c r="E121" i="27"/>
  <c r="D121" i="27"/>
  <c r="E120" i="27"/>
  <c r="D120" i="27"/>
  <c r="E119" i="27"/>
  <c r="D119" i="27"/>
  <c r="E118" i="27"/>
  <c r="E117" i="27" s="1"/>
  <c r="D118" i="27"/>
  <c r="D117" i="27" s="1"/>
  <c r="C117" i="27"/>
  <c r="E116" i="27"/>
  <c r="D116" i="27"/>
  <c r="E115" i="27"/>
  <c r="D115" i="27"/>
  <c r="E114" i="27"/>
  <c r="D114" i="27"/>
  <c r="E113" i="27"/>
  <c r="D113" i="27"/>
  <c r="E112" i="27"/>
  <c r="D112" i="27"/>
  <c r="E111" i="27"/>
  <c r="D111" i="27"/>
  <c r="E110" i="27"/>
  <c r="D110" i="27"/>
  <c r="E109" i="27"/>
  <c r="D109" i="27"/>
  <c r="E108" i="27"/>
  <c r="D108" i="27"/>
  <c r="E107" i="27"/>
  <c r="D107" i="27"/>
  <c r="E106" i="27"/>
  <c r="D106" i="27"/>
  <c r="E105" i="27"/>
  <c r="D105" i="27"/>
  <c r="E104" i="27"/>
  <c r="D104" i="27"/>
  <c r="E103" i="27"/>
  <c r="D103" i="27"/>
  <c r="E102" i="27"/>
  <c r="D102" i="27"/>
  <c r="E101" i="27"/>
  <c r="D101" i="27"/>
  <c r="E100" i="27"/>
  <c r="D100" i="27"/>
  <c r="E99" i="27"/>
  <c r="D99" i="27"/>
  <c r="E98" i="27"/>
  <c r="D98" i="27"/>
  <c r="E97" i="27"/>
  <c r="D97" i="27"/>
  <c r="C96" i="27"/>
  <c r="C131" i="27" s="1"/>
  <c r="C155" i="27" s="1"/>
  <c r="E88" i="27"/>
  <c r="D88" i="27"/>
  <c r="E87" i="27"/>
  <c r="D87" i="27"/>
  <c r="E86" i="27"/>
  <c r="D86" i="27"/>
  <c r="E85" i="27"/>
  <c r="D85" i="27"/>
  <c r="D83" i="27" s="1"/>
  <c r="E84" i="27"/>
  <c r="D84" i="27"/>
  <c r="C83" i="27"/>
  <c r="E82" i="27"/>
  <c r="D82" i="27"/>
  <c r="E81" i="27"/>
  <c r="D81" i="27"/>
  <c r="E80" i="27"/>
  <c r="E79" i="27" s="1"/>
  <c r="D80" i="27"/>
  <c r="D79" i="27"/>
  <c r="C79" i="27"/>
  <c r="E78" i="27"/>
  <c r="D78" i="27"/>
  <c r="E77" i="27"/>
  <c r="E76" i="27" s="1"/>
  <c r="D77" i="27"/>
  <c r="D76" i="27" s="1"/>
  <c r="C76" i="27"/>
  <c r="E75" i="27"/>
  <c r="D75" i="27"/>
  <c r="E74" i="27"/>
  <c r="D74" i="27"/>
  <c r="E73" i="27"/>
  <c r="D73" i="27"/>
  <c r="E72" i="27"/>
  <c r="D72" i="27"/>
  <c r="C71" i="27"/>
  <c r="E70" i="27"/>
  <c r="D70" i="27"/>
  <c r="E69" i="27"/>
  <c r="D69" i="27"/>
  <c r="E68" i="27"/>
  <c r="D68" i="27"/>
  <c r="C67" i="27"/>
  <c r="E65" i="27"/>
  <c r="D65" i="27"/>
  <c r="E64" i="27"/>
  <c r="D64" i="27"/>
  <c r="E63" i="27"/>
  <c r="D63" i="27"/>
  <c r="E62" i="27"/>
  <c r="E61" i="27" s="1"/>
  <c r="D62" i="27"/>
  <c r="C61" i="27"/>
  <c r="E60" i="27"/>
  <c r="D60" i="27"/>
  <c r="E59" i="27"/>
  <c r="D59" i="27"/>
  <c r="E58" i="27"/>
  <c r="D58" i="27"/>
  <c r="E57" i="27"/>
  <c r="D57" i="27"/>
  <c r="E56" i="27"/>
  <c r="C56" i="27"/>
  <c r="E55" i="27"/>
  <c r="D55" i="27"/>
  <c r="E54" i="27"/>
  <c r="D54" i="27"/>
  <c r="E53" i="27"/>
  <c r="D53" i="27"/>
  <c r="E52" i="27"/>
  <c r="D52" i="27"/>
  <c r="E51" i="27"/>
  <c r="D51" i="27"/>
  <c r="D50" i="27" s="1"/>
  <c r="E50" i="27"/>
  <c r="C50" i="27"/>
  <c r="E49" i="27"/>
  <c r="D49" i="27"/>
  <c r="E48" i="27"/>
  <c r="D48" i="27"/>
  <c r="E47" i="27"/>
  <c r="D47" i="27"/>
  <c r="E46" i="27"/>
  <c r="D46" i="27"/>
  <c r="E45" i="27"/>
  <c r="D45" i="27"/>
  <c r="E44" i="27"/>
  <c r="D44" i="27"/>
  <c r="E43" i="27"/>
  <c r="D43" i="27"/>
  <c r="E42" i="27"/>
  <c r="D42" i="27"/>
  <c r="E41" i="27"/>
  <c r="D41" i="27"/>
  <c r="E40" i="27"/>
  <c r="D40" i="27"/>
  <c r="E39" i="27"/>
  <c r="D39" i="27"/>
  <c r="D38" i="27" s="1"/>
  <c r="C38" i="27"/>
  <c r="E37" i="27"/>
  <c r="D37" i="27"/>
  <c r="B37" i="27"/>
  <c r="E36" i="27"/>
  <c r="D36" i="27"/>
  <c r="B36" i="27"/>
  <c r="E35" i="27"/>
  <c r="D35" i="27"/>
  <c r="B35" i="27"/>
  <c r="E34" i="27"/>
  <c r="D34" i="27"/>
  <c r="B34" i="27"/>
  <c r="E33" i="27"/>
  <c r="D33" i="27"/>
  <c r="B33" i="27"/>
  <c r="E32" i="27"/>
  <c r="D32" i="27"/>
  <c r="B32" i="27"/>
  <c r="E31" i="27"/>
  <c r="D31" i="27"/>
  <c r="B31" i="27"/>
  <c r="C30" i="27"/>
  <c r="E29" i="27"/>
  <c r="D29" i="27"/>
  <c r="E28" i="27"/>
  <c r="D28" i="27"/>
  <c r="E27" i="27"/>
  <c r="D27" i="27"/>
  <c r="E26" i="27"/>
  <c r="D26" i="27"/>
  <c r="E25" i="27"/>
  <c r="D25" i="27"/>
  <c r="E24" i="27"/>
  <c r="D24" i="27"/>
  <c r="C23" i="27"/>
  <c r="E22" i="27"/>
  <c r="D22" i="27"/>
  <c r="E21" i="27"/>
  <c r="D21" i="27"/>
  <c r="E20" i="27"/>
  <c r="D20" i="27"/>
  <c r="E19" i="27"/>
  <c r="D19" i="27"/>
  <c r="E18" i="27"/>
  <c r="D18" i="27"/>
  <c r="E17" i="27"/>
  <c r="D17" i="27"/>
  <c r="D16" i="27" s="1"/>
  <c r="C16" i="27"/>
  <c r="E15" i="27"/>
  <c r="D15" i="27"/>
  <c r="E14" i="27"/>
  <c r="D14" i="27"/>
  <c r="E13" i="27"/>
  <c r="D13" i="27"/>
  <c r="E12" i="27"/>
  <c r="D12" i="27"/>
  <c r="E11" i="27"/>
  <c r="D11" i="27"/>
  <c r="E10" i="27"/>
  <c r="E9" i="27" s="1"/>
  <c r="D10" i="27"/>
  <c r="C9" i="27"/>
  <c r="D6" i="27"/>
  <c r="D93" i="27" s="1"/>
  <c r="C6" i="27"/>
  <c r="C93" i="27" s="1"/>
  <c r="E5" i="27"/>
  <c r="E92" i="27" s="1"/>
  <c r="H16" i="26"/>
  <c r="G16" i="26"/>
  <c r="F16" i="26"/>
  <c r="E16" i="26"/>
  <c r="H9" i="26"/>
  <c r="H23" i="26" s="1"/>
  <c r="G9" i="26"/>
  <c r="G23" i="26" s="1"/>
  <c r="F9" i="26"/>
  <c r="F23" i="26" s="1"/>
  <c r="E9" i="26"/>
  <c r="E23" i="26" s="1"/>
  <c r="G7" i="26"/>
  <c r="H6" i="26" s="1"/>
  <c r="F7" i="26"/>
  <c r="E6" i="26"/>
  <c r="H5" i="26"/>
  <c r="E24" i="24"/>
  <c r="D24" i="24"/>
  <c r="D124" i="16"/>
  <c r="D120" i="16"/>
  <c r="D115" i="16"/>
  <c r="D144" i="16" s="1"/>
  <c r="E5" i="23"/>
  <c r="F22" i="22"/>
  <c r="G21" i="22"/>
  <c r="F21" i="22"/>
  <c r="E21" i="22"/>
  <c r="D21" i="22"/>
  <c r="C21" i="22"/>
  <c r="H20" i="22"/>
  <c r="I20" i="22" s="1"/>
  <c r="H19" i="22"/>
  <c r="H21" i="22" s="1"/>
  <c r="G17" i="22"/>
  <c r="G22" i="22" s="1"/>
  <c r="F17" i="22"/>
  <c r="E17" i="22"/>
  <c r="E22" i="22" s="1"/>
  <c r="D17" i="22"/>
  <c r="D22" i="22" s="1"/>
  <c r="C17" i="22"/>
  <c r="C22" i="22" s="1"/>
  <c r="H16" i="22"/>
  <c r="I16" i="22" s="1"/>
  <c r="H15" i="22"/>
  <c r="I15" i="22" s="1"/>
  <c r="H14" i="22"/>
  <c r="I14" i="22" s="1"/>
  <c r="H13" i="22"/>
  <c r="I13" i="22" s="1"/>
  <c r="H12" i="22"/>
  <c r="I12" i="22" s="1"/>
  <c r="H11" i="22"/>
  <c r="I11" i="22" s="1"/>
  <c r="H10" i="22"/>
  <c r="I10" i="22" s="1"/>
  <c r="H5" i="22"/>
  <c r="J21" i="21"/>
  <c r="J20" i="21"/>
  <c r="I19" i="21"/>
  <c r="H19" i="21"/>
  <c r="G19" i="21"/>
  <c r="F19" i="21"/>
  <c r="E19" i="21"/>
  <c r="D19" i="21"/>
  <c r="J18" i="21"/>
  <c r="I17" i="21"/>
  <c r="H17" i="21"/>
  <c r="G17" i="21"/>
  <c r="F17" i="21"/>
  <c r="E17" i="21"/>
  <c r="D17" i="21"/>
  <c r="J16" i="21"/>
  <c r="I15" i="21"/>
  <c r="H15" i="21"/>
  <c r="G15" i="21"/>
  <c r="F15" i="21"/>
  <c r="E15" i="21"/>
  <c r="D15" i="21"/>
  <c r="J14" i="21"/>
  <c r="J13" i="21"/>
  <c r="I12" i="21"/>
  <c r="H12" i="21"/>
  <c r="G12" i="21"/>
  <c r="F12" i="21"/>
  <c r="E12" i="21"/>
  <c r="D12" i="21"/>
  <c r="J11" i="21"/>
  <c r="J10" i="21"/>
  <c r="I9" i="21"/>
  <c r="H9" i="21"/>
  <c r="G9" i="21"/>
  <c r="G22" i="21" s="1"/>
  <c r="F9" i="21"/>
  <c r="F22" i="21" s="1"/>
  <c r="E9" i="21"/>
  <c r="D9" i="21"/>
  <c r="I7" i="21"/>
  <c r="H7" i="21"/>
  <c r="G7" i="21"/>
  <c r="F7" i="21"/>
  <c r="E6" i="21"/>
  <c r="J5" i="21"/>
  <c r="D23" i="27" l="1"/>
  <c r="E38" i="27"/>
  <c r="E96" i="27"/>
  <c r="E131" i="27" s="1"/>
  <c r="E132" i="27"/>
  <c r="E141" i="27"/>
  <c r="E23" i="27"/>
  <c r="D56" i="27"/>
  <c r="D61" i="27"/>
  <c r="D71" i="27"/>
  <c r="D30" i="27"/>
  <c r="C89" i="27"/>
  <c r="C66" i="27"/>
  <c r="E16" i="27"/>
  <c r="D67" i="27"/>
  <c r="E71" i="27"/>
  <c r="D9" i="27"/>
  <c r="D66" i="27" s="1"/>
  <c r="E30" i="27"/>
  <c r="E67" i="27"/>
  <c r="E83" i="27"/>
  <c r="E89" i="27" s="1"/>
  <c r="D96" i="27"/>
  <c r="D131" i="27" s="1"/>
  <c r="D155" i="27" s="1"/>
  <c r="D132" i="27"/>
  <c r="D136" i="27"/>
  <c r="D154" i="27" s="1"/>
  <c r="E146" i="27"/>
  <c r="E154" i="27" s="1"/>
  <c r="E155" i="27" s="1"/>
  <c r="E66" i="27"/>
  <c r="H17" i="22"/>
  <c r="I17" i="22"/>
  <c r="H22" i="22"/>
  <c r="I19" i="22"/>
  <c r="I21" i="22" s="1"/>
  <c r="I22" i="22" s="1"/>
  <c r="D22" i="21"/>
  <c r="H22" i="21"/>
  <c r="J19" i="21"/>
  <c r="E22" i="21"/>
  <c r="I22" i="21"/>
  <c r="J12" i="21"/>
  <c r="J17" i="21"/>
  <c r="J15" i="21"/>
  <c r="J9" i="21"/>
  <c r="C90" i="27" l="1"/>
  <c r="D89" i="27"/>
  <c r="D90" i="27" s="1"/>
  <c r="D156" i="27" s="1"/>
  <c r="E90" i="27"/>
  <c r="J22" i="21"/>
</calcChain>
</file>

<file path=xl/sharedStrings.xml><?xml version="1.0" encoding="utf-8"?>
<sst xmlns="http://schemas.openxmlformats.org/spreadsheetml/2006/main" count="842" uniqueCount="541">
  <si>
    <t>Tájékoztató táblák:</t>
  </si>
  <si>
    <t>Áht. 91.§ (2) bekezdés c) pontja szerinti vagyonkimutatás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</si>
  <si>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</si>
  <si>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</si>
  <si>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</si>
  <si>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</si>
  <si>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</si>
  <si>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</si>
  <si>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</si>
  <si>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</si>
  <si>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</si>
  <si>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</si>
  <si>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</si>
  <si>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Áht. 91. § (2) bekezdés a) pontja szerinti tájékoztató adatok - Költségvetési mérleg közgazdasági tagolásban</t>
  </si>
  <si>
    <t xml:space="preserve"> Ezer forintban !</t>
  </si>
  <si>
    <t>Kötelezettség
jogcíme</t>
  </si>
  <si>
    <t>Kötelezettség- 
vállalás 
éve</t>
  </si>
  <si>
    <t>Összes vállalt kötelezettség</t>
  </si>
  <si>
    <t>Kötelezettségek a következő években</t>
  </si>
  <si>
    <t>Még fennálló kötelezettség</t>
  </si>
  <si>
    <t>A</t>
  </si>
  <si>
    <t xml:space="preserve">B </t>
  </si>
  <si>
    <t>C</t>
  </si>
  <si>
    <t>D</t>
  </si>
  <si>
    <t>E</t>
  </si>
  <si>
    <t>F</t>
  </si>
  <si>
    <t>G</t>
  </si>
  <si>
    <t>H</t>
  </si>
  <si>
    <t>I</t>
  </si>
  <si>
    <t>J=(F+…+I)</t>
  </si>
  <si>
    <t>Működési célú
hiteltörlesztés (tőke+kamat)</t>
  </si>
  <si>
    <t>............................</t>
  </si>
  <si>
    <t>Felhalmozási célú
hiteltörlesztés (tőke+kamat)</t>
  </si>
  <si>
    <t>Beruházás feladatonként</t>
  </si>
  <si>
    <t>Felújítás célonként</t>
  </si>
  <si>
    <t>11.</t>
  </si>
  <si>
    <t>Egyéb</t>
  </si>
  <si>
    <t>12.</t>
  </si>
  <si>
    <t>13.</t>
  </si>
  <si>
    <t>14.</t>
  </si>
  <si>
    <t>Összesen (1+4+7+9+11)</t>
  </si>
  <si>
    <t>1. tájékoztató táblázat</t>
  </si>
  <si>
    <t>2. tájékoztató táblázat</t>
  </si>
  <si>
    <t>3. tájékoztató táblázat</t>
  </si>
  <si>
    <t>4. tájékoztató táblázat</t>
  </si>
  <si>
    <t>5. tájékoztató táblázat</t>
  </si>
  <si>
    <t>6. tájékoztató táblázat</t>
  </si>
  <si>
    <t>7. tájékoztató táblázat</t>
  </si>
  <si>
    <t>Áht. 91. § (2) bekezdés a) pontja szerinti tájékoztató adatok - Többéves kihatással járó döntések számszerűsítve évenkénti bontásban és összesítve</t>
  </si>
  <si>
    <t>8. tájékoztató táblázat</t>
  </si>
  <si>
    <t>Áht. 91. § (2) bekezdés a) pontja szerinti tájékoztató adatok - Pénzeszközök változásának bemutatása</t>
  </si>
  <si>
    <t>Megnevezés</t>
  </si>
  <si>
    <t xml:space="preserve"> </t>
  </si>
  <si>
    <r>
      <t xml:space="preserve"> </t>
    </r>
    <r>
      <rPr>
        <sz val="10"/>
        <rFont val="Times New Roman CE"/>
        <family val="1"/>
        <charset val="238"/>
      </rPr>
      <t>Bankszámlák egyenlege</t>
    </r>
  </si>
  <si>
    <r>
      <t xml:space="preserve"> </t>
    </r>
    <r>
      <rPr>
        <sz val="10"/>
        <rFont val="Times New Roman CE"/>
        <family val="1"/>
        <charset val="238"/>
      </rPr>
      <t>Pénztárak és betétkönyvek egyenlege</t>
    </r>
  </si>
  <si>
    <t>2.tájékoztató táblázat</t>
  </si>
  <si>
    <t xml:space="preserve">Adósságállomány 
eszközök szerint </t>
  </si>
  <si>
    <t>Nem lejárt</t>
  </si>
  <si>
    <t>Lejárt</t>
  </si>
  <si>
    <t>1-90 nap közötti</t>
  </si>
  <si>
    <t>91-180 nap közötti</t>
  </si>
  <si>
    <t>181-360 nap közötti</t>
  </si>
  <si>
    <t>360 napon 
túli</t>
  </si>
  <si>
    <t>Összes lejárt tartozás</t>
  </si>
  <si>
    <t>B</t>
  </si>
  <si>
    <t>H=(D+…+G)</t>
  </si>
  <si>
    <t>I=(C+H)</t>
  </si>
  <si>
    <t>I. Belföldi hitelezők</t>
  </si>
  <si>
    <t>Belföldi összesen:</t>
  </si>
  <si>
    <t>II. Külföldi hitelezők</t>
  </si>
  <si>
    <t>Külföldi összesen:</t>
  </si>
  <si>
    <t>Adósságállomány mindösszesen:</t>
  </si>
  <si>
    <t>Áht. 91.§ (2) bekezdés b) pontja szerinti kimutatás - A helyi önkormányzat adósságának állománya</t>
  </si>
  <si>
    <t>Bevételi jogcím</t>
  </si>
  <si>
    <t>Kedvezmény nélkül elérhető bevétel</t>
  </si>
  <si>
    <t>Kedvezmények, mentességek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</si>
  <si>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</si>
  <si>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</si>
  <si>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</si>
  <si>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</si>
  <si>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</si>
  <si>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</si>
  <si>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</si>
  <si>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Vállalkozók kommunális adója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</si>
  <si>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</si>
  <si>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</si>
  <si>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</si>
  <si>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</si>
  <si>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</si>
  <si>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mentesség</t>
  </si>
  <si>
    <t>15.</t>
  </si>
  <si>
    <t>Eszközök hasznosítása utáni kedvezmény, mentesség</t>
  </si>
  <si>
    <t>16.</t>
  </si>
  <si>
    <t>Egyéb kedvezmény</t>
  </si>
  <si>
    <t>17.</t>
  </si>
  <si>
    <t>Egyéb kölcsön elengedése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</si>
  <si>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</si>
  <si>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</si>
  <si>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</si>
  <si>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</si>
  <si>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</si>
  <si>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</si>
  <si>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</si>
  <si>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</si>
  <si>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</si>
  <si>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</si>
  <si>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Összesen:</t>
  </si>
  <si>
    <t>VAGYONKIMUTATÁS</t>
  </si>
  <si>
    <t xml:space="preserve"> a könyvviteli mérlegben értékkel szereplő eszközökről</t>
  </si>
  <si>
    <t>2020. év</t>
  </si>
  <si>
    <t>ESZKÖZÖK</t>
  </si>
  <si>
    <t>Bruttó</t>
  </si>
  <si>
    <t xml:space="preserve">Könyv szerinti </t>
  </si>
  <si>
    <t xml:space="preserve">Becsült </t>
  </si>
  <si>
    <t>állományi érték</t>
  </si>
  <si>
    <t xml:space="preserve">A </t>
  </si>
  <si>
    <t xml:space="preserve"> I. Immateriális javak </t>
  </si>
  <si>
    <t>01.</t>
  </si>
  <si>
    <t>II. Tárgyi eszközök (03+08+13+18+23)</t>
  </si>
  <si>
    <t>02.</t>
  </si>
  <si>
    <t>1. Ingatlanok és kapcsolódó vagyoni értékű jogok   (04+05+06+07)</t>
  </si>
  <si>
    <t>03.</t>
  </si>
  <si>
    <t>1.1. Forgalomképtelen ingatlanok és kapcsolódó vagyoni értékű jogok</t>
  </si>
  <si>
    <t>04.</t>
  </si>
  <si>
    <t>1.2. Nemzetgazdasági szempontból kiemelt jelentőségű ingatlanok és kapcsolódó 
       vagyoni értékű jogok</t>
  </si>
  <si>
    <t>05.</t>
  </si>
  <si>
    <t>1.3. Korlátozottan forgalomképes ingatlanok és kapcsolódó vagyoni értékű jogok</t>
  </si>
  <si>
    <t>06.</t>
  </si>
  <si>
    <t>1.4. Üzleti ingatlanok és kapcsolódó vagyoni értékű jogok</t>
  </si>
  <si>
    <t>07.</t>
  </si>
  <si>
    <t>2. Gépek, berendezések, felszerelések, járművek (09+10+11+12)</t>
  </si>
  <si>
    <t>08.</t>
  </si>
  <si>
    <t>2.1. Forgalomképtelen gépek, berendezések, felszerelések, járművek</t>
  </si>
  <si>
    <t>09.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</si>
  <si>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</si>
  <si>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</si>
  <si>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</si>
  <si>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</si>
  <si>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</si>
  <si>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</si>
  <si>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</si>
  <si>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</si>
  <si>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</si>
  <si>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</si>
  <si>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</si>
  <si>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</si>
  <si>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</si>
  <si>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</si>
  <si>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</si>
  <si>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</si>
  <si>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</si>
  <si>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</si>
  <si>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</si>
  <si>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28.</t>
  </si>
  <si>
    <t>1. Tartós részesedések (30+31+32+33)</t>
  </si>
  <si>
    <t>29.</t>
  </si>
  <si>
    <t>1.1. Forgalomképtelen tartós részesedések</t>
  </si>
  <si>
    <t>30.</t>
  </si>
  <si>
    <t>1.2. Nemzetgazdasági szempontból kiemelt jelentőségű tartós részesedések</t>
  </si>
  <si>
    <t>31.</t>
  </si>
  <si>
    <t>1.3. Korlátozottan forgalomképes tartós részesedések</t>
  </si>
  <si>
    <t>32.</t>
  </si>
  <si>
    <t>1.4. Üzleti tartós részesedések</t>
  </si>
  <si>
    <t>33.</t>
  </si>
  <si>
    <t>2. Tartós hitelviszonyt megtestesítő értékpapírok (35+36+37+38)</t>
  </si>
  <si>
    <t>34.</t>
  </si>
  <si>
    <t>2.1. Forgalomképtelen tartós hitelviszonyt megtestesítő értékpapírok</t>
  </si>
  <si>
    <t>35.</t>
  </si>
  <si>
    <t>2.2. Nemzetgazdasági szempontból kiemelt jelentőségű tartós hitelviszonyt 
       megtestesítő értékpapírok</t>
  </si>
  <si>
    <t>36.</t>
  </si>
  <si>
    <t>2.3. Korlátozottan forgalomképes tartós hitelviszonyt megtestesítő értékpapírok</t>
  </si>
  <si>
    <t>37.</t>
  </si>
  <si>
    <t>2.4. Üzleti tartós hitelviszonyt megtestesítő értékpapírok</t>
  </si>
  <si>
    <t>38.</t>
  </si>
  <si>
    <t>3. Befektetett pénzügyi eszközök értékhelyesbítése (40+41+42+43)</t>
  </si>
  <si>
    <t>39.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</si>
  <si>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</si>
  <si>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</si>
  <si>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</si>
  <si>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</si>
  <si>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</si>
  <si>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</si>
  <si>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</si>
  <si>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</si>
  <si>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</si>
  <si>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</si>
  <si>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</si>
  <si>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</si>
  <si>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I. Készletek</t>
  </si>
  <si>
    <t>46.</t>
  </si>
  <si>
    <t>II. Értékpapírok</t>
  </si>
  <si>
    <t>47.</t>
  </si>
  <si>
    <t>B) NEMZETI VAGYONBA TARTOZÓ FORGÓESZKÖZÖK (46+47)</t>
  </si>
  <si>
    <t>48.</t>
  </si>
  <si>
    <t>I. Lekötött bankbetétek</t>
  </si>
  <si>
    <t>49.</t>
  </si>
  <si>
    <t>II. Pénztárak, csekkek, betétkönyvek</t>
  </si>
  <si>
    <t>50.</t>
  </si>
  <si>
    <t>III. Forintszámlák</t>
  </si>
  <si>
    <t>51.</t>
  </si>
  <si>
    <t>IV. Devizaszámlák</t>
  </si>
  <si>
    <t>52.</t>
  </si>
  <si>
    <t>C) PÉNZESZKÖZÖK (49+50+51+52)</t>
  </si>
  <si>
    <t>53.</t>
  </si>
  <si>
    <t>I. Költségvetési évben esedékes követelések</t>
  </si>
  <si>
    <t>54.</t>
  </si>
  <si>
    <t>II. Költségvetési évet követően esedékes követelések</t>
  </si>
  <si>
    <t>55.</t>
  </si>
  <si>
    <t>III. Követelés jellegű sajátos elszámolások</t>
  </si>
  <si>
    <t>56.</t>
  </si>
  <si>
    <t>D) KÖVETELÉSEK (54+55+56)</t>
  </si>
  <si>
    <t>57.</t>
  </si>
  <si>
    <t>60.</t>
  </si>
  <si>
    <t>F) AKTÍV IDŐBELI ELHATÁROLÁSOK</t>
  </si>
  <si>
    <t>61.</t>
  </si>
  <si>
    <t>ESZKÖZÖK ÖSSZESEN  (45+48+53+57+60+61)</t>
  </si>
  <si>
    <t>62.</t>
  </si>
  <si>
    <t>FORRÁSOK</t>
  </si>
  <si>
    <t>állományi 
érték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</si>
  <si>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</si>
  <si>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</si>
  <si>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</si>
  <si>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</si>
  <si>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</si>
  <si>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</si>
  <si>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>G) SAJÁT TŐKE (01+….+06)</t>
  </si>
  <si>
    <t>I. Költségvetési évben esedékes kötelezettségek</t>
  </si>
  <si>
    <t>II. Költségvetési évet követően esedékes kötelezettségek</t>
  </si>
  <si>
    <t>III. Kötelezettség jellegű sajátos elszámolások</t>
  </si>
  <si>
    <t>H) KÖTELEZETTSÉGEK (08+09+10)</t>
  </si>
  <si>
    <t>I) KINCSTÁRI SZÁMLAVEZETÉSSEL KAPCSOLATOS ELSZÁMOLÁSOK</t>
  </si>
  <si>
    <t>J) PASSZÍV IDŐBELI ELHATÁROLÁSOK</t>
  </si>
  <si>
    <t>FORRÁSOK ÖSSZESEN  (07+11+12+13)</t>
  </si>
  <si>
    <t>A)</t>
  </si>
  <si>
    <t>B)</t>
  </si>
  <si>
    <t xml:space="preserve"> az érték nélkül nyilvántartott eszközökről</t>
  </si>
  <si>
    <t>C)</t>
  </si>
  <si>
    <t xml:space="preserve"> a könyvviteli mérlegben értékkel szereplő forrásokról</t>
  </si>
  <si>
    <t xml:space="preserve">7. </t>
  </si>
  <si>
    <t>11.1.</t>
  </si>
  <si>
    <t>11.2.</t>
  </si>
  <si>
    <t>K I A D Á S O K</t>
  </si>
  <si>
    <t>1.1.</t>
  </si>
  <si>
    <t>Személyi  juttatások</t>
  </si>
  <si>
    <t>1.2.</t>
  </si>
  <si>
    <t>Munkaadókat terhelő járulékok és szociális hozzájárulási adó</t>
  </si>
  <si>
    <t>1.3.</t>
  </si>
  <si>
    <t>Dologi  kiadások</t>
  </si>
  <si>
    <t>1.4.</t>
  </si>
  <si>
    <t>Ellátottak pénzbeli juttatásai</t>
  </si>
  <si>
    <t>1.5</t>
  </si>
  <si>
    <t>Egyéb működési célú kiadások</t>
  </si>
  <si>
    <t>2.1.</t>
  </si>
  <si>
    <t>Beruházások</t>
  </si>
  <si>
    <t>2.2.</t>
  </si>
  <si>
    <t>Felújítások</t>
  </si>
  <si>
    <t>2.3.</t>
  </si>
  <si>
    <t>KÖLTSÉGVETÉSI KIADÁSOK ÖSSZESEN (1+2)</t>
  </si>
  <si>
    <t>4.1.</t>
  </si>
  <si>
    <t>4.2.</t>
  </si>
  <si>
    <t>Áht. 91. § (2) bekezdés a) pontja szerinti tájékoztató adatok  - Közvetett támogatást tartalmazó kimutatás</t>
  </si>
  <si>
    <t>Áht. 91. § (2) bekezdés a) pontja szerinti tájékoztató adatok  - Többéves kihatással járó döntések számszerűsítése</t>
  </si>
  <si>
    <t>Áht. 91.§ (2) bekezdés d) pontja szerinti tájékoztató adatok - A helyi önkormányzat tulajdonában álló gazdálkodó szervezetek működéséből származó kötelezettségek, részesedések alakulása</t>
  </si>
  <si>
    <t>Sor-
szám</t>
  </si>
  <si>
    <t>Módosított előirányzat</t>
  </si>
  <si>
    <t>Teljesítés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</si>
  <si>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</si>
  <si>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</si>
  <si>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</si>
  <si>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</si>
  <si>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</si>
  <si>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</si>
  <si>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</si>
  <si>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</si>
  <si>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</si>
  <si>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</si>
  <si>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</si>
  <si>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</si>
  <si>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</si>
  <si>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</si>
  <si>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</si>
  <si>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</si>
  <si>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</si>
  <si>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</si>
  <si>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</si>
  <si>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</si>
  <si>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</si>
  <si>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</si>
  <si>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</si>
  <si>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</si>
  <si>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</si>
  <si>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</si>
  <si>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</si>
  <si>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</si>
  <si>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</si>
  <si>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</si>
  <si>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</si>
  <si>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</si>
  <si>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</si>
  <si>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(4.1.+...+4.7.)</t>
  </si>
  <si>
    <t>4.3.</t>
  </si>
  <si>
    <t>4.4.</t>
  </si>
  <si>
    <t>4.5.</t>
  </si>
  <si>
    <t>4.6.</t>
  </si>
  <si>
    <t>4.7.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</si>
  <si>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</si>
  <si>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</si>
  <si>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</si>
  <si>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</si>
  <si>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</si>
  <si>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</si>
  <si>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</si>
  <si>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</si>
  <si>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</si>
  <si>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</si>
  <si>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</si>
  <si>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</si>
  <si>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</si>
  <si>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</si>
  <si>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</si>
  <si>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</si>
  <si>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</si>
  <si>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</si>
  <si>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</si>
  <si>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</si>
  <si>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</si>
  <si>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</si>
  <si>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</si>
  <si>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</si>
  <si>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</si>
  <si>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</si>
  <si>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</si>
  <si>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</si>
  <si>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</si>
  <si>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</si>
  <si>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</si>
  <si>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</si>
  <si>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</si>
  <si>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</si>
  <si>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</si>
  <si>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</si>
  <si>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</si>
  <si>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</si>
  <si>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 kölcsönök visszatér. ÁH-n kívülről</t>
  </si>
  <si>
    <t>7.3.</t>
  </si>
  <si>
    <t>Egyéb működési célú átvett pénzeszköz</t>
  </si>
  <si>
    <t>7.4.</t>
  </si>
  <si>
    <t>7.3.-ból EU-s támogatás (közvetlen)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</si>
  <si>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</si>
  <si>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</si>
  <si>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</si>
  <si>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</si>
  <si>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 kölcsönök visszatér. ÁH-n kívülről</t>
  </si>
  <si>
    <t>8.3.</t>
  </si>
  <si>
    <t>Egyéb felhalmozási célú átvett pénzeszköz</t>
  </si>
  <si>
    <t>8.4.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</si>
  <si>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</si>
  <si>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</si>
  <si>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</si>
  <si>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(10.1.+…+10.3.)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</si>
  <si>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</si>
  <si>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</si>
  <si>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</si>
  <si>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</si>
  <si>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</si>
  <si>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>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</si>
  <si>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</si>
  <si>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</si>
  <si>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</si>
  <si>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Éven belüli lejáratú belföldi értékpapírok kibocsátása</t>
  </si>
  <si>
    <t>11.3.</t>
  </si>
  <si>
    <t>Befektetési célú belföldi értékpapírok beváltása,  értékesítése</t>
  </si>
  <si>
    <t>11.4.</t>
  </si>
  <si>
    <t>Éven túli lejáratú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</si>
  <si>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</si>
  <si>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</si>
  <si>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</si>
  <si>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</si>
  <si>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</si>
  <si>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</si>
  <si>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</si>
  <si>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</si>
  <si>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</si>
  <si>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</si>
  <si>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</si>
  <si>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</si>
  <si>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</si>
  <si>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Lejötött 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</si>
  <si>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</si>
  <si>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</si>
  <si>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</si>
  <si>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</si>
  <si>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</si>
  <si>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</si>
  <si>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</si>
  <si>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</si>
  <si>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</si>
  <si>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</si>
  <si>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</si>
  <si>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</si>
  <si>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</si>
  <si>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</si>
  <si>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</si>
  <si>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</si>
  <si>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Kiadási jogcím</t>
  </si>
  <si>
    <r>
      <t xml:space="preserve">Működési költségvetés kiadásai </t>
    </r>
    <r>
      <rPr>
        <sz val="8"/>
        <rFont val="Times New Roman CE"/>
        <charset val="238"/>
      </rPr>
      <t>(1.1+…+1.5.)</t>
    </r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</si>
  <si>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</si>
  <si>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</si>
  <si>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</si>
  <si>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</si>
  <si>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</si>
  <si>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</si>
  <si>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</si>
  <si>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</si>
  <si>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</si>
  <si>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</si>
  <si>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</si>
  <si>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</si>
  <si>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</si>
  <si>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</si>
  <si>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</si>
  <si>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</si>
  <si>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</si>
  <si>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</si>
  <si>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</si>
  <si>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</si>
  <si>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</si>
  <si>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</si>
  <si>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</si>
  <si>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</si>
  <si>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</si>
  <si>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</si>
  <si>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</si>
  <si>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</si>
  <si>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</si>
  <si>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Felhalmozási költségvetés kiadásai </t>
    </r>
    <r>
      <rPr>
        <sz val="8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</si>
  <si>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</si>
  <si>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</si>
  <si>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</si>
  <si>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</si>
  <si>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</si>
  <si>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</si>
  <si>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</si>
  <si>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</si>
  <si>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</si>
  <si>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</si>
  <si>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</si>
  <si>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</si>
  <si>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</si>
  <si>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</si>
  <si>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</si>
  <si>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</si>
  <si>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Hitel-, kölcsöntörlesztés államháztartáson kívülre (4.1. + … + 4.3.)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</si>
  <si>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</si>
  <si>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</si>
  <si>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</si>
  <si>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Belföldi értékpapírok kiadásai (5.1. + … + 5.4.)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</si>
  <si>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</si>
  <si>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</si>
  <si>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</si>
  <si>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</si>
  <si>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</si>
  <si>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</si>
  <si>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</si>
  <si>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 xml:space="preserve">Pénzeszközök betétként elhelyezése </t>
  </si>
  <si>
    <t>Pénzügyi lízing kiadásai</t>
  </si>
  <si>
    <t>Külföldi finanszírozás kiadásai (7.1. + … + 7.4.)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</si>
  <si>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</si>
  <si>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</si>
  <si>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</si>
  <si>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>Hitelek, kölcsönök törlesztése külföldi kormányoknak nemz. Szervezeteknek</t>
  </si>
  <si>
    <t>7.5</t>
  </si>
  <si>
    <t>Hitelek, kölcsönök törlesztése külföldi pénzintézeteknek</t>
  </si>
  <si>
    <t>Adóssághoz nem kapcsolódó származékos ügyletek</t>
  </si>
  <si>
    <t>Váltókiadások</t>
  </si>
  <si>
    <t>FINANSZÍROZÁSI KIADÁSOK ÖSSZESEN: (4.+…+9.)</t>
  </si>
  <si>
    <t>KIADÁSOK ÖSSZESEN: (3.+10.)</t>
  </si>
  <si>
    <t>Összes
 tartozás</t>
  </si>
  <si>
    <t>Adóhatósággal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</si>
  <si>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</si>
  <si>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</si>
  <si>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</si>
  <si>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</si>
  <si>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Szállítói tartozás</t>
  </si>
  <si>
    <t>Egyéb adósság</t>
  </si>
  <si>
    <t>Külföldi szállítók</t>
  </si>
  <si>
    <t>Támogatott szervezet neve</t>
  </si>
  <si>
    <t>Támogatás célja</t>
  </si>
  <si>
    <t>Tervezett 
(E Ft)</t>
  </si>
  <si>
    <t>Tényleges 
(E Ft)</t>
  </si>
  <si>
    <t>I. December havi illetmények, munkabérek elszámolása</t>
  </si>
  <si>
    <t>58.</t>
  </si>
  <si>
    <t>II. Utalványok, bérletek és más hasonló, készpénz-helyettesítő fizetési 
     eszköznek nem minősülő eszközök elszámolásai</t>
  </si>
  <si>
    <t>59.</t>
  </si>
  <si>
    <t>E) EGYÉB SAJÁTOS  ELSZÁMOLÁSOK (58+59)</t>
  </si>
  <si>
    <t>Forintban!</t>
  </si>
  <si>
    <t>Mennyiség
(db)</t>
  </si>
  <si>
    <t>Értéke
(Ft)</t>
  </si>
  <si>
    <t>„0”-ra leírt eszközök</t>
  </si>
  <si>
    <t>Használatban lévő kisértékű immateriális javak</t>
  </si>
  <si>
    <t>Használatban lévő kisértékű tárgyi eszközök</t>
  </si>
  <si>
    <t>Készletek</t>
  </si>
  <si>
    <t>01 számlacsoportban nyilvántartott befektetett eszközök (6+…+9)</t>
  </si>
  <si>
    <t>Államháztartáson belüli vagyonkezelésbe adott eszközök</t>
  </si>
  <si>
    <t>Bérbe vett befektetett eszközök</t>
  </si>
  <si>
    <t>Letétbe, bizományba, üzemeltetésre átvett befektetett eszközök</t>
  </si>
  <si>
    <t> PPP konstrukcióban használt befektetett eszközök</t>
  </si>
  <si>
    <t> 02 számlacsoportban nyilvántartott készletek (11+…+13)</t>
  </si>
  <si>
    <t> Bérbe vett készletek</t>
  </si>
  <si>
    <t> Letétbe bizományba átvett készletek</t>
  </si>
  <si>
    <t> Intervenciós készletek</t>
  </si>
  <si>
    <t>Gyűjtemény, régészeti lelet* (15+…+17)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</si>
  <si>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</si>
  <si>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</si>
  <si>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</si>
  <si>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</si>
  <si>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Összesen (1+…+4)+5+10+14+(18+…+31):</t>
  </si>
  <si>
    <t>* Nvt. 1. § (2) bekezdés g) és h) pontja szerinti kulturális javak és régészeti eszközök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</si>
  <si>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</si>
  <si>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</si>
  <si>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</si>
  <si>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</si>
  <si>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 xml:space="preserve">       ÖSSZESEN:</t>
  </si>
  <si>
    <t>9. tájékoztató táblázat</t>
  </si>
  <si>
    <t>Kimutatás 2020. évi céljelleggel juttatott támogatások felhasználásáról</t>
  </si>
  <si>
    <t>Összeg  (Ft )</t>
  </si>
  <si>
    <t>Bevételek   ( + )</t>
  </si>
  <si>
    <t>Kiadások    ( - )</t>
  </si>
  <si>
    <t>Egyéb korrekciós tételek (+,-)</t>
  </si>
  <si>
    <t xml:space="preserve">Pénzkészlet 2020. január 1-jén </t>
  </si>
  <si>
    <t>Ebből:</t>
  </si>
  <si>
    <t xml:space="preserve">Pénzkészlet 2020. december 31-én </t>
  </si>
  <si>
    <t>Az önkormányzat által nyújtott hitel és kölcsön alakulása lejárat és eszközök szerinti bontásban</t>
  </si>
  <si>
    <t xml:space="preserve">Hitel, kölcsön </t>
  </si>
  <si>
    <t>Kölcsön-
nyújtás
éve</t>
  </si>
  <si>
    <t xml:space="preserve">Lejárat
éve </t>
  </si>
  <si>
    <t>Hitel, kölcsön állomány december 31-én</t>
  </si>
  <si>
    <t xml:space="preserve">Rövid lejáratú </t>
  </si>
  <si>
    <t>Hosszú lejáratú</t>
  </si>
  <si>
    <t>Összesen (1+8)</t>
  </si>
  <si>
    <t>7. tájékoztató tábla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</si>
</sst>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#"/>
    <numFmt numFmtId="165" formatCode="#,###__"/>
    <numFmt numFmtId="166" formatCode="00"/>
    <numFmt numFmtId="167" formatCode="#,###__;\-#,###__"/>
    <numFmt numFmtId="168" formatCode="#,###\ _F_t;\-#,###\ _F_t"/>
    <numFmt numFmtId="169" formatCode="_-* #,##0.00\ _F_t_-;\-* #,##0.00\ _F_t_-;_-* &quot;-&quot;??\ _F_t_-;_-@_-"/>
    <numFmt numFmtId="170" formatCode="_-* #,##0\ _F_t_-;\-* #,##0\ _F_t_-;_-* &quot;-&quot;??\ _F_t_-;_-@_-"/>
    <numFmt numFmtId="171" formatCode="#"/>
  </numFmts>
  <fonts count="55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sz val="8"/>
      <name val="Times New Roman CE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2"/>
      <name val="Times New Roman CE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charset val="238"/>
    </font>
    <font>
      <b/>
      <sz val="10"/>
      <name val="Times New Roman CE"/>
      <charset val="238"/>
    </font>
    <font>
      <b/>
      <sz val="11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9"/>
      <name val="Times New Roman CE"/>
      <charset val="238"/>
    </font>
    <font>
      <sz val="10"/>
      <name val="Wingdings"/>
      <charset val="2"/>
    </font>
    <font>
      <b/>
      <sz val="10"/>
      <name val="Times New Roman"/>
      <family val="1"/>
      <charset val="238"/>
    </font>
    <font>
      <b/>
      <i/>
      <sz val="10"/>
      <name val="Times New Roman CE"/>
      <charset val="238"/>
    </font>
    <font>
      <i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1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 CE"/>
      <family val="1"/>
      <charset val="238"/>
    </font>
    <font>
      <b/>
      <i/>
      <sz val="8"/>
      <name val="Times New Roman"/>
      <family val="1"/>
      <charset val="238"/>
    </font>
    <font>
      <sz val="9"/>
      <name val="Times New Roman CE"/>
      <family val="1"/>
      <charset val="238"/>
    </font>
    <font>
      <b/>
      <sz val="12"/>
      <color indexed="8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i/>
      <sz val="11"/>
      <name val="Times New Roman CE"/>
      <charset val="238"/>
    </font>
    <font>
      <b/>
      <sz val="12"/>
      <color indexed="10"/>
      <name val="Times New Roman CE"/>
      <charset val="238"/>
    </font>
    <font>
      <sz val="12"/>
      <color rgb="FFFF0000"/>
      <name val="Times New Roman CE"/>
      <charset val="238"/>
    </font>
    <font>
      <i/>
      <sz val="11"/>
      <name val="Times New Roman CE"/>
      <family val="1"/>
      <charset val="238"/>
    </font>
    <font>
      <b/>
      <sz val="7"/>
      <name val="Times New Roman"/>
      <family val="1"/>
    </font>
    <font>
      <b/>
      <i/>
      <sz val="7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solid">
        <fgColor indexed="65"/>
        <bgColor indexed="64"/>
      </patternFill>
    </fill>
    <fill>
      <patternFill patternType="gray125">
        <bgColor indexed="47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9" fillId="0" borderId="0"/>
    <xf numFmtId="0" fontId="19" fillId="0" borderId="0"/>
    <xf numFmtId="0" fontId="5" fillId="0" borderId="0"/>
    <xf numFmtId="0" fontId="34" fillId="0" borderId="0"/>
    <xf numFmtId="0" fontId="19" fillId="0" borderId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</cellStyleXfs>
  <cellXfs count="493">
    <xf numFmtId="0" fontId="0" fillId="0" borderId="0" xfId="0"/>
    <xf numFmtId="0" fontId="4" fillId="0" borderId="0" xfId="0" applyFont="1"/>
    <xf numFmtId="0" fontId="6" fillId="0" borderId="0" xfId="0" applyFont="1"/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1" fillId="0" borderId="10" xfId="1" applyFont="1" applyBorder="1" applyAlignment="1">
      <alignment horizontal="left" vertical="center" wrapText="1" indent="1"/>
    </xf>
    <xf numFmtId="164" fontId="11" fillId="0" borderId="11" xfId="1" applyNumberFormat="1" applyFont="1" applyBorder="1" applyAlignment="1">
      <alignment horizontal="right" vertical="center" wrapText="1" indent="1"/>
    </xf>
    <xf numFmtId="0" fontId="10" fillId="0" borderId="2" xfId="1" applyFont="1" applyBorder="1" applyAlignment="1">
      <alignment horizontal="left" vertical="center" wrapText="1" indent="1"/>
    </xf>
    <xf numFmtId="0" fontId="10" fillId="0" borderId="3" xfId="1" applyFont="1" applyBorder="1" applyAlignment="1">
      <alignment vertical="center" wrapText="1"/>
    </xf>
    <xf numFmtId="164" fontId="10" fillId="0" borderId="4" xfId="1" applyNumberFormat="1" applyFont="1" applyBorder="1" applyAlignment="1">
      <alignment horizontal="right" vertical="center" wrapText="1" indent="1"/>
    </xf>
    <xf numFmtId="49" fontId="11" fillId="0" borderId="15" xfId="1" applyNumberFormat="1" applyFont="1" applyBorder="1" applyAlignment="1">
      <alignment horizontal="left" vertical="center" wrapText="1" indent="1"/>
    </xf>
    <xf numFmtId="49" fontId="11" fillId="0" borderId="9" xfId="1" applyNumberFormat="1" applyFont="1" applyBorder="1" applyAlignment="1">
      <alignment horizontal="left" vertical="center" wrapText="1" indent="1"/>
    </xf>
    <xf numFmtId="0" fontId="11" fillId="0" borderId="19" xfId="1" applyFont="1" applyBorder="1" applyAlignment="1">
      <alignment horizontal="left" vertical="center" wrapText="1" indent="1"/>
    </xf>
    <xf numFmtId="49" fontId="11" fillId="0" borderId="20" xfId="1" applyNumberFormat="1" applyFont="1" applyBorder="1" applyAlignment="1">
      <alignment horizontal="left" vertical="center" wrapText="1" indent="1"/>
    </xf>
    <xf numFmtId="164" fontId="15" fillId="0" borderId="4" xfId="1" applyNumberFormat="1" applyFont="1" applyBorder="1" applyAlignment="1">
      <alignment horizontal="right" vertical="center" wrapText="1" indent="1"/>
    </xf>
    <xf numFmtId="0" fontId="1" fillId="0" borderId="0" xfId="1"/>
    <xf numFmtId="0" fontId="1" fillId="0" borderId="0" xfId="1" applyAlignment="1">
      <alignment horizontal="right" vertical="center" indent="1"/>
    </xf>
    <xf numFmtId="0" fontId="11" fillId="0" borderId="0" xfId="1" applyFont="1"/>
    <xf numFmtId="0" fontId="21" fillId="0" borderId="0" xfId="1" applyFont="1"/>
    <xf numFmtId="0" fontId="20" fillId="0" borderId="0" xfId="2" applyFont="1" applyAlignment="1">
      <alignment horizontal="right"/>
    </xf>
    <xf numFmtId="0" fontId="19" fillId="0" borderId="0" xfId="2"/>
    <xf numFmtId="0" fontId="19" fillId="0" borderId="0" xfId="2" applyAlignment="1">
      <alignment horizontal="center"/>
    </xf>
    <xf numFmtId="164" fontId="5" fillId="0" borderId="0" xfId="1" applyNumberFormat="1" applyFont="1" applyAlignment="1">
      <alignment vertical="center" wrapText="1"/>
    </xf>
    <xf numFmtId="164" fontId="29" fillId="0" borderId="0" xfId="1" applyNumberFormat="1" applyFont="1" applyAlignment="1">
      <alignment vertical="center" wrapText="1"/>
    </xf>
    <xf numFmtId="164" fontId="29" fillId="0" borderId="0" xfId="1" applyNumberFormat="1" applyFont="1" applyAlignment="1">
      <alignment horizontal="center" vertical="center" wrapText="1"/>
    </xf>
    <xf numFmtId="0" fontId="31" fillId="0" borderId="0" xfId="0" applyFont="1" applyAlignment="1"/>
    <xf numFmtId="0" fontId="5" fillId="0" borderId="0" xfId="4"/>
    <xf numFmtId="0" fontId="35" fillId="0" borderId="0" xfId="4" applyFont="1"/>
    <xf numFmtId="0" fontId="38" fillId="0" borderId="7" xfId="6" applyFont="1" applyBorder="1" applyAlignment="1">
      <alignment horizontal="center" vertical="center" textRotation="90"/>
    </xf>
    <xf numFmtId="0" fontId="5" fillId="0" borderId="0" xfId="4" applyAlignment="1">
      <alignment horizontal="center" vertical="center"/>
    </xf>
    <xf numFmtId="0" fontId="14" fillId="0" borderId="33" xfId="4" applyFont="1" applyBorder="1" applyAlignment="1">
      <alignment vertical="center" wrapText="1"/>
    </xf>
    <xf numFmtId="166" fontId="11" fillId="0" borderId="34" xfId="6" applyNumberFormat="1" applyFont="1" applyBorder="1" applyAlignment="1">
      <alignment horizontal="center" vertical="center"/>
    </xf>
    <xf numFmtId="0" fontId="5" fillId="0" borderId="0" xfId="4" applyAlignment="1">
      <alignment vertical="center"/>
    </xf>
    <xf numFmtId="0" fontId="14" fillId="0" borderId="9" xfId="4" applyFont="1" applyBorder="1" applyAlignment="1">
      <alignment vertical="center" wrapText="1"/>
    </xf>
    <xf numFmtId="166" fontId="11" fillId="0" borderId="10" xfId="6" applyNumberFormat="1" applyFont="1" applyBorder="1" applyAlignment="1">
      <alignment horizontal="center" vertical="center"/>
    </xf>
    <xf numFmtId="0" fontId="16" fillId="0" borderId="9" xfId="4" applyFont="1" applyBorder="1" applyAlignment="1">
      <alignment horizontal="left" vertical="center" wrapText="1" indent="1"/>
    </xf>
    <xf numFmtId="0" fontId="14" fillId="0" borderId="43" xfId="4" applyFont="1" applyBorder="1" applyAlignment="1">
      <alignment vertical="center" wrapText="1"/>
    </xf>
    <xf numFmtId="166" fontId="11" fillId="0" borderId="44" xfId="6" applyNumberFormat="1" applyFont="1" applyBorder="1" applyAlignment="1">
      <alignment horizontal="center" vertical="center"/>
    </xf>
    <xf numFmtId="0" fontId="5" fillId="0" borderId="0" xfId="4" applyAlignment="1">
      <alignment horizontal="center"/>
    </xf>
    <xf numFmtId="0" fontId="19" fillId="0" borderId="0" xfId="6" applyAlignment="1">
      <alignment vertical="center" wrapText="1"/>
    </xf>
    <xf numFmtId="0" fontId="40" fillId="0" borderId="0" xfId="6" applyFont="1" applyAlignment="1">
      <alignment horizontal="center" vertical="center"/>
    </xf>
    <xf numFmtId="0" fontId="19" fillId="0" borderId="0" xfId="6" applyAlignment="1">
      <alignment vertical="center"/>
    </xf>
    <xf numFmtId="166" fontId="11" fillId="0" borderId="16" xfId="6" applyNumberFormat="1" applyFont="1" applyBorder="1" applyAlignment="1">
      <alignment horizontal="center" vertical="center"/>
    </xf>
    <xf numFmtId="168" fontId="11" fillId="0" borderId="17" xfId="6" applyNumberFormat="1" applyFont="1" applyBorder="1" applyAlignment="1" applyProtection="1">
      <alignment vertical="center"/>
      <protection locked="0"/>
    </xf>
    <xf numFmtId="168" fontId="11" fillId="0" borderId="11" xfId="6" applyNumberFormat="1" applyFont="1" applyBorder="1" applyAlignment="1" applyProtection="1">
      <alignment vertical="center"/>
      <protection locked="0"/>
    </xf>
    <xf numFmtId="168" fontId="10" fillId="0" borderId="11" xfId="6" applyNumberFormat="1" applyFont="1" applyBorder="1" applyAlignment="1">
      <alignment vertical="center"/>
    </xf>
    <xf numFmtId="0" fontId="10" fillId="0" borderId="43" xfId="6" applyFont="1" applyBorder="1" applyAlignment="1">
      <alignment horizontal="left" vertical="center" wrapText="1"/>
    </xf>
    <xf numFmtId="168" fontId="10" fillId="0" borderId="28" xfId="6" applyNumberFormat="1" applyFont="1" applyBorder="1" applyAlignment="1">
      <alignment vertical="center"/>
    </xf>
    <xf numFmtId="0" fontId="33" fillId="0" borderId="0" xfId="4" applyFont="1" applyAlignment="1">
      <alignment horizontal="right"/>
    </xf>
    <xf numFmtId="0" fontId="4" fillId="0" borderId="0" xfId="0" applyFont="1" applyAlignment="1"/>
    <xf numFmtId="164" fontId="10" fillId="0" borderId="51" xfId="1" applyNumberFormat="1" applyFont="1" applyBorder="1" applyAlignment="1">
      <alignment horizontal="right" vertical="center" wrapText="1" indent="1"/>
    </xf>
    <xf numFmtId="0" fontId="10" fillId="0" borderId="7" xfId="1" applyFont="1" applyBorder="1" applyAlignment="1">
      <alignment vertical="center" wrapText="1"/>
    </xf>
    <xf numFmtId="49" fontId="11" fillId="0" borderId="33" xfId="1" applyNumberFormat="1" applyFont="1" applyBorder="1" applyAlignment="1">
      <alignment horizontal="left" vertical="center" wrapText="1" indent="1"/>
    </xf>
    <xf numFmtId="164" fontId="7" fillId="0" borderId="1" xfId="1" applyNumberFormat="1" applyFont="1" applyBorder="1" applyAlignment="1" applyProtection="1">
      <alignment vertical="center"/>
      <protection locked="0"/>
    </xf>
    <xf numFmtId="0" fontId="9" fillId="0" borderId="28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>
      <alignment horizontal="left" vertical="center" wrapText="1"/>
    </xf>
    <xf numFmtId="164" fontId="10" fillId="0" borderId="3" xfId="1" applyNumberFormat="1" applyFont="1" applyBorder="1" applyAlignment="1">
      <alignment horizontal="right" vertical="center" wrapText="1" indent="1"/>
    </xf>
    <xf numFmtId="164" fontId="11" fillId="0" borderId="16" xfId="1" applyNumberFormat="1" applyFont="1" applyBorder="1" applyAlignment="1" applyProtection="1">
      <alignment horizontal="right" vertical="center" wrapText="1" indent="1"/>
      <protection locked="0"/>
    </xf>
    <xf numFmtId="164" fontId="11" fillId="0" borderId="16" xfId="1" applyNumberFormat="1" applyFont="1" applyBorder="1" applyAlignment="1">
      <alignment horizontal="right" vertical="center" wrapText="1" indent="1"/>
    </xf>
    <xf numFmtId="164" fontId="11" fillId="0" borderId="42" xfId="1" applyNumberFormat="1" applyFont="1" applyBorder="1" applyAlignment="1">
      <alignment horizontal="right" vertical="center" wrapText="1" indent="1"/>
    </xf>
    <xf numFmtId="164" fontId="11" fillId="0" borderId="10" xfId="1" applyNumberFormat="1" applyFont="1" applyBorder="1" applyAlignment="1" applyProtection="1">
      <alignment horizontal="right" vertical="center" wrapText="1" indent="1"/>
      <protection locked="0"/>
    </xf>
    <xf numFmtId="164" fontId="11" fillId="0" borderId="17" xfId="1" applyNumberFormat="1" applyFont="1" applyBorder="1" applyAlignment="1">
      <alignment horizontal="right" vertical="center" wrapText="1" indent="1"/>
    </xf>
    <xf numFmtId="164" fontId="11" fillId="3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3" borderId="21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47" xfId="1" applyNumberFormat="1" applyFont="1" applyBorder="1" applyAlignment="1">
      <alignment horizontal="right" vertical="center" wrapText="1" indent="1"/>
    </xf>
    <xf numFmtId="164" fontId="11" fillId="0" borderId="21" xfId="1" applyNumberFormat="1" applyFont="1" applyBorder="1" applyAlignment="1" applyProtection="1">
      <alignment horizontal="right" vertical="center" wrapText="1" indent="1"/>
      <protection locked="0"/>
    </xf>
    <xf numFmtId="164" fontId="15" fillId="0" borderId="3" xfId="1" applyNumberFormat="1" applyFont="1" applyBorder="1" applyAlignment="1">
      <alignment horizontal="right" vertical="center" wrapText="1" indent="1"/>
    </xf>
    <xf numFmtId="49" fontId="11" fillId="0" borderId="15" xfId="1" applyNumberFormat="1" applyFont="1" applyBorder="1" applyAlignment="1">
      <alignment horizontal="center" vertical="center" wrapText="1"/>
    </xf>
    <xf numFmtId="49" fontId="11" fillId="0" borderId="9" xfId="1" applyNumberFormat="1" applyFont="1" applyBorder="1" applyAlignment="1">
      <alignment horizontal="center" vertical="center" wrapText="1"/>
    </xf>
    <xf numFmtId="49" fontId="11" fillId="0" borderId="20" xfId="1" applyNumberFormat="1" applyFont="1" applyBorder="1" applyAlignment="1">
      <alignment horizontal="center" vertical="center" wrapText="1"/>
    </xf>
    <xf numFmtId="164" fontId="13" fillId="0" borderId="10" xfId="1" applyNumberFormat="1" applyFont="1" applyBorder="1" applyAlignment="1" applyProtection="1">
      <alignment horizontal="right" vertical="center" wrapText="1" indent="1"/>
      <protection locked="0"/>
    </xf>
    <xf numFmtId="164" fontId="13" fillId="0" borderId="21" xfId="1" applyNumberFormat="1" applyFont="1" applyBorder="1" applyAlignment="1" applyProtection="1">
      <alignment horizontal="right" vertical="center" wrapText="1" indent="1"/>
      <protection locked="0"/>
    </xf>
    <xf numFmtId="164" fontId="13" fillId="0" borderId="16" xfId="1" applyNumberFormat="1" applyFont="1" applyBorder="1" applyAlignment="1" applyProtection="1">
      <alignment horizontal="right" vertical="center" wrapText="1" indent="1"/>
      <protection locked="0"/>
    </xf>
    <xf numFmtId="164" fontId="10" fillId="0" borderId="3" xfId="1" applyNumberFormat="1" applyFont="1" applyBorder="1" applyAlignment="1" applyProtection="1">
      <alignment horizontal="right" vertical="center" wrapText="1" indent="1"/>
      <protection locked="0"/>
    </xf>
    <xf numFmtId="164" fontId="11" fillId="0" borderId="3" xfId="1" applyNumberFormat="1" applyFont="1" applyBorder="1" applyAlignment="1">
      <alignment horizontal="right" vertical="center" wrapText="1" indent="1"/>
    </xf>
    <xf numFmtId="164" fontId="11" fillId="0" borderId="4" xfId="1" applyNumberFormat="1" applyFont="1" applyBorder="1" applyAlignment="1">
      <alignment horizontal="right" vertical="center" wrapText="1" indent="1"/>
    </xf>
    <xf numFmtId="164" fontId="15" fillId="0" borderId="51" xfId="1" applyNumberFormat="1" applyFont="1" applyBorder="1" applyAlignment="1">
      <alignment horizontal="right" vertical="center" wrapText="1" indent="1"/>
    </xf>
    <xf numFmtId="164" fontId="7" fillId="0" borderId="1" xfId="1" applyNumberFormat="1" applyFont="1" applyBorder="1"/>
    <xf numFmtId="0" fontId="9" fillId="0" borderId="28" xfId="1" applyFont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 wrapText="1"/>
    </xf>
    <xf numFmtId="164" fontId="10" fillId="0" borderId="7" xfId="1" applyNumberFormat="1" applyFont="1" applyBorder="1" applyAlignment="1">
      <alignment horizontal="right" vertical="center" wrapText="1" indent="1"/>
    </xf>
    <xf numFmtId="164" fontId="10" fillId="0" borderId="8" xfId="1" applyNumberFormat="1" applyFont="1" applyBorder="1" applyAlignment="1">
      <alignment horizontal="right" vertical="center" wrapText="1" indent="1"/>
    </xf>
    <xf numFmtId="0" fontId="11" fillId="0" borderId="34" xfId="1" applyFont="1" applyBorder="1" applyAlignment="1">
      <alignment horizontal="left" vertical="center" wrapText="1"/>
    </xf>
    <xf numFmtId="164" fontId="11" fillId="0" borderId="34" xfId="1" applyNumberFormat="1" applyFont="1" applyBorder="1" applyAlignment="1" applyProtection="1">
      <alignment horizontal="right" vertical="center" wrapText="1" indent="1"/>
      <protection locked="0"/>
    </xf>
    <xf numFmtId="164" fontId="11" fillId="0" borderId="7" xfId="1" applyNumberFormat="1" applyFont="1" applyBorder="1" applyAlignment="1">
      <alignment horizontal="right" vertical="center" wrapText="1" indent="1"/>
    </xf>
    <xf numFmtId="164" fontId="11" fillId="0" borderId="6" xfId="1" applyNumberFormat="1" applyFont="1" applyBorder="1" applyAlignment="1">
      <alignment horizontal="right" vertical="center" wrapText="1" indent="1"/>
    </xf>
    <xf numFmtId="0" fontId="11" fillId="0" borderId="10" xfId="1" applyFont="1" applyBorder="1" applyAlignment="1">
      <alignment horizontal="left" vertical="center" wrapText="1"/>
    </xf>
    <xf numFmtId="164" fontId="11" fillId="0" borderId="10" xfId="1" applyNumberFormat="1" applyFont="1" applyBorder="1" applyAlignment="1">
      <alignment horizontal="right" vertical="center" wrapText="1" indent="1"/>
    </xf>
    <xf numFmtId="0" fontId="11" fillId="0" borderId="1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21" xfId="1" applyFont="1" applyBorder="1" applyAlignment="1">
      <alignment horizontal="left" vertical="center" wrapText="1" indent="6"/>
    </xf>
    <xf numFmtId="0" fontId="11" fillId="0" borderId="10" xfId="1" applyFont="1" applyBorder="1" applyAlignment="1">
      <alignment horizontal="left" indent="6"/>
    </xf>
    <xf numFmtId="0" fontId="11" fillId="0" borderId="10" xfId="1" applyFont="1" applyBorder="1" applyAlignment="1">
      <alignment horizontal="left" vertical="center" wrapText="1" indent="6"/>
    </xf>
    <xf numFmtId="49" fontId="11" fillId="0" borderId="38" xfId="1" applyNumberFormat="1" applyFont="1" applyBorder="1" applyAlignment="1">
      <alignment horizontal="left" vertical="center" wrapText="1" indent="1"/>
    </xf>
    <xf numFmtId="0" fontId="11" fillId="0" borderId="44" xfId="1" applyFont="1" applyBorder="1" applyAlignment="1">
      <alignment horizontal="left" vertical="center" wrapText="1" indent="7"/>
    </xf>
    <xf numFmtId="164" fontId="11" fillId="0" borderId="13" xfId="1" applyNumberFormat="1" applyFont="1" applyBorder="1" applyAlignment="1" applyProtection="1">
      <alignment horizontal="right" vertical="center" wrapText="1" indent="1"/>
      <protection locked="0"/>
    </xf>
    <xf numFmtId="0" fontId="11" fillId="0" borderId="21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164" fontId="11" fillId="0" borderId="39" xfId="1" applyNumberFormat="1" applyFont="1" applyBorder="1" applyAlignment="1" applyProtection="1">
      <alignment horizontal="right" vertical="center" wrapText="1" indent="1"/>
      <protection locked="0"/>
    </xf>
    <xf numFmtId="164" fontId="11" fillId="0" borderId="21" xfId="1" applyNumberFormat="1" applyFont="1" applyBorder="1" applyAlignment="1">
      <alignment horizontal="right" vertical="center" wrapText="1" indent="1"/>
    </xf>
    <xf numFmtId="164" fontId="11" fillId="0" borderId="18" xfId="1" applyNumberFormat="1" applyFont="1" applyBorder="1" applyAlignment="1">
      <alignment horizontal="right" vertical="center" wrapText="1" indent="1"/>
    </xf>
    <xf numFmtId="164" fontId="11" fillId="0" borderId="3" xfId="1" applyNumberFormat="1" applyFont="1" applyBorder="1" applyAlignment="1" applyProtection="1">
      <alignment horizontal="right" vertical="center" wrapText="1" indent="1"/>
      <protection locked="0"/>
    </xf>
    <xf numFmtId="0" fontId="8" fillId="0" borderId="1" xfId="2" applyFont="1" applyBorder="1" applyAlignment="1" applyProtection="1">
      <alignment horizontal="right" vertical="center"/>
      <protection locked="0"/>
    </xf>
    <xf numFmtId="0" fontId="12" fillId="0" borderId="16" xfId="2" applyFont="1" applyBorder="1" applyAlignment="1">
      <alignment horizontal="left" vertical="center" wrapText="1"/>
    </xf>
    <xf numFmtId="0" fontId="12" fillId="0" borderId="10" xfId="2" applyFont="1" applyBorder="1" applyAlignment="1">
      <alignment horizontal="left" vertical="center" wrapText="1"/>
    </xf>
    <xf numFmtId="0" fontId="12" fillId="0" borderId="21" xfId="2" applyFont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center" wrapText="1"/>
    </xf>
    <xf numFmtId="0" fontId="12" fillId="0" borderId="16" xfId="2" applyFont="1" applyBorder="1" applyAlignment="1">
      <alignment horizontal="left" wrapText="1" indent="1"/>
    </xf>
    <xf numFmtId="0" fontId="14" fillId="0" borderId="2" xfId="2" applyFont="1" applyBorder="1" applyAlignment="1">
      <alignment vertical="center" wrapText="1"/>
    </xf>
    <xf numFmtId="0" fontId="12" fillId="0" borderId="16" xfId="2" applyFont="1" applyBorder="1" applyAlignment="1">
      <alignment horizontal="left" wrapText="1"/>
    </xf>
    <xf numFmtId="0" fontId="12" fillId="0" borderId="39" xfId="2" applyFont="1" applyBorder="1" applyAlignment="1">
      <alignment horizontal="left" vertical="center" wrapText="1"/>
    </xf>
    <xf numFmtId="0" fontId="12" fillId="0" borderId="15" xfId="2" applyFont="1" applyBorder="1" applyAlignment="1">
      <alignment vertical="center" wrapText="1"/>
    </xf>
    <xf numFmtId="0" fontId="12" fillId="0" borderId="9" xfId="2" applyFont="1" applyBorder="1" applyAlignment="1">
      <alignment vertical="center" wrapText="1"/>
    </xf>
    <xf numFmtId="0" fontId="12" fillId="0" borderId="20" xfId="2" applyFont="1" applyBorder="1" applyAlignment="1">
      <alignment vertical="center" wrapText="1"/>
    </xf>
    <xf numFmtId="0" fontId="14" fillId="0" borderId="3" xfId="2" applyFont="1" applyBorder="1" applyAlignment="1">
      <alignment vertical="center" wrapText="1"/>
    </xf>
    <xf numFmtId="0" fontId="14" fillId="0" borderId="26" xfId="2" applyFont="1" applyBorder="1" applyAlignment="1">
      <alignment vertical="center" wrapText="1"/>
    </xf>
    <xf numFmtId="0" fontId="14" fillId="0" borderId="13" xfId="2" applyFont="1" applyBorder="1" applyAlignment="1">
      <alignment vertical="center" wrapText="1"/>
    </xf>
    <xf numFmtId="0" fontId="8" fillId="0" borderId="1" xfId="2" applyFont="1" applyBorder="1" applyAlignment="1">
      <alignment horizontal="right"/>
    </xf>
    <xf numFmtId="0" fontId="1" fillId="0" borderId="0" xfId="1" applyAlignment="1">
      <alignment horizontal="left" vertical="center" indent="1"/>
    </xf>
    <xf numFmtId="164" fontId="14" fillId="0" borderId="3" xfId="2" applyNumberFormat="1" applyFont="1" applyBorder="1" applyAlignment="1">
      <alignment horizontal="right" vertical="center" wrapText="1" indent="1"/>
    </xf>
    <xf numFmtId="164" fontId="14" fillId="0" borderId="4" xfId="2" applyNumberFormat="1" applyFont="1" applyBorder="1" applyAlignment="1">
      <alignment horizontal="right" vertical="center" wrapText="1" indent="1"/>
    </xf>
    <xf numFmtId="0" fontId="44" fillId="0" borderId="0" xfId="1" applyFont="1"/>
    <xf numFmtId="0" fontId="23" fillId="0" borderId="0" xfId="1" applyFont="1"/>
    <xf numFmtId="164" fontId="17" fillId="0" borderId="3" xfId="2" quotePrefix="1" applyNumberFormat="1" applyFont="1" applyBorder="1" applyAlignment="1">
      <alignment horizontal="right" vertical="center" wrapText="1" indent="1"/>
    </xf>
    <xf numFmtId="164" fontId="17" fillId="0" borderId="51" xfId="2" quotePrefix="1" applyNumberFormat="1" applyFont="1" applyBorder="1" applyAlignment="1">
      <alignment horizontal="right" vertical="center" wrapText="1" indent="1"/>
    </xf>
    <xf numFmtId="0" fontId="14" fillId="0" borderId="26" xfId="2" applyFont="1" applyBorder="1" applyAlignment="1">
      <alignment horizontal="left" vertical="center" wrapText="1" indent="1"/>
    </xf>
    <xf numFmtId="0" fontId="17" fillId="0" borderId="13" xfId="2" applyFont="1" applyBorder="1" applyAlignment="1">
      <alignment horizontal="left" vertical="center" wrapText="1"/>
    </xf>
    <xf numFmtId="164" fontId="45" fillId="0" borderId="0" xfId="1" applyNumberFormat="1" applyFont="1"/>
    <xf numFmtId="0" fontId="24" fillId="0" borderId="0" xfId="2" applyFont="1" applyAlignment="1" applyProtection="1">
      <alignment horizontal="center"/>
      <protection locked="0"/>
    </xf>
    <xf numFmtId="164" fontId="19" fillId="0" borderId="0" xfId="2" applyNumberFormat="1" applyAlignment="1">
      <alignment vertical="center" wrapText="1"/>
    </xf>
    <xf numFmtId="164" fontId="19" fillId="0" borderId="0" xfId="2" applyNumberFormat="1" applyAlignment="1" applyProtection="1">
      <alignment horizontal="center" vertical="center" wrapText="1"/>
      <protection locked="0"/>
    </xf>
    <xf numFmtId="164" fontId="19" fillId="0" borderId="0" xfId="2" applyNumberFormat="1" applyAlignment="1" applyProtection="1">
      <alignment vertical="center" wrapText="1"/>
      <protection locked="0"/>
    </xf>
    <xf numFmtId="164" fontId="8" fillId="0" borderId="0" xfId="2" applyNumberFormat="1" applyFont="1" applyAlignment="1" applyProtection="1">
      <alignment horizontal="right" vertical="center"/>
      <protection locked="0"/>
    </xf>
    <xf numFmtId="164" fontId="9" fillId="0" borderId="22" xfId="2" applyNumberFormat="1" applyFont="1" applyBorder="1" applyAlignment="1">
      <alignment horizontal="centerContinuous" vertical="center"/>
    </xf>
    <xf numFmtId="164" fontId="9" fillId="0" borderId="23" xfId="2" applyNumberFormat="1" applyFont="1" applyBorder="1" applyAlignment="1">
      <alignment horizontal="centerContinuous" vertical="center"/>
    </xf>
    <xf numFmtId="164" fontId="9" fillId="0" borderId="24" xfId="2" applyNumberFormat="1" applyFont="1" applyBorder="1" applyAlignment="1">
      <alignment horizontal="centerContinuous" vertical="center"/>
    </xf>
    <xf numFmtId="164" fontId="25" fillId="0" borderId="0" xfId="2" applyNumberFormat="1" applyFont="1" applyAlignment="1">
      <alignment vertical="center"/>
    </xf>
    <xf numFmtId="164" fontId="9" fillId="0" borderId="52" xfId="2" applyNumberFormat="1" applyFont="1" applyBorder="1" applyAlignment="1">
      <alignment horizontal="center" vertical="center"/>
    </xf>
    <xf numFmtId="164" fontId="9" fillId="0" borderId="27" xfId="2" applyNumberFormat="1" applyFont="1" applyBorder="1" applyAlignment="1">
      <alignment horizontal="center" vertical="center"/>
    </xf>
    <xf numFmtId="164" fontId="9" fillId="0" borderId="28" xfId="2" applyNumberFormat="1" applyFont="1" applyBorder="1" applyAlignment="1">
      <alignment horizontal="center" vertical="center" wrapText="1"/>
    </xf>
    <xf numFmtId="164" fontId="25" fillId="0" borderId="0" xfId="2" applyNumberFormat="1" applyFont="1" applyAlignment="1">
      <alignment horizontal="center" vertical="center"/>
    </xf>
    <xf numFmtId="164" fontId="10" fillId="0" borderId="30" xfId="2" applyNumberFormat="1" applyFont="1" applyBorder="1" applyAlignment="1">
      <alignment horizontal="center" vertical="center" wrapText="1"/>
    </xf>
    <xf numFmtId="164" fontId="10" fillId="0" borderId="3" xfId="2" applyNumberFormat="1" applyFont="1" applyBorder="1" applyAlignment="1">
      <alignment horizontal="center" vertical="center" wrapText="1"/>
    </xf>
    <xf numFmtId="164" fontId="10" fillId="0" borderId="31" xfId="2" applyNumberFormat="1" applyFont="1" applyBorder="1" applyAlignment="1">
      <alignment horizontal="center" vertical="center" wrapText="1"/>
    </xf>
    <xf numFmtId="164" fontId="10" fillId="0" borderId="32" xfId="2" applyNumberFormat="1" applyFont="1" applyBorder="1" applyAlignment="1">
      <alignment horizontal="center" vertical="center" wrapText="1"/>
    </xf>
    <xf numFmtId="164" fontId="10" fillId="0" borderId="0" xfId="2" applyNumberFormat="1" applyFont="1" applyAlignment="1">
      <alignment horizontal="center" vertical="center" wrapText="1"/>
    </xf>
    <xf numFmtId="164" fontId="10" fillId="0" borderId="33" xfId="2" applyNumberFormat="1" applyFont="1" applyBorder="1" applyAlignment="1">
      <alignment horizontal="right" vertical="center" wrapText="1" indent="1"/>
    </xf>
    <xf numFmtId="164" fontId="15" fillId="0" borderId="34" xfId="2" applyNumberFormat="1" applyFont="1" applyBorder="1" applyAlignment="1">
      <alignment horizontal="left" vertical="center" wrapText="1" indent="1"/>
    </xf>
    <xf numFmtId="1" fontId="24" fillId="2" borderId="34" xfId="2" applyNumberFormat="1" applyFont="1" applyFill="1" applyBorder="1" applyAlignment="1">
      <alignment horizontal="center" vertical="center" wrapText="1"/>
    </xf>
    <xf numFmtId="164" fontId="15" fillId="0" borderId="34" xfId="2" applyNumberFormat="1" applyFont="1" applyBorder="1" applyAlignment="1">
      <alignment vertical="center" wrapText="1"/>
    </xf>
    <xf numFmtId="164" fontId="15" fillId="0" borderId="22" xfId="2" applyNumberFormat="1" applyFont="1" applyBorder="1" applyAlignment="1">
      <alignment vertical="center" wrapText="1"/>
    </xf>
    <xf numFmtId="164" fontId="15" fillId="0" borderId="35" xfId="2" applyNumberFormat="1" applyFont="1" applyBorder="1" applyAlignment="1">
      <alignment vertical="center" wrapText="1"/>
    </xf>
    <xf numFmtId="164" fontId="10" fillId="0" borderId="9" xfId="2" applyNumberFormat="1" applyFont="1" applyBorder="1" applyAlignment="1">
      <alignment horizontal="right" vertical="center" wrapText="1" indent="1"/>
    </xf>
    <xf numFmtId="164" fontId="11" fillId="0" borderId="10" xfId="2" applyNumberFormat="1" applyFont="1" applyBorder="1" applyAlignment="1" applyProtection="1">
      <alignment horizontal="left" vertical="center" wrapText="1" indent="1"/>
      <protection locked="0"/>
    </xf>
    <xf numFmtId="1" fontId="21" fillId="0" borderId="10" xfId="2" applyNumberFormat="1" applyFont="1" applyBorder="1" applyAlignment="1" applyProtection="1">
      <alignment horizontal="center" vertical="center" wrapText="1"/>
      <protection locked="0"/>
    </xf>
    <xf numFmtId="164" fontId="11" fillId="0" borderId="10" xfId="2" applyNumberFormat="1" applyFont="1" applyBorder="1" applyAlignment="1" applyProtection="1">
      <alignment vertical="center" wrapText="1"/>
      <protection locked="0"/>
    </xf>
    <xf numFmtId="164" fontId="11" fillId="0" borderId="36" xfId="2" applyNumberFormat="1" applyFont="1" applyBorder="1" applyAlignment="1" applyProtection="1">
      <alignment vertical="center" wrapText="1"/>
      <protection locked="0"/>
    </xf>
    <xf numFmtId="164" fontId="11" fillId="0" borderId="37" xfId="2" applyNumberFormat="1" applyFont="1" applyBorder="1" applyAlignment="1">
      <alignment vertical="center" wrapText="1"/>
    </xf>
    <xf numFmtId="164" fontId="15" fillId="0" borderId="10" xfId="2" applyNumberFormat="1" applyFont="1" applyBorder="1" applyAlignment="1">
      <alignment horizontal="left" vertical="center" wrapText="1" indent="1"/>
    </xf>
    <xf numFmtId="1" fontId="24" fillId="2" borderId="10" xfId="2" applyNumberFormat="1" applyFont="1" applyFill="1" applyBorder="1" applyAlignment="1">
      <alignment horizontal="center" vertical="center" wrapText="1"/>
    </xf>
    <xf numFmtId="164" fontId="15" fillId="0" borderId="10" xfId="2" applyNumberFormat="1" applyFont="1" applyBorder="1" applyAlignment="1">
      <alignment vertical="center" wrapText="1"/>
    </xf>
    <xf numFmtId="164" fontId="15" fillId="0" borderId="36" xfId="2" applyNumberFormat="1" applyFont="1" applyBorder="1" applyAlignment="1">
      <alignment vertical="center" wrapText="1"/>
    </xf>
    <xf numFmtId="164" fontId="15" fillId="0" borderId="37" xfId="2" applyNumberFormat="1" applyFont="1" applyBorder="1" applyAlignment="1">
      <alignment vertical="center" wrapText="1"/>
    </xf>
    <xf numFmtId="164" fontId="10" fillId="0" borderId="10" xfId="2" applyNumberFormat="1" applyFont="1" applyBorder="1" applyAlignment="1">
      <alignment horizontal="left" vertical="center" wrapText="1" indent="1"/>
    </xf>
    <xf numFmtId="164" fontId="10" fillId="0" borderId="38" xfId="2" applyNumberFormat="1" applyFont="1" applyBorder="1" applyAlignment="1">
      <alignment horizontal="right" vertical="center" wrapText="1" indent="1"/>
    </xf>
    <xf numFmtId="164" fontId="15" fillId="0" borderId="39" xfId="2" applyNumberFormat="1" applyFont="1" applyBorder="1" applyAlignment="1">
      <alignment horizontal="left" vertical="center" wrapText="1" indent="1"/>
    </xf>
    <xf numFmtId="1" fontId="24" fillId="2" borderId="21" xfId="2" applyNumberFormat="1" applyFont="1" applyFill="1" applyBorder="1" applyAlignment="1">
      <alignment horizontal="center" vertical="center" wrapText="1"/>
    </xf>
    <xf numFmtId="164" fontId="15" fillId="0" borderId="39" xfId="2" applyNumberFormat="1" applyFont="1" applyBorder="1" applyAlignment="1">
      <alignment vertical="center" wrapText="1"/>
    </xf>
    <xf numFmtId="164" fontId="15" fillId="0" borderId="40" xfId="2" applyNumberFormat="1" applyFont="1" applyBorder="1" applyAlignment="1">
      <alignment vertical="center" wrapText="1"/>
    </xf>
    <xf numFmtId="1" fontId="21" fillId="0" borderId="40" xfId="2" applyNumberFormat="1" applyFont="1" applyBorder="1" applyAlignment="1" applyProtection="1">
      <alignment horizontal="center" vertical="center" wrapText="1"/>
      <protection locked="0"/>
    </xf>
    <xf numFmtId="164" fontId="11" fillId="0" borderId="39" xfId="2" applyNumberFormat="1" applyFont="1" applyBorder="1" applyAlignment="1" applyProtection="1">
      <alignment vertical="center" wrapText="1"/>
      <protection locked="0"/>
    </xf>
    <xf numFmtId="164" fontId="11" fillId="0" borderId="40" xfId="2" applyNumberFormat="1" applyFont="1" applyBorder="1" applyAlignment="1" applyProtection="1">
      <alignment vertical="center" wrapText="1"/>
      <protection locked="0"/>
    </xf>
    <xf numFmtId="164" fontId="10" fillId="0" borderId="2" xfId="2" applyNumberFormat="1" applyFont="1" applyBorder="1" applyAlignment="1">
      <alignment horizontal="right" vertical="center" wrapText="1" indent="1"/>
    </xf>
    <xf numFmtId="164" fontId="10" fillId="0" borderId="3" xfId="2" applyNumberFormat="1" applyFont="1" applyBorder="1" applyAlignment="1">
      <alignment horizontal="left" vertical="center" wrapText="1" indent="1"/>
    </xf>
    <xf numFmtId="1" fontId="11" fillId="2" borderId="31" xfId="2" applyNumberFormat="1" applyFont="1" applyFill="1" applyBorder="1" applyAlignment="1">
      <alignment vertical="center" wrapText="1"/>
    </xf>
    <xf numFmtId="164" fontId="15" fillId="0" borderId="3" xfId="2" applyNumberFormat="1" applyFont="1" applyBorder="1" applyAlignment="1">
      <alignment vertical="center" wrapText="1"/>
    </xf>
    <xf numFmtId="164" fontId="15" fillId="0" borderId="31" xfId="2" applyNumberFormat="1" applyFont="1" applyBorder="1" applyAlignment="1">
      <alignment vertical="center" wrapText="1"/>
    </xf>
    <xf numFmtId="164" fontId="15" fillId="0" borderId="41" xfId="2" applyNumberFormat="1" applyFont="1" applyBorder="1" applyAlignment="1">
      <alignment vertical="center" wrapText="1"/>
    </xf>
    <xf numFmtId="164" fontId="19" fillId="0" borderId="0" xfId="2" applyNumberFormat="1" applyAlignment="1">
      <alignment horizontal="center" vertical="center" wrapText="1"/>
    </xf>
    <xf numFmtId="0" fontId="19" fillId="0" borderId="0" xfId="2" applyProtection="1">
      <protection locked="0"/>
    </xf>
    <xf numFmtId="0" fontId="9" fillId="0" borderId="3" xfId="2" applyFont="1" applyBorder="1" applyAlignment="1" applyProtection="1">
      <alignment horizontal="center" vertical="center" wrapText="1"/>
      <protection locked="0"/>
    </xf>
    <xf numFmtId="0" fontId="9" fillId="0" borderId="31" xfId="2" applyFont="1" applyBorder="1" applyAlignment="1" applyProtection="1">
      <alignment horizontal="center" vertical="center" wrapText="1"/>
      <protection locked="0"/>
    </xf>
    <xf numFmtId="0" fontId="22" fillId="0" borderId="0" xfId="2" applyFont="1" applyAlignment="1">
      <alignment horizontal="center" vertical="center" wrapText="1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10" fillId="0" borderId="3" xfId="2" applyFont="1" applyBorder="1" applyAlignment="1" applyProtection="1">
      <alignment horizontal="center" vertical="center" wrapText="1"/>
      <protection locked="0"/>
    </xf>
    <xf numFmtId="0" fontId="10" fillId="0" borderId="4" xfId="2" applyFont="1" applyBorder="1" applyAlignment="1" applyProtection="1">
      <alignment horizontal="center" vertical="center" wrapText="1"/>
      <protection locked="0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vertical="center" wrapText="1"/>
    </xf>
    <xf numFmtId="164" fontId="13" fillId="0" borderId="10" xfId="2" applyNumberFormat="1" applyFont="1" applyBorder="1" applyAlignment="1" applyProtection="1">
      <alignment vertical="center"/>
      <protection locked="0"/>
    </xf>
    <xf numFmtId="164" fontId="13" fillId="0" borderId="36" xfId="2" applyNumberFormat="1" applyFont="1" applyBorder="1" applyAlignment="1" applyProtection="1">
      <alignment vertical="center"/>
      <protection locked="0"/>
    </xf>
    <xf numFmtId="164" fontId="15" fillId="0" borderId="36" xfId="2" applyNumberFormat="1" applyFont="1" applyBorder="1" applyAlignment="1">
      <alignment vertical="center"/>
    </xf>
    <xf numFmtId="164" fontId="15" fillId="0" borderId="11" xfId="2" applyNumberFormat="1" applyFont="1" applyBorder="1" applyAlignment="1">
      <alignment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vertical="center" wrapText="1"/>
    </xf>
    <xf numFmtId="164" fontId="13" fillId="0" borderId="21" xfId="2" applyNumberFormat="1" applyFont="1" applyBorder="1" applyAlignment="1" applyProtection="1">
      <alignment vertical="center"/>
      <protection locked="0"/>
    </xf>
    <xf numFmtId="164" fontId="13" fillId="0" borderId="48" xfId="2" applyNumberFormat="1" applyFont="1" applyBorder="1" applyAlignment="1" applyProtection="1">
      <alignment vertical="center"/>
      <protection locked="0"/>
    </xf>
    <xf numFmtId="0" fontId="13" fillId="0" borderId="43" xfId="2" applyFont="1" applyBorder="1" applyAlignment="1">
      <alignment horizontal="center" vertical="center"/>
    </xf>
    <xf numFmtId="0" fontId="13" fillId="0" borderId="44" xfId="2" applyFont="1" applyBorder="1" applyAlignment="1">
      <alignment vertical="center" wrapText="1"/>
    </xf>
    <xf numFmtId="164" fontId="13" fillId="0" borderId="44" xfId="2" applyNumberFormat="1" applyFont="1" applyBorder="1" applyAlignment="1" applyProtection="1">
      <alignment vertical="center"/>
      <protection locked="0"/>
    </xf>
    <xf numFmtId="164" fontId="13" fillId="0" borderId="27" xfId="2" applyNumberFormat="1" applyFont="1" applyBorder="1" applyAlignment="1" applyProtection="1">
      <alignment vertical="center"/>
      <protection locked="0"/>
    </xf>
    <xf numFmtId="164" fontId="15" fillId="0" borderId="3" xfId="2" applyNumberFormat="1" applyFont="1" applyBorder="1" applyAlignment="1">
      <alignment vertical="center"/>
    </xf>
    <xf numFmtId="164" fontId="15" fillId="0" borderId="31" xfId="2" applyNumberFormat="1" applyFont="1" applyBorder="1" applyAlignment="1">
      <alignment vertical="center"/>
    </xf>
    <xf numFmtId="164" fontId="15" fillId="0" borderId="4" xfId="2" applyNumberFormat="1" applyFont="1" applyBorder="1" applyAlignment="1">
      <alignment vertical="center"/>
    </xf>
    <xf numFmtId="0" fontId="22" fillId="0" borderId="0" xfId="2" applyFont="1"/>
    <xf numFmtId="164" fontId="15" fillId="0" borderId="28" xfId="2" applyNumberFormat="1" applyFont="1" applyBorder="1" applyAlignment="1">
      <alignment vertical="center"/>
    </xf>
    <xf numFmtId="164" fontId="27" fillId="0" borderId="3" xfId="2" applyNumberFormat="1" applyFont="1" applyBorder="1" applyAlignment="1">
      <alignment vertical="center"/>
    </xf>
    <xf numFmtId="0" fontId="23" fillId="0" borderId="0" xfId="2" applyFont="1" applyAlignment="1" applyProtection="1">
      <alignment horizontal="center" vertical="center" wrapText="1"/>
      <protection locked="0"/>
    </xf>
    <xf numFmtId="0" fontId="30" fillId="0" borderId="0" xfId="2" applyFont="1" applyAlignment="1" applyProtection="1">
      <alignment horizontal="right"/>
      <protection locked="0"/>
    </xf>
    <xf numFmtId="0" fontId="27" fillId="0" borderId="5" xfId="2" applyFont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 applyProtection="1">
      <alignment horizontal="center" vertical="center"/>
      <protection locked="0"/>
    </xf>
    <xf numFmtId="0" fontId="27" fillId="0" borderId="54" xfId="2" applyFont="1" applyBorder="1" applyAlignment="1" applyProtection="1">
      <alignment horizontal="center" vertical="center" wrapText="1"/>
      <protection locked="0"/>
    </xf>
    <xf numFmtId="0" fontId="27" fillId="0" borderId="6" xfId="2" applyFont="1" applyBorder="1" applyAlignment="1" applyProtection="1">
      <alignment horizontal="center" vertical="center" wrapText="1"/>
      <protection locked="0"/>
    </xf>
    <xf numFmtId="0" fontId="13" fillId="0" borderId="33" xfId="2" applyFont="1" applyBorder="1" applyAlignment="1">
      <alignment horizontal="right" vertical="center" indent="1"/>
    </xf>
    <xf numFmtId="0" fontId="13" fillId="0" borderId="34" xfId="2" applyFont="1" applyBorder="1" applyAlignment="1" applyProtection="1">
      <alignment horizontal="left" vertical="center" indent="1"/>
      <protection locked="0"/>
    </xf>
    <xf numFmtId="3" fontId="13" fillId="0" borderId="22" xfId="2" applyNumberFormat="1" applyFont="1" applyBorder="1" applyAlignment="1" applyProtection="1">
      <alignment horizontal="right" vertical="center"/>
      <protection locked="0"/>
    </xf>
    <xf numFmtId="3" fontId="13" fillId="0" borderId="42" xfId="2" applyNumberFormat="1" applyFont="1" applyBorder="1" applyAlignment="1" applyProtection="1">
      <alignment horizontal="right" vertical="center"/>
      <protection locked="0"/>
    </xf>
    <xf numFmtId="0" fontId="13" fillId="0" borderId="9" xfId="2" applyFont="1" applyBorder="1" applyAlignment="1">
      <alignment horizontal="right" vertical="center" indent="1"/>
    </xf>
    <xf numFmtId="0" fontId="13" fillId="0" borderId="10" xfId="2" applyFont="1" applyBorder="1" applyAlignment="1" applyProtection="1">
      <alignment horizontal="left" vertical="center" indent="1"/>
      <protection locked="0"/>
    </xf>
    <xf numFmtId="3" fontId="13" fillId="0" borderId="36" xfId="2" applyNumberFormat="1" applyFont="1" applyBorder="1" applyAlignment="1" applyProtection="1">
      <alignment horizontal="right" vertical="center"/>
      <protection locked="0"/>
    </xf>
    <xf numFmtId="3" fontId="13" fillId="0" borderId="11" xfId="2" applyNumberFormat="1" applyFont="1" applyBorder="1" applyAlignment="1" applyProtection="1">
      <alignment horizontal="right" vertical="center"/>
      <protection locked="0"/>
    </xf>
    <xf numFmtId="0" fontId="13" fillId="0" borderId="20" xfId="2" applyFont="1" applyBorder="1" applyAlignment="1">
      <alignment horizontal="right" vertical="center" indent="1"/>
    </xf>
    <xf numFmtId="0" fontId="13" fillId="0" borderId="21" xfId="2" applyFont="1" applyBorder="1" applyAlignment="1" applyProtection="1">
      <alignment horizontal="left" vertical="center" indent="1"/>
      <protection locked="0"/>
    </xf>
    <xf numFmtId="3" fontId="13" fillId="0" borderId="48" xfId="2" applyNumberFormat="1" applyFont="1" applyBorder="1" applyAlignment="1" applyProtection="1">
      <alignment horizontal="right" vertical="center"/>
      <protection locked="0"/>
    </xf>
    <xf numFmtId="3" fontId="13" fillId="0" borderId="18" xfId="2" applyNumberFormat="1" applyFont="1" applyBorder="1" applyAlignment="1" applyProtection="1">
      <alignment horizontal="right" vertical="center"/>
      <protection locked="0"/>
    </xf>
    <xf numFmtId="0" fontId="19" fillId="0" borderId="3" xfId="2" applyBorder="1" applyAlignment="1">
      <alignment vertical="center"/>
    </xf>
    <xf numFmtId="164" fontId="15" fillId="0" borderId="4" xfId="2" applyNumberFormat="1" applyFont="1" applyBorder="1" applyAlignment="1">
      <alignment vertical="center" wrapText="1"/>
    </xf>
    <xf numFmtId="0" fontId="14" fillId="0" borderId="0" xfId="4" applyFont="1" applyBorder="1" applyAlignment="1">
      <alignment vertical="center" wrapText="1"/>
    </xf>
    <xf numFmtId="166" fontId="11" fillId="0" borderId="0" xfId="6" applyNumberFormat="1" applyFont="1" applyBorder="1" applyAlignment="1">
      <alignment horizontal="center" vertical="center"/>
    </xf>
    <xf numFmtId="0" fontId="5" fillId="0" borderId="0" xfId="4" applyProtection="1">
      <protection locked="0"/>
    </xf>
    <xf numFmtId="0" fontId="35" fillId="0" borderId="0" xfId="4" applyFont="1" applyProtection="1">
      <protection locked="0"/>
    </xf>
    <xf numFmtId="0" fontId="39" fillId="0" borderId="43" xfId="4" applyFont="1" applyBorder="1" applyAlignment="1" applyProtection="1">
      <alignment horizontal="center" vertical="center" wrapText="1"/>
      <protection locked="0"/>
    </xf>
    <xf numFmtId="0" fontId="39" fillId="0" borderId="44" xfId="4" applyFont="1" applyBorder="1" applyAlignment="1" applyProtection="1">
      <alignment horizontal="center" vertical="center" wrapText="1"/>
      <protection locked="0"/>
    </xf>
    <xf numFmtId="0" fontId="39" fillId="0" borderId="28" xfId="4" applyFont="1" applyBorder="1" applyAlignment="1" applyProtection="1">
      <alignment horizontal="center" vertical="center" wrapText="1"/>
      <protection locked="0"/>
    </xf>
    <xf numFmtId="167" fontId="47" fillId="0" borderId="34" xfId="4" applyNumberFormat="1" applyFont="1" applyBorder="1" applyAlignment="1" applyProtection="1">
      <alignment horizontal="right" vertical="center" wrapText="1"/>
      <protection locked="0"/>
    </xf>
    <xf numFmtId="167" fontId="47" fillId="0" borderId="42" xfId="4" applyNumberFormat="1" applyFont="1" applyBorder="1" applyAlignment="1" applyProtection="1">
      <alignment horizontal="right" vertical="center" wrapText="1"/>
      <protection locked="0"/>
    </xf>
    <xf numFmtId="167" fontId="47" fillId="0" borderId="10" xfId="4" applyNumberFormat="1" applyFont="1" applyBorder="1" applyAlignment="1">
      <alignment horizontal="right" vertical="center" wrapText="1"/>
    </xf>
    <xf numFmtId="167" fontId="47" fillId="0" borderId="11" xfId="4" applyNumberFormat="1" applyFont="1" applyBorder="1" applyAlignment="1">
      <alignment horizontal="right" vertical="center" wrapText="1"/>
    </xf>
    <xf numFmtId="167" fontId="48" fillId="0" borderId="10" xfId="4" applyNumberFormat="1" applyFont="1" applyBorder="1" applyAlignment="1" applyProtection="1">
      <alignment horizontal="right" vertical="center" wrapText="1"/>
      <protection locked="0"/>
    </xf>
    <xf numFmtId="167" fontId="48" fillId="0" borderId="11" xfId="4" applyNumberFormat="1" applyFont="1" applyBorder="1" applyAlignment="1" applyProtection="1">
      <alignment horizontal="right" vertical="center" wrapText="1"/>
      <protection locked="0"/>
    </xf>
    <xf numFmtId="167" fontId="49" fillId="0" borderId="10" xfId="4" applyNumberFormat="1" applyFont="1" applyBorder="1" applyAlignment="1" applyProtection="1">
      <alignment horizontal="right" vertical="center" wrapText="1"/>
      <protection locked="0"/>
    </xf>
    <xf numFmtId="167" fontId="49" fillId="0" borderId="11" xfId="4" applyNumberFormat="1" applyFont="1" applyBorder="1" applyAlignment="1" applyProtection="1">
      <alignment horizontal="right" vertical="center" wrapText="1"/>
      <protection locked="0"/>
    </xf>
    <xf numFmtId="167" fontId="49" fillId="0" borderId="10" xfId="4" applyNumberFormat="1" applyFont="1" applyBorder="1" applyAlignment="1">
      <alignment horizontal="right" vertical="center" wrapText="1"/>
    </xf>
    <xf numFmtId="167" fontId="49" fillId="0" borderId="11" xfId="4" applyNumberFormat="1" applyFont="1" applyBorder="1" applyAlignment="1">
      <alignment horizontal="right" vertical="center" wrapText="1"/>
    </xf>
    <xf numFmtId="167" fontId="47" fillId="0" borderId="44" xfId="4" applyNumberFormat="1" applyFont="1" applyBorder="1" applyAlignment="1">
      <alignment horizontal="right" vertical="center" wrapText="1"/>
    </xf>
    <xf numFmtId="167" fontId="47" fillId="0" borderId="28" xfId="4" applyNumberFormat="1" applyFont="1" applyBorder="1" applyAlignment="1">
      <alignment horizontal="right" vertical="center" wrapText="1"/>
    </xf>
    <xf numFmtId="167" fontId="47" fillId="0" borderId="0" xfId="4" applyNumberFormat="1" applyFont="1" applyBorder="1" applyAlignment="1">
      <alignment horizontal="right" vertical="center" wrapText="1"/>
    </xf>
    <xf numFmtId="0" fontId="19" fillId="0" borderId="0" xfId="6" applyAlignment="1" applyProtection="1">
      <alignment vertical="center" wrapText="1"/>
      <protection locked="0"/>
    </xf>
    <xf numFmtId="49" fontId="10" fillId="0" borderId="43" xfId="6" applyNumberFormat="1" applyFont="1" applyBorder="1" applyAlignment="1" applyProtection="1">
      <alignment horizontal="center" vertical="center" wrapText="1"/>
      <protection locked="0"/>
    </xf>
    <xf numFmtId="49" fontId="10" fillId="0" borderId="44" xfId="6" applyNumberFormat="1" applyFont="1" applyBorder="1" applyAlignment="1" applyProtection="1">
      <alignment horizontal="center" vertical="center"/>
      <protection locked="0"/>
    </xf>
    <xf numFmtId="49" fontId="10" fillId="0" borderId="28" xfId="6" applyNumberFormat="1" applyFont="1" applyBorder="1" applyAlignment="1" applyProtection="1">
      <alignment horizontal="center" vertical="center"/>
      <protection locked="0"/>
    </xf>
    <xf numFmtId="168" fontId="10" fillId="0" borderId="11" xfId="6" applyNumberFormat="1" applyFont="1" applyBorder="1" applyAlignment="1" applyProtection="1">
      <alignment vertical="center"/>
      <protection locked="0"/>
    </xf>
    <xf numFmtId="0" fontId="17" fillId="0" borderId="5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 wrapText="1"/>
    </xf>
    <xf numFmtId="0" fontId="17" fillId="0" borderId="6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 wrapText="1"/>
    </xf>
    <xf numFmtId="0" fontId="17" fillId="0" borderId="4" xfId="4" applyFont="1" applyBorder="1" applyAlignment="1">
      <alignment horizontal="center" vertical="center" wrapText="1"/>
    </xf>
    <xf numFmtId="0" fontId="12" fillId="0" borderId="9" xfId="4" applyFont="1" applyBorder="1" applyProtection="1">
      <protection locked="0"/>
    </xf>
    <xf numFmtId="0" fontId="12" fillId="0" borderId="16" xfId="4" applyFont="1" applyBorder="1" applyAlignment="1">
      <alignment horizontal="right" indent="1"/>
    </xf>
    <xf numFmtId="3" fontId="12" fillId="0" borderId="16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0" fontId="12" fillId="0" borderId="10" xfId="4" applyFont="1" applyBorder="1" applyAlignment="1">
      <alignment horizontal="right" indent="1"/>
    </xf>
    <xf numFmtId="3" fontId="12" fillId="0" borderId="10" xfId="4" applyNumberFormat="1" applyFont="1" applyBorder="1" applyProtection="1">
      <protection locked="0"/>
    </xf>
    <xf numFmtId="3" fontId="12" fillId="0" borderId="11" xfId="4" applyNumberFormat="1" applyFont="1" applyBorder="1" applyProtection="1">
      <protection locked="0"/>
    </xf>
    <xf numFmtId="0" fontId="12" fillId="0" borderId="20" xfId="4" applyFont="1" applyBorder="1" applyProtection="1">
      <protection locked="0"/>
    </xf>
    <xf numFmtId="0" fontId="12" fillId="0" borderId="21" xfId="4" applyFont="1" applyBorder="1" applyAlignment="1">
      <alignment horizontal="right" indent="1"/>
    </xf>
    <xf numFmtId="3" fontId="12" fillId="0" borderId="21" xfId="4" applyNumberFormat="1" applyFont="1" applyBorder="1" applyProtection="1">
      <protection locked="0"/>
    </xf>
    <xf numFmtId="3" fontId="12" fillId="0" borderId="18" xfId="4" applyNumberFormat="1" applyFont="1" applyBorder="1" applyProtection="1">
      <protection locked="0"/>
    </xf>
    <xf numFmtId="0" fontId="14" fillId="0" borderId="2" xfId="4" applyFont="1" applyBorder="1" applyProtection="1">
      <protection locked="0"/>
    </xf>
    <xf numFmtId="0" fontId="12" fillId="0" borderId="3" xfId="4" applyFont="1" applyBorder="1" applyAlignment="1">
      <alignment horizontal="right" indent="1"/>
    </xf>
    <xf numFmtId="3" fontId="12" fillId="0" borderId="55" xfId="4" applyNumberFormat="1" applyFont="1" applyBorder="1" applyProtection="1">
      <protection locked="0"/>
    </xf>
    <xf numFmtId="168" fontId="10" fillId="0" borderId="4" xfId="6" applyNumberFormat="1" applyFont="1" applyBorder="1" applyAlignment="1">
      <alignment vertical="center"/>
    </xf>
    <xf numFmtId="0" fontId="12" fillId="0" borderId="15" xfId="4" applyFont="1" applyBorder="1" applyProtection="1">
      <protection locked="0"/>
    </xf>
    <xf numFmtId="3" fontId="12" fillId="0" borderId="55" xfId="4" applyNumberFormat="1" applyFont="1" applyBorder="1"/>
    <xf numFmtId="0" fontId="50" fillId="0" borderId="0" xfId="4" applyFont="1"/>
    <xf numFmtId="0" fontId="43" fillId="0" borderId="0" xfId="2" applyFont="1" applyProtection="1">
      <protection locked="0"/>
    </xf>
    <xf numFmtId="0" fontId="51" fillId="0" borderId="0" xfId="2" applyFont="1" applyAlignment="1" applyProtection="1">
      <alignment horizontal="center"/>
      <protection locked="0"/>
    </xf>
    <xf numFmtId="0" fontId="52" fillId="0" borderId="2" xfId="2" applyFont="1" applyBorder="1" applyAlignment="1" applyProtection="1">
      <alignment horizontal="center" vertical="center" wrapText="1"/>
      <protection locked="0"/>
    </xf>
    <xf numFmtId="0" fontId="51" fillId="0" borderId="3" xfId="2" applyFont="1" applyBorder="1" applyAlignment="1" applyProtection="1">
      <alignment horizontal="center" vertical="center" wrapText="1"/>
      <protection locked="0"/>
    </xf>
    <xf numFmtId="0" fontId="51" fillId="0" borderId="4" xfId="2" applyFont="1" applyBorder="1" applyAlignment="1" applyProtection="1">
      <alignment horizontal="center" vertical="center" wrapText="1"/>
      <protection locked="0"/>
    </xf>
    <xf numFmtId="0" fontId="53" fillId="0" borderId="15" xfId="2" applyFont="1" applyBorder="1" applyAlignment="1">
      <alignment horizontal="center" vertical="top" wrapText="1"/>
    </xf>
    <xf numFmtId="0" fontId="54" fillId="0" borderId="16" xfId="2" applyFont="1" applyBorder="1" applyAlignment="1" applyProtection="1">
      <alignment horizontal="left" vertical="top" wrapText="1"/>
      <protection locked="0"/>
    </xf>
    <xf numFmtId="9" fontId="54" fillId="0" borderId="16" xfId="7" applyFont="1" applyBorder="1" applyAlignment="1" applyProtection="1">
      <alignment horizontal="center" vertical="center" wrapText="1"/>
      <protection locked="0"/>
    </xf>
    <xf numFmtId="170" fontId="54" fillId="0" borderId="16" xfId="8" applyNumberFormat="1" applyFont="1" applyBorder="1" applyAlignment="1" applyProtection="1">
      <alignment horizontal="center" vertical="center" wrapText="1"/>
      <protection locked="0"/>
    </xf>
    <xf numFmtId="170" fontId="54" fillId="0" borderId="17" xfId="8" applyNumberFormat="1" applyFont="1" applyBorder="1" applyAlignment="1" applyProtection="1">
      <alignment horizontal="center" vertical="top" wrapText="1"/>
      <protection locked="0"/>
    </xf>
    <xf numFmtId="0" fontId="53" fillId="0" borderId="9" xfId="2" applyFont="1" applyBorder="1" applyAlignment="1">
      <alignment horizontal="center" vertical="top" wrapText="1"/>
    </xf>
    <xf numFmtId="0" fontId="54" fillId="0" borderId="10" xfId="2" applyFont="1" applyBorder="1" applyAlignment="1" applyProtection="1">
      <alignment horizontal="left" vertical="top" wrapText="1"/>
      <protection locked="0"/>
    </xf>
    <xf numFmtId="9" fontId="54" fillId="0" borderId="10" xfId="7" applyFont="1" applyBorder="1" applyAlignment="1" applyProtection="1">
      <alignment horizontal="center" vertical="center" wrapText="1"/>
      <protection locked="0"/>
    </xf>
    <xf numFmtId="170" fontId="54" fillId="0" borderId="10" xfId="8" applyNumberFormat="1" applyFont="1" applyBorder="1" applyAlignment="1" applyProtection="1">
      <alignment horizontal="center" vertical="center" wrapText="1"/>
      <protection locked="0"/>
    </xf>
    <xf numFmtId="170" fontId="54" fillId="0" borderId="11" xfId="8" applyNumberFormat="1" applyFont="1" applyBorder="1" applyAlignment="1" applyProtection="1">
      <alignment horizontal="center" vertical="top" wrapText="1"/>
      <protection locked="0"/>
    </xf>
    <xf numFmtId="0" fontId="53" fillId="0" borderId="20" xfId="2" applyFont="1" applyBorder="1" applyAlignment="1">
      <alignment horizontal="center" vertical="top" wrapText="1"/>
    </xf>
    <xf numFmtId="0" fontId="54" fillId="0" borderId="21" xfId="2" applyFont="1" applyBorder="1" applyAlignment="1" applyProtection="1">
      <alignment horizontal="left" vertical="top" wrapText="1"/>
      <protection locked="0"/>
    </xf>
    <xf numFmtId="9" fontId="54" fillId="0" borderId="21" xfId="7" applyFont="1" applyBorder="1" applyAlignment="1" applyProtection="1">
      <alignment horizontal="center" vertical="center" wrapText="1"/>
      <protection locked="0"/>
    </xf>
    <xf numFmtId="170" fontId="54" fillId="0" borderId="21" xfId="8" applyNumberFormat="1" applyFont="1" applyBorder="1" applyAlignment="1" applyProtection="1">
      <alignment horizontal="center" vertical="center" wrapText="1"/>
      <protection locked="0"/>
    </xf>
    <xf numFmtId="170" fontId="54" fillId="0" borderId="18" xfId="8" applyNumberFormat="1" applyFont="1" applyBorder="1" applyAlignment="1" applyProtection="1">
      <alignment horizontal="center" vertical="top" wrapText="1"/>
      <protection locked="0"/>
    </xf>
    <xf numFmtId="0" fontId="51" fillId="4" borderId="3" xfId="2" applyFont="1" applyFill="1" applyBorder="1" applyAlignment="1">
      <alignment horizontal="center" vertical="top" wrapText="1"/>
    </xf>
    <xf numFmtId="170" fontId="54" fillId="0" borderId="3" xfId="8" applyNumberFormat="1" applyFont="1" applyBorder="1" applyAlignment="1" applyProtection="1">
      <alignment horizontal="center" vertical="center" wrapText="1"/>
    </xf>
    <xf numFmtId="170" fontId="54" fillId="0" borderId="4" xfId="8" applyNumberFormat="1" applyFont="1" applyBorder="1" applyAlignment="1" applyProtection="1">
      <alignment horizontal="center" vertical="top" wrapText="1"/>
    </xf>
    <xf numFmtId="0" fontId="51" fillId="0" borderId="0" xfId="2" applyFont="1" applyAlignment="1">
      <alignment horizontal="center"/>
    </xf>
    <xf numFmtId="0" fontId="19" fillId="0" borderId="0" xfId="2" applyFill="1"/>
    <xf numFmtId="0" fontId="19" fillId="0" borderId="0" xfId="2" applyFill="1" applyBorder="1"/>
    <xf numFmtId="0" fontId="26" fillId="0" borderId="0" xfId="2" applyFont="1" applyFill="1" applyBorder="1" applyAlignment="1">
      <alignment horizontal="right"/>
    </xf>
    <xf numFmtId="0" fontId="19" fillId="0" borderId="0" xfId="2" applyFill="1" applyBorder="1" applyAlignment="1">
      <alignment horizontal="center"/>
    </xf>
    <xf numFmtId="165" fontId="19" fillId="0" borderId="0" xfId="2" applyNumberFormat="1" applyFill="1" applyBorder="1"/>
    <xf numFmtId="0" fontId="22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 applyProtection="1">
      <alignment horizontal="left" vertical="center" wrapText="1" indent="1"/>
      <protection locked="0"/>
    </xf>
    <xf numFmtId="165" fontId="24" fillId="0" borderId="17" xfId="0" applyNumberFormat="1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center" vertical="center"/>
    </xf>
    <xf numFmtId="0" fontId="28" fillId="0" borderId="10" xfId="0" applyFont="1" applyBorder="1" applyAlignment="1">
      <alignment horizontal="left" vertical="center" indent="5"/>
    </xf>
    <xf numFmtId="165" fontId="0" fillId="0" borderId="11" xfId="0" applyNumberFormat="1" applyBorder="1" applyAlignment="1" applyProtection="1">
      <alignment horizontal="right" vertical="center"/>
      <protection locked="0"/>
    </xf>
    <xf numFmtId="0" fontId="19" fillId="0" borderId="10" xfId="0" applyFont="1" applyBorder="1" applyAlignment="1">
      <alignment horizontal="left" vertical="center" indent="1"/>
    </xf>
    <xf numFmtId="0" fontId="0" fillId="0" borderId="20" xfId="0" applyBorder="1" applyAlignment="1">
      <alignment horizontal="center" vertical="center"/>
    </xf>
    <xf numFmtId="0" fontId="19" fillId="0" borderId="21" xfId="0" applyFont="1" applyBorder="1" applyAlignment="1">
      <alignment horizontal="left" vertical="center" indent="1"/>
    </xf>
    <xf numFmtId="165" fontId="0" fillId="0" borderId="18" xfId="0" applyNumberFormat="1" applyBorder="1" applyAlignment="1" applyProtection="1">
      <alignment horizontal="right" vertical="center"/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left" vertical="center" indent="1"/>
    </xf>
    <xf numFmtId="165" fontId="0" fillId="0" borderId="28" xfId="0" applyNumberFormat="1" applyBorder="1" applyAlignment="1" applyProtection="1">
      <alignment horizontal="right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 applyProtection="1">
      <alignment horizontal="left" vertical="center" wrapText="1" indent="1"/>
      <protection locked="0"/>
    </xf>
    <xf numFmtId="165" fontId="24" fillId="0" borderId="42" xfId="0" applyNumberFormat="1" applyFont="1" applyBorder="1" applyAlignment="1">
      <alignment horizontal="right" vertical="center"/>
    </xf>
    <xf numFmtId="0" fontId="28" fillId="0" borderId="44" xfId="0" applyFont="1" applyBorder="1" applyAlignment="1">
      <alignment horizontal="left" vertical="center" indent="5"/>
    </xf>
    <xf numFmtId="165" fontId="24" fillId="0" borderId="17" xfId="0" applyNumberFormat="1" applyFont="1" applyBorder="1" applyAlignment="1">
      <alignment horizontal="right" vertical="center"/>
    </xf>
    <xf numFmtId="164" fontId="46" fillId="0" borderId="0" xfId="2" applyNumberFormat="1" applyFont="1" applyAlignment="1" applyProtection="1">
      <alignment horizontal="center" vertical="center" wrapText="1"/>
      <protection locked="0"/>
    </xf>
    <xf numFmtId="164" fontId="46" fillId="0" borderId="0" xfId="2" applyNumberFormat="1" applyFont="1" applyAlignment="1" applyProtection="1">
      <alignment vertical="center" wrapText="1"/>
      <protection locked="0"/>
    </xf>
    <xf numFmtId="164" fontId="46" fillId="0" borderId="0" xfId="2" applyNumberFormat="1" applyFont="1" applyAlignment="1">
      <alignment vertical="center" wrapText="1"/>
    </xf>
    <xf numFmtId="164" fontId="9" fillId="0" borderId="27" xfId="2" applyNumberFormat="1" applyFont="1" applyBorder="1" applyAlignment="1" applyProtection="1">
      <alignment horizontal="center" vertical="center"/>
      <protection locked="0"/>
    </xf>
    <xf numFmtId="164" fontId="9" fillId="0" borderId="44" xfId="2" applyNumberFormat="1" applyFont="1" applyBorder="1" applyAlignment="1" applyProtection="1">
      <alignment horizontal="center" vertical="center"/>
      <protection locked="0"/>
    </xf>
    <xf numFmtId="164" fontId="9" fillId="0" borderId="30" xfId="2" applyNumberFormat="1" applyFont="1" applyBorder="1" applyAlignment="1" applyProtection="1">
      <alignment horizontal="center" vertical="center" wrapText="1"/>
      <protection locked="0"/>
    </xf>
    <xf numFmtId="164" fontId="9" fillId="0" borderId="41" xfId="2" applyNumberFormat="1" applyFont="1" applyBorder="1" applyAlignment="1" applyProtection="1">
      <alignment horizontal="center" vertical="center" wrapText="1"/>
      <protection locked="0"/>
    </xf>
    <xf numFmtId="164" fontId="9" fillId="0" borderId="31" xfId="2" applyNumberFormat="1" applyFont="1" applyBorder="1" applyAlignment="1" applyProtection="1">
      <alignment horizontal="center" vertical="center" wrapText="1"/>
      <protection locked="0"/>
    </xf>
    <xf numFmtId="164" fontId="9" fillId="0" borderId="4" xfId="2" applyNumberFormat="1" applyFont="1" applyBorder="1" applyAlignment="1" applyProtection="1">
      <alignment horizontal="center" vertical="center" wrapText="1"/>
      <protection locked="0"/>
    </xf>
    <xf numFmtId="164" fontId="25" fillId="0" borderId="0" xfId="2" applyNumberFormat="1" applyFont="1" applyAlignment="1">
      <alignment horizontal="center" vertical="center" wrapText="1"/>
    </xf>
    <xf numFmtId="164" fontId="10" fillId="0" borderId="41" xfId="2" applyNumberFormat="1" applyFont="1" applyBorder="1" applyAlignment="1">
      <alignment horizontal="left" vertical="center" wrapText="1" indent="1"/>
    </xf>
    <xf numFmtId="164" fontId="21" fillId="2" borderId="41" xfId="2" applyNumberFormat="1" applyFont="1" applyFill="1" applyBorder="1" applyAlignment="1">
      <alignment horizontal="left" vertical="center" wrapText="1" indent="2"/>
    </xf>
    <xf numFmtId="164" fontId="21" fillId="2" borderId="49" xfId="2" applyNumberFormat="1" applyFont="1" applyFill="1" applyBorder="1" applyAlignment="1">
      <alignment horizontal="left" vertical="center" wrapText="1" indent="2"/>
    </xf>
    <xf numFmtId="164" fontId="10" fillId="0" borderId="2" xfId="2" applyNumberFormat="1" applyFont="1" applyBorder="1" applyAlignment="1">
      <alignment vertical="center" wrapText="1"/>
    </xf>
    <xf numFmtId="164" fontId="10" fillId="0" borderId="3" xfId="2" applyNumberFormat="1" applyFont="1" applyBorder="1" applyAlignment="1">
      <alignment vertical="center" wrapText="1"/>
    </xf>
    <xf numFmtId="164" fontId="10" fillId="0" borderId="4" xfId="2" applyNumberFormat="1" applyFont="1" applyBorder="1" applyAlignment="1">
      <alignment vertical="center" wrapText="1"/>
    </xf>
    <xf numFmtId="164" fontId="11" fillId="0" borderId="37" xfId="2" applyNumberFormat="1" applyFont="1" applyBorder="1" applyAlignment="1" applyProtection="1">
      <alignment horizontal="left" vertical="center" wrapText="1" indent="1"/>
      <protection locked="0"/>
    </xf>
    <xf numFmtId="171" fontId="21" fillId="0" borderId="37" xfId="2" applyNumberFormat="1" applyFont="1" applyBorder="1" applyAlignment="1" applyProtection="1">
      <alignment horizontal="right" vertical="center" wrapText="1" indent="2"/>
      <protection locked="0"/>
    </xf>
    <xf numFmtId="171" fontId="21" fillId="0" borderId="10" xfId="2" applyNumberFormat="1" applyFont="1" applyBorder="1" applyAlignment="1" applyProtection="1">
      <alignment horizontal="right" vertical="center" wrapText="1" indent="2"/>
      <protection locked="0"/>
    </xf>
    <xf numFmtId="164" fontId="11" fillId="0" borderId="9" xfId="2" applyNumberFormat="1" applyFont="1" applyBorder="1" applyAlignment="1" applyProtection="1">
      <alignment vertical="center" wrapText="1"/>
      <protection locked="0"/>
    </xf>
    <xf numFmtId="164" fontId="11" fillId="0" borderId="11" xfId="2" applyNumberFormat="1" applyFont="1" applyBorder="1" applyAlignment="1" applyProtection="1">
      <alignment vertical="center" wrapText="1"/>
      <protection locked="0"/>
    </xf>
    <xf numFmtId="164" fontId="21" fillId="2" borderId="41" xfId="2" applyNumberFormat="1" applyFont="1" applyFill="1" applyBorder="1" applyAlignment="1">
      <alignment horizontal="right" vertical="center" wrapText="1" indent="2"/>
    </xf>
    <xf numFmtId="164" fontId="21" fillId="2" borderId="49" xfId="2" applyNumberFormat="1" applyFont="1" applyFill="1" applyBorder="1" applyAlignment="1">
      <alignment horizontal="right" vertical="center" wrapText="1" indent="2"/>
    </xf>
    <xf numFmtId="0" fontId="9" fillId="0" borderId="44" xfId="1" applyFont="1" applyBorder="1" applyAlignment="1" applyProtection="1">
      <alignment horizontal="center" vertical="center" wrapText="1"/>
      <protection locked="0"/>
    </xf>
    <xf numFmtId="0" fontId="9" fillId="0" borderId="44" xfId="1" applyFont="1" applyBorder="1" applyAlignment="1">
      <alignment horizontal="center" vertical="center" wrapText="1"/>
    </xf>
    <xf numFmtId="164" fontId="46" fillId="0" borderId="0" xfId="3" applyNumberFormat="1" applyFont="1" applyAlignment="1">
      <alignment horizontal="center" vertical="center" wrapText="1"/>
    </xf>
    <xf numFmtId="0" fontId="3" fillId="0" borderId="0" xfId="3" applyFont="1" applyAlignment="1">
      <alignment horizontal="center" wrapText="1"/>
    </xf>
    <xf numFmtId="164" fontId="46" fillId="0" borderId="0" xfId="3" applyNumberFormat="1" applyFont="1" applyAlignment="1">
      <alignment vertical="center" wrapText="1"/>
    </xf>
    <xf numFmtId="164" fontId="8" fillId="0" borderId="0" xfId="3" applyNumberFormat="1" applyFont="1" applyAlignment="1">
      <alignment horizontal="right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3" fillId="0" borderId="33" xfId="3" applyFont="1" applyBorder="1" applyAlignment="1">
      <alignment horizontal="center" vertical="center" wrapText="1"/>
    </xf>
    <xf numFmtId="0" fontId="12" fillId="0" borderId="50" xfId="3" applyFont="1" applyBorder="1" applyAlignment="1">
      <alignment horizontal="left" vertical="center" wrapText="1" indent="1"/>
    </xf>
    <xf numFmtId="164" fontId="13" fillId="0" borderId="50" xfId="3" applyNumberFormat="1" applyFont="1" applyBorder="1" applyAlignment="1" applyProtection="1">
      <alignment horizontal="right" vertical="center" wrapText="1" indent="1"/>
      <protection locked="0"/>
    </xf>
    <xf numFmtId="164" fontId="13" fillId="0" borderId="17" xfId="3" applyNumberFormat="1" applyFont="1" applyBorder="1" applyAlignment="1" applyProtection="1">
      <alignment horizontal="right" vertical="center" wrapText="1" indent="1"/>
      <protection locked="0"/>
    </xf>
    <xf numFmtId="0" fontId="13" fillId="0" borderId="9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left" vertical="center" wrapText="1" indent="1"/>
    </xf>
    <xf numFmtId="164" fontId="13" fillId="0" borderId="19" xfId="3" applyNumberFormat="1" applyFont="1" applyBorder="1" applyAlignment="1" applyProtection="1">
      <alignment horizontal="right" vertical="center" wrapText="1" indent="1"/>
      <protection locked="0"/>
    </xf>
    <xf numFmtId="164" fontId="13" fillId="0" borderId="11" xfId="3" applyNumberFormat="1" applyFont="1" applyBorder="1" applyAlignment="1" applyProtection="1">
      <alignment horizontal="right" vertical="center" wrapText="1" indent="1"/>
      <protection locked="0"/>
    </xf>
    <xf numFmtId="0" fontId="12" fillId="0" borderId="19" xfId="3" applyFont="1" applyBorder="1" applyAlignment="1">
      <alignment horizontal="left" vertical="center" wrapText="1" indent="8"/>
    </xf>
    <xf numFmtId="0" fontId="13" fillId="0" borderId="16" xfId="3" applyFont="1" applyBorder="1" applyAlignment="1" applyProtection="1">
      <alignment vertical="center" wrapText="1"/>
      <protection locked="0"/>
    </xf>
    <xf numFmtId="164" fontId="13" fillId="0" borderId="10" xfId="3" applyNumberFormat="1" applyFont="1" applyBorder="1" applyAlignment="1" applyProtection="1">
      <alignment horizontal="right" vertical="center" wrapText="1" indent="1"/>
      <protection locked="0"/>
    </xf>
    <xf numFmtId="0" fontId="13" fillId="0" borderId="10" xfId="3" applyFont="1" applyBorder="1" applyAlignment="1" applyProtection="1">
      <alignment vertical="center" wrapText="1"/>
      <protection locked="0"/>
    </xf>
    <xf numFmtId="0" fontId="13" fillId="0" borderId="20" xfId="3" applyFont="1" applyBorder="1" applyAlignment="1">
      <alignment horizontal="center" vertical="center" wrapText="1"/>
    </xf>
    <xf numFmtId="0" fontId="13" fillId="0" borderId="44" xfId="3" applyFont="1" applyBorder="1" applyAlignment="1" applyProtection="1">
      <alignment vertical="center" wrapText="1"/>
      <protection locked="0"/>
    </xf>
    <xf numFmtId="164" fontId="13" fillId="0" borderId="44" xfId="3" applyNumberFormat="1" applyFont="1" applyBorder="1" applyAlignment="1" applyProtection="1">
      <alignment horizontal="right" vertical="center" wrapText="1" indent="1"/>
      <protection locked="0"/>
    </xf>
    <xf numFmtId="164" fontId="13" fillId="0" borderId="28" xfId="3" applyNumberFormat="1" applyFont="1" applyBorder="1" applyAlignment="1" applyProtection="1">
      <alignment horizontal="right" vertical="center" wrapText="1" indent="1"/>
      <protection locked="0"/>
    </xf>
    <xf numFmtId="0" fontId="15" fillId="0" borderId="2" xfId="3" applyFont="1" applyBorder="1" applyAlignment="1">
      <alignment horizontal="center" vertical="center" wrapText="1"/>
    </xf>
    <xf numFmtId="0" fontId="27" fillId="0" borderId="13" xfId="3" applyFont="1" applyBorder="1" applyAlignment="1">
      <alignment vertical="center" wrapText="1"/>
    </xf>
    <xf numFmtId="164" fontId="15" fillId="0" borderId="13" xfId="3" applyNumberFormat="1" applyFont="1" applyBorder="1" applyAlignment="1">
      <alignment vertical="center" wrapText="1"/>
    </xf>
    <xf numFmtId="164" fontId="15" fillId="0" borderId="47" xfId="3" applyNumberFormat="1" applyFont="1" applyBorder="1" applyAlignment="1">
      <alignment vertical="center" wrapText="1"/>
    </xf>
    <xf numFmtId="164" fontId="5" fillId="0" borderId="0" xfId="1" applyNumberFormat="1" applyFont="1" applyAlignment="1">
      <alignment horizontal="left" vertical="center" wrapText="1"/>
    </xf>
    <xf numFmtId="0" fontId="1" fillId="0" borderId="0" xfId="2" applyFont="1" applyAlignment="1" applyProtection="1">
      <alignment horizontal="left"/>
      <protection locked="0"/>
    </xf>
    <xf numFmtId="164" fontId="1" fillId="0" borderId="0" xfId="2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/>
    </xf>
    <xf numFmtId="164" fontId="2" fillId="0" borderId="0" xfId="1" applyNumberFormat="1" applyFont="1" applyAlignment="1">
      <alignment horizontal="center" vertical="center"/>
    </xf>
    <xf numFmtId="0" fontId="9" fillId="0" borderId="33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164" fontId="27" fillId="0" borderId="34" xfId="1" applyNumberFormat="1" applyFont="1" applyBorder="1" applyAlignment="1">
      <alignment horizontal="center" vertical="center"/>
    </xf>
    <xf numFmtId="164" fontId="27" fillId="0" borderId="42" xfId="1" applyNumberFormat="1" applyFont="1" applyBorder="1" applyAlignment="1">
      <alignment horizontal="center" vertical="center"/>
    </xf>
    <xf numFmtId="0" fontId="43" fillId="0" borderId="0" xfId="1" applyFont="1" applyAlignment="1" applyProtection="1">
      <alignment horizontal="right"/>
      <protection locked="0"/>
    </xf>
    <xf numFmtId="0" fontId="43" fillId="0" borderId="0" xfId="2" applyFont="1" applyAlignment="1" applyProtection="1">
      <alignment horizontal="right"/>
      <protection locked="0"/>
    </xf>
    <xf numFmtId="0" fontId="23" fillId="0" borderId="0" xfId="1" applyFont="1" applyAlignment="1" applyProtection="1">
      <alignment horizontal="center"/>
      <protection locked="0"/>
    </xf>
    <xf numFmtId="0" fontId="24" fillId="0" borderId="0" xfId="2" applyFont="1" applyAlignment="1" applyProtection="1">
      <alignment horizontal="center"/>
      <protection locked="0"/>
    </xf>
    <xf numFmtId="164" fontId="22" fillId="0" borderId="0" xfId="1" applyNumberFormat="1" applyFont="1" applyAlignment="1">
      <alignment horizontal="center" vertical="center" wrapText="1"/>
    </xf>
    <xf numFmtId="164" fontId="2" fillId="0" borderId="0" xfId="1" applyNumberFormat="1" applyFont="1" applyAlignment="1" applyProtection="1">
      <alignment horizontal="center" vertical="center"/>
      <protection locked="0"/>
    </xf>
    <xf numFmtId="0" fontId="9" fillId="0" borderId="33" xfId="1" applyFont="1" applyBorder="1" applyAlignment="1" applyProtection="1">
      <alignment horizontal="center" vertical="center" wrapText="1"/>
      <protection locked="0"/>
    </xf>
    <xf numFmtId="0" fontId="9" fillId="0" borderId="43" xfId="1" applyFont="1" applyBorder="1" applyAlignment="1" applyProtection="1">
      <alignment horizontal="center" vertical="center" wrapText="1"/>
      <protection locked="0"/>
    </xf>
    <xf numFmtId="0" fontId="9" fillId="0" borderId="34" xfId="1" applyFont="1" applyBorder="1" applyAlignment="1" applyProtection="1">
      <alignment horizontal="center" vertical="center" wrapText="1"/>
      <protection locked="0"/>
    </xf>
    <xf numFmtId="0" fontId="9" fillId="0" borderId="44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164" fontId="27" fillId="0" borderId="34" xfId="1" applyNumberFormat="1" applyFont="1" applyBorder="1" applyAlignment="1" applyProtection="1">
      <alignment horizontal="center" vertical="center"/>
      <protection locked="0"/>
    </xf>
    <xf numFmtId="164" fontId="27" fillId="0" borderId="42" xfId="1" applyNumberFormat="1" applyFont="1" applyBorder="1" applyAlignment="1" applyProtection="1">
      <alignment horizontal="center" vertical="center"/>
      <protection locked="0"/>
    </xf>
    <xf numFmtId="0" fontId="18" fillId="0" borderId="0" xfId="2" applyFont="1" applyAlignment="1">
      <alignment horizontal="right"/>
    </xf>
    <xf numFmtId="0" fontId="19" fillId="0" borderId="0" xfId="2" applyAlignment="1">
      <alignment horizontal="center"/>
    </xf>
    <xf numFmtId="164" fontId="29" fillId="0" borderId="0" xfId="1" applyNumberFormat="1" applyFont="1" applyAlignment="1">
      <alignment horizontal="center" vertical="center" wrapText="1"/>
    </xf>
    <xf numFmtId="164" fontId="18" fillId="0" borderId="0" xfId="2" applyNumberFormat="1" applyFont="1" applyAlignment="1">
      <alignment horizontal="right" vertical="center" wrapText="1"/>
    </xf>
    <xf numFmtId="164" fontId="9" fillId="0" borderId="5" xfId="2" applyNumberFormat="1" applyFont="1" applyBorder="1" applyAlignment="1">
      <alignment horizontal="center" vertical="center" wrapText="1"/>
    </xf>
    <xf numFmtId="164" fontId="9" fillId="0" borderId="26" xfId="2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 wrapText="1"/>
    </xf>
    <xf numFmtId="164" fontId="9" fillId="0" borderId="13" xfId="2" applyNumberFormat="1" applyFont="1" applyBorder="1" applyAlignment="1">
      <alignment horizontal="center" vertical="center"/>
    </xf>
    <xf numFmtId="164" fontId="9" fillId="0" borderId="13" xfId="2" applyNumberFormat="1" applyFont="1" applyBorder="1" applyAlignment="1">
      <alignment horizontal="center" vertical="center" wrapText="1"/>
    </xf>
    <xf numFmtId="164" fontId="9" fillId="0" borderId="25" xfId="2" applyNumberFormat="1" applyFont="1" applyBorder="1" applyAlignment="1">
      <alignment horizontal="center" vertical="center" wrapText="1"/>
    </xf>
    <xf numFmtId="164" fontId="9" fillId="0" borderId="29" xfId="2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1" fillId="0" borderId="0" xfId="0" applyFont="1" applyAlignment="1">
      <alignment horizontal="right"/>
    </xf>
    <xf numFmtId="164" fontId="46" fillId="0" borderId="0" xfId="2" applyNumberFormat="1" applyFont="1" applyAlignment="1" applyProtection="1">
      <alignment horizontal="center" textRotation="180" wrapText="1"/>
      <protection locked="0"/>
    </xf>
    <xf numFmtId="0" fontId="30" fillId="0" borderId="1" xfId="2" applyFont="1" applyBorder="1" applyAlignment="1" applyProtection="1">
      <alignment horizontal="right"/>
      <protection locked="0"/>
    </xf>
    <xf numFmtId="0" fontId="9" fillId="0" borderId="5" xfId="2" applyFont="1" applyBorder="1" applyAlignment="1" applyProtection="1">
      <alignment horizontal="center" vertical="center" wrapText="1"/>
      <protection locked="0"/>
    </xf>
    <xf numFmtId="0" fontId="9" fillId="0" borderId="26" xfId="2" applyFont="1" applyBorder="1" applyAlignment="1" applyProtection="1">
      <alignment horizontal="center" vertical="center" wrapText="1"/>
      <protection locked="0"/>
    </xf>
    <xf numFmtId="0" fontId="9" fillId="0" borderId="7" xfId="2" applyFont="1" applyBorder="1" applyAlignment="1" applyProtection="1">
      <alignment horizontal="center" vertical="center" wrapText="1"/>
      <protection locked="0"/>
    </xf>
    <xf numFmtId="0" fontId="9" fillId="0" borderId="13" xfId="2" applyFont="1" applyBorder="1" applyAlignment="1" applyProtection="1">
      <alignment horizontal="center" vertical="center" wrapText="1"/>
      <protection locked="0"/>
    </xf>
    <xf numFmtId="0" fontId="27" fillId="0" borderId="31" xfId="2" applyFont="1" applyBorder="1" applyAlignment="1" applyProtection="1">
      <alignment horizontal="center"/>
      <protection locked="0"/>
    </xf>
    <xf numFmtId="0" fontId="27" fillId="0" borderId="46" xfId="2" applyFont="1" applyBorder="1" applyAlignment="1" applyProtection="1">
      <alignment horizontal="center"/>
      <protection locked="0"/>
    </xf>
    <xf numFmtId="0" fontId="27" fillId="0" borderId="49" xfId="2" applyFont="1" applyBorder="1" applyAlignment="1" applyProtection="1">
      <alignment horizontal="center"/>
      <protection locked="0"/>
    </xf>
    <xf numFmtId="0" fontId="9" fillId="0" borderId="6" xfId="2" applyFont="1" applyBorder="1" applyAlignment="1" applyProtection="1">
      <alignment horizontal="center" vertical="center" wrapText="1"/>
      <protection locked="0"/>
    </xf>
    <xf numFmtId="0" fontId="9" fillId="0" borderId="47" xfId="2" applyFont="1" applyBorder="1" applyAlignment="1" applyProtection="1">
      <alignment horizontal="center" vertical="center" wrapText="1"/>
      <protection locked="0"/>
    </xf>
    <xf numFmtId="0" fontId="9" fillId="0" borderId="53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24" xfId="2" applyFont="1" applyBorder="1" applyAlignment="1">
      <alignment horizontal="left" vertical="center" wrapText="1"/>
    </xf>
    <xf numFmtId="0" fontId="15" fillId="0" borderId="30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24" fillId="0" borderId="30" xfId="2" applyFont="1" applyBorder="1" applyAlignment="1">
      <alignment horizontal="left" vertical="center"/>
    </xf>
    <xf numFmtId="0" fontId="24" fillId="0" borderId="49" xfId="2" applyFont="1" applyBorder="1" applyAlignment="1">
      <alignment horizontal="left" vertical="center"/>
    </xf>
    <xf numFmtId="0" fontId="38" fillId="0" borderId="34" xfId="6" applyFont="1" applyBorder="1" applyAlignment="1" applyProtection="1">
      <alignment horizontal="center" vertical="center" textRotation="90"/>
      <protection locked="0"/>
    </xf>
    <xf numFmtId="0" fontId="38" fillId="0" borderId="10" xfId="6" applyFont="1" applyBorder="1" applyAlignment="1" applyProtection="1">
      <alignment horizontal="center" vertical="center" textRotation="90"/>
      <protection locked="0"/>
    </xf>
    <xf numFmtId="0" fontId="8" fillId="0" borderId="42" xfId="6" applyFont="1" applyBorder="1" applyAlignment="1" applyProtection="1">
      <alignment horizontal="center" vertical="center" wrapText="1"/>
      <protection locked="0"/>
    </xf>
    <xf numFmtId="0" fontId="8" fillId="0" borderId="11" xfId="6" applyFont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/>
    </xf>
    <xf numFmtId="0" fontId="3" fillId="0" borderId="0" xfId="4" applyFont="1" applyAlignment="1">
      <alignment horizontal="center"/>
    </xf>
    <xf numFmtId="0" fontId="36" fillId="0" borderId="10" xfId="4" applyFont="1" applyBorder="1" applyAlignment="1" applyProtection="1">
      <alignment horizontal="center" wrapText="1"/>
      <protection locked="0"/>
    </xf>
    <xf numFmtId="0" fontId="36" fillId="0" borderId="11" xfId="4" applyFont="1" applyBorder="1" applyAlignment="1" applyProtection="1">
      <alignment horizontal="center" wrapText="1"/>
      <protection locked="0"/>
    </xf>
    <xf numFmtId="0" fontId="37" fillId="0" borderId="5" xfId="4" applyFont="1" applyBorder="1" applyAlignment="1" applyProtection="1">
      <alignment horizontal="center" vertical="center" wrapText="1"/>
      <protection locked="0"/>
    </xf>
    <xf numFmtId="0" fontId="37" fillId="0" borderId="38" xfId="4" applyFont="1" applyBorder="1" applyAlignment="1" applyProtection="1">
      <alignment horizontal="center" vertical="center" wrapText="1"/>
      <protection locked="0"/>
    </xf>
    <xf numFmtId="0" fontId="37" fillId="0" borderId="15" xfId="4" applyFont="1" applyBorder="1" applyAlignment="1" applyProtection="1">
      <alignment horizontal="center" vertical="center" wrapText="1"/>
      <protection locked="0"/>
    </xf>
    <xf numFmtId="0" fontId="38" fillId="0" borderId="7" xfId="6" applyFont="1" applyBorder="1" applyAlignment="1" applyProtection="1">
      <alignment horizontal="center" vertical="center" textRotation="90"/>
      <protection locked="0"/>
    </xf>
    <xf numFmtId="0" fontId="38" fillId="0" borderId="39" xfId="6" applyFont="1" applyBorder="1" applyAlignment="1" applyProtection="1">
      <alignment horizontal="center" vertical="center" textRotation="90"/>
      <protection locked="0"/>
    </xf>
    <xf numFmtId="0" fontId="38" fillId="0" borderId="16" xfId="6" applyFont="1" applyBorder="1" applyAlignment="1" applyProtection="1">
      <alignment horizontal="center" vertical="center" textRotation="90"/>
      <protection locked="0"/>
    </xf>
    <xf numFmtId="0" fontId="36" fillId="0" borderId="34" xfId="4" applyFont="1" applyBorder="1" applyAlignment="1" applyProtection="1">
      <alignment horizontal="center" vertical="center" wrapText="1"/>
      <protection locked="0"/>
    </xf>
    <xf numFmtId="0" fontId="36" fillId="0" borderId="10" xfId="4" applyFont="1" applyBorder="1" applyAlignment="1" applyProtection="1">
      <alignment horizontal="center" vertical="center" wrapText="1"/>
      <protection locked="0"/>
    </xf>
    <xf numFmtId="0" fontId="36" fillId="0" borderId="6" xfId="4" applyFont="1" applyBorder="1" applyAlignment="1" applyProtection="1">
      <alignment horizontal="center" vertical="center" wrapText="1"/>
      <protection locked="0"/>
    </xf>
    <xf numFmtId="0" fontId="36" fillId="0" borderId="17" xfId="4" applyFont="1" applyBorder="1" applyAlignment="1" applyProtection="1">
      <alignment horizontal="center" vertical="center" wrapText="1"/>
      <protection locked="0"/>
    </xf>
    <xf numFmtId="0" fontId="17" fillId="0" borderId="30" xfId="4" applyFont="1" applyBorder="1" applyAlignment="1">
      <alignment horizontal="left"/>
    </xf>
    <xf numFmtId="0" fontId="17" fillId="0" borderId="49" xfId="4" applyFont="1" applyBorder="1" applyAlignment="1">
      <alignment horizontal="left"/>
    </xf>
    <xf numFmtId="0" fontId="33" fillId="0" borderId="0" xfId="4" applyFont="1" applyAlignment="1">
      <alignment horizontal="right"/>
    </xf>
    <xf numFmtId="0" fontId="20" fillId="0" borderId="0" xfId="2" applyFont="1" applyAlignment="1">
      <alignment horizontal="right"/>
    </xf>
    <xf numFmtId="0" fontId="41" fillId="0" borderId="0" xfId="5" applyFont="1" applyAlignment="1">
      <alignment horizontal="center"/>
    </xf>
    <xf numFmtId="0" fontId="3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0" fontId="36" fillId="0" borderId="0" xfId="4" applyFont="1" applyAlignment="1" applyProtection="1">
      <alignment horizontal="right"/>
      <protection locked="0"/>
    </xf>
    <xf numFmtId="0" fontId="7" fillId="0" borderId="1" xfId="6" applyFont="1" applyBorder="1" applyAlignment="1" applyProtection="1">
      <alignment horizontal="right" vertical="center"/>
      <protection locked="0"/>
    </xf>
    <xf numFmtId="0" fontId="23" fillId="0" borderId="33" xfId="6" applyFont="1" applyBorder="1" applyAlignment="1" applyProtection="1">
      <alignment horizontal="center" vertical="center" wrapText="1"/>
      <protection locked="0"/>
    </xf>
    <xf numFmtId="0" fontId="23" fillId="0" borderId="9" xfId="6" applyFont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center" vertical="center" wrapText="1"/>
    </xf>
    <xf numFmtId="0" fontId="51" fillId="0" borderId="0" xfId="2" applyFont="1" applyAlignment="1" applyProtection="1">
      <alignment horizontal="center"/>
      <protection locked="0"/>
    </xf>
    <xf numFmtId="0" fontId="23" fillId="0" borderId="0" xfId="2" applyFont="1" applyAlignment="1" applyProtection="1">
      <alignment horizontal="center"/>
      <protection locked="0"/>
    </xf>
    <xf numFmtId="0" fontId="51" fillId="0" borderId="2" xfId="2" applyFont="1" applyBorder="1" applyAlignment="1">
      <alignment wrapText="1"/>
    </xf>
    <xf numFmtId="0" fontId="51" fillId="0" borderId="3" xfId="2" applyFont="1" applyBorder="1" applyAlignment="1">
      <alignment wrapText="1"/>
    </xf>
    <xf numFmtId="0" fontId="27" fillId="0" borderId="30" xfId="2" applyFont="1" applyBorder="1" applyAlignment="1">
      <alignment horizontal="left" vertical="center" indent="2"/>
    </xf>
    <xf numFmtId="0" fontId="27" fillId="0" borderId="49" xfId="2" applyFont="1" applyBorder="1" applyAlignment="1">
      <alignment horizontal="left" vertical="center" indent="2"/>
    </xf>
    <xf numFmtId="164" fontId="23" fillId="0" borderId="0" xfId="2" applyNumberFormat="1" applyFont="1" applyAlignment="1" applyProtection="1">
      <alignment horizontal="center" vertical="center" wrapText="1"/>
      <protection locked="0"/>
    </xf>
    <xf numFmtId="0" fontId="23" fillId="0" borderId="0" xfId="2" applyFont="1" applyAlignment="1" applyProtection="1">
      <alignment vertical="center" wrapText="1"/>
      <protection locked="0"/>
    </xf>
    <xf numFmtId="164" fontId="9" fillId="0" borderId="25" xfId="2" applyNumberFormat="1" applyFont="1" applyBorder="1" applyAlignment="1" applyProtection="1">
      <alignment horizontal="center" vertical="center" wrapText="1"/>
      <protection locked="0"/>
    </xf>
    <xf numFmtId="164" fontId="9" fillId="0" borderId="29" xfId="2" applyNumberFormat="1" applyFont="1" applyBorder="1" applyAlignment="1" applyProtection="1">
      <alignment horizontal="center" vertical="center" wrapText="1"/>
      <protection locked="0"/>
    </xf>
    <xf numFmtId="164" fontId="9" fillId="0" borderId="25" xfId="2" applyNumberFormat="1" applyFont="1" applyBorder="1" applyAlignment="1" applyProtection="1">
      <alignment horizontal="center" vertical="center"/>
      <protection locked="0"/>
    </xf>
    <xf numFmtId="164" fontId="9" fillId="0" borderId="29" xfId="2" applyNumberFormat="1" applyFont="1" applyBorder="1" applyAlignment="1" applyProtection="1">
      <alignment horizontal="center" vertical="center"/>
      <protection locked="0"/>
    </xf>
    <xf numFmtId="164" fontId="9" fillId="0" borderId="45" xfId="2" applyNumberFormat="1" applyFont="1" applyBorder="1" applyAlignment="1" applyProtection="1">
      <alignment horizontal="center" vertical="center" wrapText="1"/>
      <protection locked="0"/>
    </xf>
    <xf numFmtId="164" fontId="9" fillId="0" borderId="12" xfId="2" applyNumberFormat="1" applyFont="1" applyBorder="1" applyAlignment="1" applyProtection="1">
      <alignment horizontal="center" vertical="center" wrapText="1"/>
      <protection locked="0"/>
    </xf>
    <xf numFmtId="164" fontId="9" fillId="0" borderId="22" xfId="2" applyNumberFormat="1" applyFont="1" applyBorder="1" applyAlignment="1" applyProtection="1">
      <alignment horizontal="center" vertical="center" wrapText="1"/>
      <protection locked="0"/>
    </xf>
    <xf numFmtId="164" fontId="9" fillId="0" borderId="56" xfId="2" applyNumberFormat="1" applyFont="1" applyBorder="1" applyAlignment="1" applyProtection="1">
      <alignment horizontal="center" vertical="center" wrapText="1"/>
      <protection locked="0"/>
    </xf>
    <xf numFmtId="164" fontId="9" fillId="0" borderId="8" xfId="2" applyNumberFormat="1" applyFont="1" applyBorder="1" applyAlignment="1" applyProtection="1">
      <alignment horizontal="center" vertical="center" wrapText="1"/>
      <protection locked="0"/>
    </xf>
    <xf numFmtId="164" fontId="9" fillId="0" borderId="14" xfId="2" applyNumberFormat="1" applyFont="1" applyBorder="1" applyAlignment="1" applyProtection="1">
      <alignment horizontal="center" vertical="center" wrapText="1"/>
      <protection locked="0"/>
    </xf>
  </cellXfs>
  <cellStyles count="9">
    <cellStyle name="Ezres 2" xfId="8" xr:uid="{53321C23-BB12-4A2B-B54F-168BE37AA3AF}"/>
    <cellStyle name="Normál" xfId="0" builtinId="0"/>
    <cellStyle name="Normál 2" xfId="2" xr:uid="{D2C37D4D-4F3A-4182-8924-2FAA36F95A79}"/>
    <cellStyle name="Normál 2 2" xfId="3" xr:uid="{132D2C52-E8FE-4DED-AC42-C4C583CBD785}"/>
    <cellStyle name="Normál_KVRENMUNKA" xfId="1" xr:uid="{C41F3CFB-0A22-453A-9C43-4739414E9F5B}"/>
    <cellStyle name="Normál_VAGYONK" xfId="6" xr:uid="{E80EA817-5397-4B54-91DC-D6879F989AA1}"/>
    <cellStyle name="Normál_VAGYONKIM" xfId="4" xr:uid="{E0748E0C-99FC-4F56-8901-96A1D669F1F5}"/>
    <cellStyle name="Normál_Vagyonkimutatás" xfId="5" xr:uid="{D53E8FDA-6912-48A8-9334-2CBA6E526EC6}"/>
    <cellStyle name="Százalék 2" xfId="7" xr:uid="{35DCDC0D-05EF-45F6-A20A-38E2E0DD3BF5}"/>
  </cellStyles>
  <dxfs count="1">
    <dxf>
      <font>
        <b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-%20Fels&#337;dobsz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pj&#225;k%20Eszter/Desktop/Z&#225;rsz&#225;mad&#225;s%20-%20Sz&#225;nt&#24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JEGYZÉK"/>
      <sheetName val="ALAPADATOK"/>
      <sheetName val="KV_ÖSSZEFÜGGÉSEK"/>
      <sheetName val="KV_1.1.sz.mell."/>
      <sheetName val="KV_1.2.sz.mell."/>
      <sheetName val="KV_1.3.sz.mell."/>
      <sheetName val="KV_1.4.sz.mell."/>
      <sheetName val="KV_2.1.sz.mell."/>
      <sheetName val="KV_2.2.sz.mell."/>
      <sheetName val="KV_ELLENŐRZÉS"/>
      <sheetName val="KV_3.sz.mell."/>
      <sheetName val="KV_4.sz.mell."/>
      <sheetName val="KV_5.sz.mell."/>
      <sheetName val="KV_6.sz.mell."/>
      <sheetName val="KV_7.sz.mell."/>
      <sheetName val="KV_8.sz.mell."/>
      <sheetName val="KV_9.1.sz.mell"/>
      <sheetName val="KV_9.1.1.sz.mell"/>
      <sheetName val="KV_9.1.2.sz.mell."/>
      <sheetName val="KV_9.1.3.sz.mell"/>
      <sheetName val="KV_9.2.sz.mell"/>
      <sheetName val="KV_9.2.1.sz.mell"/>
      <sheetName val="KV_9.2.2.sz.mell"/>
      <sheetName val="KV_9.2.3.sz.mell"/>
      <sheetName val="KV_9.3.sz.mell"/>
      <sheetName val="KV_9.3.1.sz.mell"/>
      <sheetName val="KV_9.3.2.sz.mell"/>
      <sheetName val="KV_9.3.3.sz.mell"/>
      <sheetName val="KV_9.4.sz.mell"/>
      <sheetName val="KV_9.4.1.sz.mell"/>
      <sheetName val="KV_9.4.2.sz.mell"/>
      <sheetName val="KV_9.4.3.sz.mell"/>
      <sheetName val="KV_9.5.sz.mell"/>
      <sheetName val="KV_9.5.1.sz.mell"/>
      <sheetName val="KV_9.5.2.sz.mell"/>
      <sheetName val="KV_9.5.3.sz.mell"/>
      <sheetName val="KV_9.6.sz.mell"/>
      <sheetName val="KV_9.6.1.sz.mell"/>
      <sheetName val="KV_9.6.2.sz.mell"/>
      <sheetName val="KV_9.6.3.sz.mell"/>
      <sheetName val="KV_9.7.sz.mell"/>
      <sheetName val="KV_9.7.1.sz.mell"/>
      <sheetName val="KV_9.7.2.sz.mell"/>
      <sheetName val="KV_9.7.3.sz.mell"/>
      <sheetName val="KV_9.8.sz.mell"/>
      <sheetName val="KV_9.8.1.sz.mell"/>
      <sheetName val="KV_9.8.2.sz.mell"/>
      <sheetName val="KV_9.8.3.sz.mell"/>
      <sheetName val="KV_9.9.sz.mell"/>
      <sheetName val="KV_9.9.1.sz.mell"/>
      <sheetName val="KV_9.9.2.sz.mell"/>
      <sheetName val="KV_9.9.3.sz.mell"/>
      <sheetName val="KV_9.10.sz.mell"/>
      <sheetName val="KV_9.10.1.sz.mell"/>
      <sheetName val="KV_9.10.2.sz.mell"/>
      <sheetName val="KV_9.10.3.sz.mell"/>
      <sheetName val="KV_9.11.sz.mell"/>
      <sheetName val="KV_9.11.1.sz.mell"/>
      <sheetName val="KV_9.11.2.sz.mell"/>
      <sheetName val="KV_9.11.3.sz.mell"/>
      <sheetName val="KV_9.12.sz.mell"/>
      <sheetName val="KV_9.12.1.sz.mell"/>
      <sheetName val="KV_9.12.2.sz.mell"/>
      <sheetName val="KV_9.12.3.sz.mell"/>
      <sheetName val="KV_10.sz.mell"/>
      <sheetName val="KV_1.sz.tájékoztató_t."/>
      <sheetName val="KV_2.sz.tájékoztató_t."/>
      <sheetName val="KV_3.sz.tájékoztató_t."/>
      <sheetName val="KV_4.sz.tájékoztató_t."/>
      <sheetName val="KV_5.sz.tájékoztató_t."/>
      <sheetName val="KV_6.sz.tájékoztató_t."/>
      <sheetName val="KV_7.sz.tájékoztató_t."/>
      <sheetName val="RM_TARTALOMJEGYZÉK"/>
      <sheetName val="RM_ALAPADATOK"/>
      <sheetName val="RM_ÖSSZEFÜGGÉSEK"/>
      <sheetName val="RM_1.1.sz.mell."/>
      <sheetName val="RM_1.2.sz.mell."/>
      <sheetName val="RM_1.3.sz.mell."/>
      <sheetName val="RM_1.4.sz.mell."/>
      <sheetName val="RM_2.1.sz.mell."/>
      <sheetName val="RM_2.2.sz.mell."/>
      <sheetName val="RM_ELLENŐRZÉS"/>
      <sheetName val="RM_3.sz.mell."/>
      <sheetName val="RM_4.sz.mell."/>
      <sheetName val="RM_5.sz.mell."/>
      <sheetName val="RM_6.1.sz.mell"/>
      <sheetName val="RM_6.1.1.sz.mell"/>
      <sheetName val="RM_6.1.2.sz.mell"/>
      <sheetName val="RM_6.1.3.sz.mell"/>
      <sheetName val="RM_6.2.sz.mell"/>
      <sheetName val="RM_6.2.1.sz.mell"/>
      <sheetName val="RM_6.2.2.sz.mell"/>
      <sheetName val="RM_6.2.3.sz.mell"/>
      <sheetName val="RM_6.3.sz.mell"/>
      <sheetName val="RM_6.3.1.sz.mell"/>
      <sheetName val="RM_6.3.2.sz.mell"/>
      <sheetName val="RM_6.3.3.sz.mell"/>
      <sheetName val="RM_6.4.sz.mell"/>
      <sheetName val="RM_6.4.1.sz.mell"/>
      <sheetName val="RM_6.4.2.sz.mell"/>
      <sheetName val="RM_6.4.3.sz.mell"/>
      <sheetName val="RM_6.5.sz.mell"/>
      <sheetName val="RM_6.5.1.sz.mell"/>
      <sheetName val="RM_6.5.2.sz.mell"/>
      <sheetName val="RM_6.5.3.sz.mell"/>
      <sheetName val="RM_6.6.sz.mell"/>
      <sheetName val="RM_6.6.1.sz.mell"/>
      <sheetName val="RM_6.6.2.sz.mell"/>
      <sheetName val="RM_6.6.3.sz.mell"/>
      <sheetName val="RM_6.7.sz.mell"/>
      <sheetName val="RM_6.7.1.sz.mell"/>
      <sheetName val="RM_6.7.2.sz.mell"/>
      <sheetName val="RM_6.7.3.sz.mell"/>
      <sheetName val="RM_6.8.sz.mell"/>
      <sheetName val="RM_6.8.1.sz.mell"/>
      <sheetName val="RM_6.8.2.sz.mell"/>
      <sheetName val="RM_6.8.3.sz.mell"/>
      <sheetName val="RM_6.9.sz.mell"/>
      <sheetName val="RM_6.9.1.sz.mell"/>
      <sheetName val="RM_6.9.2.sz.mell"/>
      <sheetName val="RM_6.9.3.sz.mell"/>
      <sheetName val="RM_6.10.sz.mell"/>
      <sheetName val="RM_6.10.1.sz.mell"/>
      <sheetName val="RM_6.10.2.sz.mell"/>
      <sheetName val="RM_6.10.3.sz.mell"/>
      <sheetName val="RM_6.11.sz.mell"/>
      <sheetName val="RM_6.11.1.sz.mell"/>
      <sheetName val="RM_6.11.2.sz.mell"/>
      <sheetName val="RM_6.11.3.sz.mell"/>
      <sheetName val="RM_6.12.sz.mell"/>
      <sheetName val="RM_6.12.1.sz.mell"/>
      <sheetName val="RM_6.12.2.sz.mell"/>
      <sheetName val="RM_6.12.3.sz.mell"/>
      <sheetName val="RM_7.sz.mell"/>
      <sheetName val="KVI_MOD_TARTALOMJEGYZÉK"/>
      <sheetName val="KVI_MOD_ALAPADATOK"/>
      <sheetName val="KVI_MOD_ÖSSZEFÜGGÉSEK"/>
      <sheetName val="KVI_MOD_1.1.sz.mell."/>
      <sheetName val="KVI_MOD_1.2.sz.mell."/>
      <sheetName val="KVI_MOD_1.3.sz.mell."/>
      <sheetName val="KVI_MOD_1.4.sz.mell."/>
      <sheetName val="KVI_MOD_2.1.sz.mell"/>
      <sheetName val="KVI_MOD_2.2.sz.mell"/>
      <sheetName val="KVI_MOD_ELLENŐRZÉS"/>
      <sheetName val="KVI_MOD_3.sz.mell."/>
      <sheetName val="KVI_MOD_4.sz.mell."/>
      <sheetName val="KVI_MOD_5.sz.mell."/>
      <sheetName val="KVI_MOD_6.sz.mell."/>
      <sheetName val="KVI_MOD_7.sz.mell."/>
      <sheetName val="KVI_MOD_8.sz.mell."/>
      <sheetName val="KVI_MOD_9.1.sz.mell"/>
      <sheetName val="KVI_MOD_9.1.1.sz.mell"/>
      <sheetName val="KVI_MOD_9.1.2.sz.mell"/>
      <sheetName val="KVI_MOD_9.1.3.sz.mell"/>
      <sheetName val="KVI_MOD_9.2.sz.mell"/>
      <sheetName val="KVI_MOD_9.2.1.sz.mell"/>
      <sheetName val="KVI_MOD_9.2.2.sz.mell"/>
      <sheetName val="KVI_MOD_9.2.3.sz.mell"/>
      <sheetName val="KVI_MOD_9.3.sz.mell"/>
      <sheetName val="KVI_MOD_9.3.1.sz.mell"/>
      <sheetName val="KVI_MOD_9.3.2.sz.mell"/>
      <sheetName val="KVI_MOD_9.3.3.sz.mell"/>
      <sheetName val="KVI_MOD_9.4.sz.mell"/>
      <sheetName val="KVI_MOD_9.4.1.sz.mell"/>
      <sheetName val="KVI_MOD_9.4.2.sz.mell"/>
      <sheetName val="KVI_MOD_9.4.3.sz.mell"/>
      <sheetName val="KVI_MOD_9.5.sz.mell"/>
      <sheetName val="KVI_MOD_9.5.1.sz.mell"/>
      <sheetName val="KVI_MOD_9.5.2.sz.mell"/>
      <sheetName val="KVI_MOD_9.5.3.sz.mell"/>
      <sheetName val="KVI_MOD_9.6.sz.mell"/>
      <sheetName val="KVI_MOD_9.6.1.sz.mell"/>
      <sheetName val="KVI_MOD_9.6.2.sz.mell"/>
      <sheetName val="KVI_MOD_9.6.3.sz.mell"/>
      <sheetName val="KVI_MOD_9.7.sz.mell"/>
      <sheetName val="KVI_MOD_9.7.1.sz.mell"/>
      <sheetName val="KVI_MOD_9.7.2.sz.mell"/>
      <sheetName val="KVI_MOD_9.7.3.sz.mell"/>
      <sheetName val="KVI_MOD_9.8.sz.mell"/>
      <sheetName val="KVI_MOD_9.8.1.sz.mell"/>
      <sheetName val="KVI_MOD_9.8.2.sz.mell"/>
      <sheetName val="KVI_MOD_9.8.3.sz.mell"/>
      <sheetName val="KVI_MOD_9.9.sz.mell"/>
      <sheetName val="KVI_MOD_9.9.1.sz.mell"/>
      <sheetName val="KVI_MOD_9.9.2.sz.mell"/>
      <sheetName val="KVI_MOD_9.9.3.sz.mell"/>
      <sheetName val="KVI_MOD_9.10.sz.mell"/>
      <sheetName val="KVI_MOD_9.10.1.sz.mell"/>
      <sheetName val="KVI_MOD_9.10.2.sz.mell"/>
      <sheetName val="KVI_MOD_9.10.3.sz.mell"/>
      <sheetName val="KVI_MOD_9.11.sz.mell"/>
      <sheetName val="KVI_MOD_9.11.1.sz.mell"/>
      <sheetName val="KVI_MOD_9.11.2.sz.mell"/>
      <sheetName val="KVI_MOD_9.11.3.sz.mell"/>
      <sheetName val="KVI_MOD_9.12.sz.mell"/>
      <sheetName val="KVI_MOD_9.12.1.sz.mell"/>
      <sheetName val="KVI_MOD_9.12.2.sz.mell"/>
      <sheetName val="KVI_MOD_9.12.3.sz.mell"/>
      <sheetName val="KVI_MOD_10.sz.mell"/>
      <sheetName val="E_TARTALOMJEGYZÉK"/>
      <sheetName val="E_ALAPADATOK"/>
      <sheetName val="E_ÖSSZEFÜGGÉSEK"/>
      <sheetName val="E_1.1.sz.mell."/>
      <sheetName val="E_1.2.sz.mell."/>
      <sheetName val="E_1.3.sz.mell."/>
      <sheetName val="E_1.4.sz.mell."/>
      <sheetName val="E_2.1.sz.mell."/>
      <sheetName val="E_2.2.sz.mell."/>
      <sheetName val="E_ELLENŐRZÉS"/>
      <sheetName val="E_3.sz.mell."/>
      <sheetName val="E_4.sz.mell."/>
      <sheetName val="E_5.1.sz.mell"/>
      <sheetName val="E_5.1.1.sz.mell"/>
      <sheetName val="E_5.1.2.sz.mell"/>
      <sheetName val="E_5.1.3.sz.mell"/>
      <sheetName val="E_5.2.sz.mell"/>
      <sheetName val="E_5.2.1.sz.mell"/>
      <sheetName val="E_5.2.2.sz.mell"/>
      <sheetName val="E_5.2.3.sz.mell"/>
      <sheetName val="E_5.3.sz.mell"/>
      <sheetName val="E_5.3.1.sz.mell"/>
      <sheetName val="E_5.3.2.sz.mell"/>
      <sheetName val="E_5.3.3.sz.mell"/>
      <sheetName val="E_5.4.sz.mell"/>
      <sheetName val="E_5.4.1.sz.mell"/>
      <sheetName val="E_5.4.2.sz.mell"/>
      <sheetName val="E_5.4.3.sz.mell"/>
      <sheetName val="E_5.5.sz.mell"/>
      <sheetName val="E_5.5.1.sz.mell"/>
      <sheetName val="E_5.5.2.sz.mell"/>
      <sheetName val="E_5.5.3.sz.mell"/>
      <sheetName val="E_5.6.sz.mell"/>
      <sheetName val="E_5.6.1.sz.mell"/>
      <sheetName val="E_5.6.2.sz.mell"/>
      <sheetName val="E_5.6.3.sz.mell"/>
      <sheetName val="E_5.7.sz.mell"/>
      <sheetName val="E_5.7.1.sz.mell"/>
      <sheetName val="E_5.7.2.sz.mell"/>
      <sheetName val="E_5.7.3.sz.mell"/>
      <sheetName val="E_5.8.sz.mell"/>
      <sheetName val="E_5.8.1.sz.mell"/>
      <sheetName val="E_5.8.2.sz.mell"/>
      <sheetName val="E_5.8.3.sz.mell"/>
      <sheetName val="E_5.9.sz.mell"/>
      <sheetName val="E_5.9.1.sz.mell"/>
      <sheetName val="E_5.9.2.sz.mell"/>
      <sheetName val="E_5.9.3.sz.mell"/>
      <sheetName val="E_5.10.sz.mell"/>
      <sheetName val="E_5.10.1.sz.mell"/>
      <sheetName val="E_5.10.2.sz.mell"/>
      <sheetName val="E_5.10.3.sz.mell"/>
      <sheetName val="E_5.11.sz.mell"/>
      <sheetName val="E_5.11.1.sz.mell"/>
      <sheetName val="E_5.11.2.sz.mell"/>
      <sheetName val="E_5.11.3.sz.mell"/>
      <sheetName val="E_5.12.sz.mell"/>
      <sheetName val="E_5.12.1.sz.mell"/>
      <sheetName val="E_5.12.2.sz.mell"/>
      <sheetName val="E_5.12.3.sz.mell"/>
      <sheetName val="IB_TARTALOMJEGYZÉK"/>
      <sheetName val="IB_ALAPADATOK"/>
      <sheetName val="IB_ÖSSZEFÜGGÉSEK"/>
      <sheetName val="IB_1.1.sz.mell."/>
      <sheetName val="IB_1.2.sz.mell."/>
      <sheetName val="IB_1.3.sz.mell."/>
      <sheetName val="IB_1.4.sz.mell."/>
      <sheetName val="IB_2.1.sz.mell"/>
      <sheetName val="IB_2.2.sz.mell"/>
      <sheetName val="IB_ELLENŐRZÉS"/>
      <sheetName val="IB_3.sz.mell."/>
      <sheetName val="IB_4.sz.mell."/>
      <sheetName val="IB_5.sz.mell."/>
      <sheetName val="IB_6.1.sz.mell"/>
      <sheetName val="IB_6.1.1.sz.mell"/>
      <sheetName val="IB_6.1.2.sz.mell"/>
      <sheetName val="IB_6.1.3.sz.mell"/>
      <sheetName val="IB_6.2.sz.mell"/>
      <sheetName val="IB_6.2.1.sz.mell"/>
      <sheetName val="IB_6.2.2.sz.mell"/>
      <sheetName val="IB_6.2.3.sz.mell"/>
      <sheetName val="IB_6.3.sz.mell"/>
      <sheetName val="IB_6.3.1.sz.mell"/>
      <sheetName val="IB_6.3.2.sz.mell"/>
      <sheetName val="IB_6.3.3.sz.mell"/>
      <sheetName val="IB_6.4.sz.mell"/>
      <sheetName val="IB_6.4.1.sz.mell"/>
      <sheetName val="IB_6.4.2.sz.mell"/>
      <sheetName val="IB_6.4.3.sz.mell"/>
      <sheetName val="IB_6.5.sz.mell"/>
      <sheetName val="IB_6.5.1.sz.mell"/>
      <sheetName val="IB_6.5.2.sz.mell"/>
      <sheetName val="IB_6.5.3.sz.mell"/>
      <sheetName val="IB_6.6.sz.mell"/>
      <sheetName val="IB_6.6.1.sz.mell"/>
      <sheetName val="IB_6.6.2.sz.mell"/>
      <sheetName val="IB_6.6.3.sz.mell"/>
      <sheetName val="IB_6.7.sz.mell"/>
      <sheetName val="IB_6.7.1.sz.mell"/>
      <sheetName val="IB_6.7.2.sz.mell"/>
      <sheetName val="IB_6.7.3.sz.mell"/>
      <sheetName val="IB_6.8.sz.mell"/>
      <sheetName val="IB_6.8.1.sz.mell"/>
      <sheetName val="IB_6.8.2.sz.mell"/>
      <sheetName val="IB_6.8.3.sz.mell"/>
      <sheetName val="IB_6.9.sz.mell"/>
      <sheetName val="IB_6.9.1.sz.mell"/>
      <sheetName val="IB_6.9.2.sz.mell"/>
      <sheetName val="IB_6.9.3.sz.mell"/>
      <sheetName val="IB_6.10.sz.mell"/>
      <sheetName val="IB_6.10.1.sz.mell"/>
      <sheetName val="IB_6.10.2.sz.mell"/>
      <sheetName val="IB_6.10.3.sz.mell"/>
      <sheetName val="IB_6.11.sz.mell"/>
      <sheetName val="IB_6.11.1.sz.mell"/>
      <sheetName val="IB_6.11.2.sz.mell"/>
      <sheetName val="IB_6.11.3.sz.mell"/>
      <sheetName val="IB_6.12.sz.mell"/>
      <sheetName val="IB_6.12.1.sz.mell"/>
      <sheetName val="IB_6.12.2.sz.mell"/>
      <sheetName val="IB_6.12.3.sz.mell"/>
      <sheetName val="IB_7.sz.mell."/>
      <sheetName val="Z_TARTALOMJEGYZÉK"/>
      <sheetName val="Z_ALAPADATOK"/>
      <sheetName val="Z_ÖSSZEFÜGGÉSEK"/>
      <sheetName val="Z_1.1.sz.mell."/>
      <sheetName val="Z_1.2.sz.mell."/>
      <sheetName val="Z_1.3.sz.mell."/>
      <sheetName val="Z_1.4.sz.mell."/>
      <sheetName val="Z_2.1.sz.mell"/>
      <sheetName val="Z_2.2.sz.mell"/>
      <sheetName val="Z_ELLENŐRZÉS"/>
      <sheetName val="Z_3.sz.mell."/>
      <sheetName val="Z_4.sz.mell."/>
      <sheetName val="Z_5.sz.mell."/>
      <sheetName val="Z_6.1.sz.mell"/>
      <sheetName val="Z_6.1.1.sz.mell"/>
      <sheetName val="Z_6.1.2.sz.mell"/>
      <sheetName val="Z_6.1.3.sz.mell"/>
      <sheetName val="Z_6.2.sz.mell"/>
      <sheetName val="Z_6.2.1.sz.mell"/>
      <sheetName val="Z_6.2.2.sz.mell"/>
      <sheetName val="Z_6.2.3.sz.mell"/>
      <sheetName val="Z_6.3.sz.mell"/>
      <sheetName val="Z_6.3.1.sz.mell"/>
      <sheetName val="Z_6.3.2.sz.mell"/>
      <sheetName val="Z_6.3.3.sz.mell"/>
      <sheetName val="Z_6.4.sz.mell"/>
      <sheetName val="Z_6.4.1.sz.mell"/>
      <sheetName val="Z_6.4.2.sz.mell"/>
      <sheetName val="Z_6.4.3.sz.mell"/>
      <sheetName val="Z_6.5.sz.mell"/>
      <sheetName val="Z_6.5.1.sz.mell"/>
      <sheetName val="Z_6.5.2.sz.mell"/>
      <sheetName val="Z_6.5.3.sz.mell"/>
      <sheetName val="Z_6.6.sz.mell"/>
      <sheetName val="Z_6.6.1.sz.mell"/>
      <sheetName val="Z_6.6.2.sz.mell"/>
      <sheetName val="Z_6.6.3.sz.mell"/>
      <sheetName val="Z_6.7.sz.mell"/>
      <sheetName val="Z_6.7.1.sz.mell"/>
      <sheetName val="Z_6.7.2.sz.mell"/>
      <sheetName val="Z_6.7.3.sz.mell"/>
      <sheetName val="Z_6.8.sz.mell"/>
      <sheetName val="Z_6.8.1.sz.mell"/>
      <sheetName val="Z_6.8.2.sz.mell"/>
      <sheetName val="Z_6.8.3.sz.mell"/>
      <sheetName val="Z_6.9.sz.mell"/>
      <sheetName val="Z_6.9.1.sz.mell"/>
      <sheetName val="Z_6.9.2.sz.mell"/>
      <sheetName val="Z_6.9.3.sz.mell"/>
      <sheetName val="Z_6.10.sz.mell"/>
      <sheetName val="Z_6.10.1.sz.mell"/>
      <sheetName val="Z_6.10.2.sz.mell"/>
      <sheetName val="Z_6.10.3.sz.mell"/>
      <sheetName val="Z_6.11.sz.mell"/>
      <sheetName val="Z_6.11.1.sz.mell"/>
      <sheetName val="Z_6.11.2.sz.mell"/>
      <sheetName val="Z_6.11.3.sz.mell"/>
      <sheetName val="Z_6.12.sz.mell"/>
      <sheetName val="Z_6.12.1.sz.mell"/>
      <sheetName val="Z_6.12.2.sz.mell"/>
      <sheetName val="Z_6.12.3.sz.mell"/>
      <sheetName val="Z_7.sz.mell"/>
      <sheetName val="Z_8.sz.mell"/>
      <sheetName val="Z_1.tájékoztató_t."/>
      <sheetName val="Z_2.tájékoztató_t."/>
      <sheetName val="Z_3.tájékoztató_t."/>
      <sheetName val="Z_4.tájékoztató_t."/>
      <sheetName val="Z_5.tájékoztató_t."/>
      <sheetName val="Z_6.tájékoztató_t."/>
      <sheetName val="Z_7.1.tájékoztató_t."/>
      <sheetName val="Z_7.2.tájékoztató_t."/>
      <sheetName val="Z_7.3.tájékoztató_t."/>
      <sheetName val="Z_8.tájékoztató_t."/>
      <sheetName val="Z_9.tájékoztató_t."/>
      <sheetName val="Munka1"/>
      <sheetName val="Munk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>
        <row r="7">
          <cell r="D7" t="str">
            <v>2021.</v>
          </cell>
        </row>
      </sheetData>
      <sheetData sheetId="323"/>
      <sheetData sheetId="324">
        <row r="13">
          <cell r="D13">
            <v>19453538</v>
          </cell>
          <cell r="E13">
            <v>19453538</v>
          </cell>
        </row>
        <row r="14">
          <cell r="D14">
            <v>22364070</v>
          </cell>
          <cell r="E14">
            <v>22364070</v>
          </cell>
        </row>
        <row r="15">
          <cell r="D15">
            <v>40261726</v>
          </cell>
          <cell r="E15">
            <v>40261726</v>
          </cell>
        </row>
        <row r="16">
          <cell r="D16">
            <v>2197320</v>
          </cell>
          <cell r="E16">
            <v>2197320</v>
          </cell>
        </row>
        <row r="17">
          <cell r="D17">
            <v>6849761</v>
          </cell>
          <cell r="E17">
            <v>6849761</v>
          </cell>
        </row>
        <row r="18">
          <cell r="D18">
            <v>114000</v>
          </cell>
          <cell r="E18">
            <v>114000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1500000</v>
          </cell>
        </row>
        <row r="23">
          <cell r="D23">
            <v>0</v>
          </cell>
        </row>
        <row r="24">
          <cell r="D24">
            <v>331252861</v>
          </cell>
          <cell r="E24">
            <v>267437179</v>
          </cell>
        </row>
        <row r="25">
          <cell r="D25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B34" t="str">
            <v>Építményadó</v>
          </cell>
          <cell r="D34">
            <v>0</v>
          </cell>
        </row>
        <row r="35">
          <cell r="B35" t="str">
            <v>Idegenforgalmi adó</v>
          </cell>
          <cell r="D35">
            <v>0</v>
          </cell>
        </row>
        <row r="36">
          <cell r="B36" t="str">
            <v>Iparűzési adó</v>
          </cell>
          <cell r="D36">
            <v>5800000</v>
          </cell>
          <cell r="E36">
            <v>6582631</v>
          </cell>
        </row>
        <row r="37">
          <cell r="B37" t="str">
            <v xml:space="preserve">Talajterhelési díj </v>
          </cell>
          <cell r="D37">
            <v>250000</v>
          </cell>
          <cell r="E37">
            <v>37732</v>
          </cell>
        </row>
        <row r="38">
          <cell r="B38" t="str">
            <v>Gépjárműadó</v>
          </cell>
          <cell r="D38">
            <v>1500000</v>
          </cell>
        </row>
        <row r="39">
          <cell r="B39" t="str">
            <v>Telekadó</v>
          </cell>
          <cell r="D39">
            <v>0</v>
          </cell>
        </row>
        <row r="40">
          <cell r="B40" t="str">
            <v>Kommunális adó</v>
          </cell>
          <cell r="D40">
            <v>0</v>
          </cell>
        </row>
        <row r="42">
          <cell r="D42">
            <v>4000000</v>
          </cell>
          <cell r="E42">
            <v>642468</v>
          </cell>
        </row>
        <row r="43">
          <cell r="D43">
            <v>5500000</v>
          </cell>
          <cell r="E43">
            <v>2712614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2310000</v>
          </cell>
        </row>
        <row r="47">
          <cell r="D47">
            <v>4173674</v>
          </cell>
          <cell r="E47">
            <v>1821029</v>
          </cell>
        </row>
        <row r="48">
          <cell r="D48">
            <v>0</v>
          </cell>
        </row>
        <row r="49">
          <cell r="D49">
            <v>0</v>
          </cell>
          <cell r="E49">
            <v>2530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11754159</v>
          </cell>
          <cell r="E52">
            <v>5774689</v>
          </cell>
        </row>
        <row r="54">
          <cell r="D54">
            <v>0</v>
          </cell>
        </row>
        <row r="55">
          <cell r="D55">
            <v>3700000</v>
          </cell>
          <cell r="E55">
            <v>5900000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500000</v>
          </cell>
          <cell r="E62">
            <v>191050</v>
          </cell>
        </row>
        <row r="63">
          <cell r="D63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80">
          <cell r="D80">
            <v>133729007</v>
          </cell>
          <cell r="E80">
            <v>133729007</v>
          </cell>
        </row>
        <row r="81">
          <cell r="D81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102">
          <cell r="D102">
            <v>165664233</v>
          </cell>
          <cell r="E102">
            <v>108696946</v>
          </cell>
        </row>
        <row r="103">
          <cell r="D103">
            <v>43040860</v>
          </cell>
          <cell r="E103">
            <v>14791900</v>
          </cell>
        </row>
        <row r="104">
          <cell r="D104">
            <v>165774885</v>
          </cell>
          <cell r="E104">
            <v>92513149</v>
          </cell>
        </row>
        <row r="105">
          <cell r="D105">
            <v>10106500</v>
          </cell>
          <cell r="E105">
            <v>8752766</v>
          </cell>
        </row>
        <row r="106">
          <cell r="D106">
            <v>2784000</v>
          </cell>
          <cell r="E106">
            <v>719340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500000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1684000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3">
          <cell r="D123">
            <v>138823903</v>
          </cell>
          <cell r="E123">
            <v>61122640</v>
          </cell>
        </row>
        <row r="124">
          <cell r="D124">
            <v>0</v>
          </cell>
        </row>
        <row r="125">
          <cell r="D125">
            <v>66205000</v>
          </cell>
          <cell r="E125">
            <v>52414684</v>
          </cell>
        </row>
        <row r="126">
          <cell r="D126">
            <v>0</v>
          </cell>
        </row>
        <row r="127">
          <cell r="D127">
            <v>1200000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9">
          <cell r="D149">
            <v>0</v>
          </cell>
        </row>
        <row r="150">
          <cell r="D150">
            <v>3610735</v>
          </cell>
          <cell r="E150">
            <v>3610735</v>
          </cell>
        </row>
        <row r="151">
          <cell r="D151">
            <v>0</v>
          </cell>
        </row>
        <row r="152">
          <cell r="D152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</sheetData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>
        <row r="4">
          <cell r="E4" t="str">
            <v xml:space="preserve"> Forintban!</v>
          </cell>
        </row>
      </sheetData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JEGYZÉK"/>
      <sheetName val="ALAPADATOK"/>
      <sheetName val="KV_ÖSSZEFÜGGÉSEK"/>
      <sheetName val="KV_1.1.sz.mell."/>
      <sheetName val="KV_1.2.sz.mell."/>
      <sheetName val="KV_1.3.sz.mell."/>
      <sheetName val="KV_1.4.sz.mell."/>
      <sheetName val="KV_2.1.sz.mell."/>
      <sheetName val="KV_2.2.sz.mell."/>
      <sheetName val="KV_ELLENŐRZÉS"/>
      <sheetName val="KV_3.sz.mell."/>
      <sheetName val="KV_4.sz.mell."/>
      <sheetName val="KV_5.sz.mell."/>
      <sheetName val="KV_6.sz.mell."/>
      <sheetName val="KV_7.sz.mell."/>
      <sheetName val="KV_8.sz.mell."/>
      <sheetName val="KV_9.1.sz.mell"/>
      <sheetName val="KV_9.1.1.sz.mell"/>
      <sheetName val="KV_9.1.2.sz.mell."/>
      <sheetName val="KV_9.1.3.sz.mell"/>
      <sheetName val="KV_9.2.sz.mell"/>
      <sheetName val="KV_9.2.1.sz.mell"/>
      <sheetName val="KV_9.2.2.sz.mell"/>
      <sheetName val="KV_9.2.3.sz.mell"/>
      <sheetName val="KV_9.3.sz.mell"/>
      <sheetName val="KV_9.3.1.sz.mell"/>
      <sheetName val="KV_9.3.2.sz.mell"/>
      <sheetName val="KV_9.3.3.sz.mell"/>
      <sheetName val="KV_9.4.sz.mell"/>
      <sheetName val="KV_9.4.1.sz.mell"/>
      <sheetName val="KV_9.4.2.sz.mell"/>
      <sheetName val="KV_9.4.3.sz.mell"/>
      <sheetName val="KV_9.5.sz.mell"/>
      <sheetName val="KV_9.5.1.sz.mell"/>
      <sheetName val="KV_9.5.2.sz.mell"/>
      <sheetName val="KV_9.5.3.sz.mell"/>
      <sheetName val="KV_9.6.sz.mell"/>
      <sheetName val="KV_9.6.1.sz.mell"/>
      <sheetName val="KV_9.6.2.sz.mell"/>
      <sheetName val="KV_9.6.3.sz.mell"/>
      <sheetName val="KV_9.7.sz.mell"/>
      <sheetName val="KV_9.7.1.sz.mell"/>
      <sheetName val="KV_9.7.2.sz.mell"/>
      <sheetName val="KV_9.7.3.sz.mell"/>
      <sheetName val="KV_9.8.sz.mell"/>
      <sheetName val="KV_9.8.1.sz.mell"/>
      <sheetName val="KV_9.8.2.sz.mell"/>
      <sheetName val="KV_9.8.3.sz.mell"/>
      <sheetName val="KV_9.9.sz.mell"/>
      <sheetName val="KV_9.9.1.sz.mell"/>
      <sheetName val="KV_9.9.2.sz.mell"/>
      <sheetName val="KV_9.9.3.sz.mell"/>
      <sheetName val="KV_9.10.sz.mell"/>
      <sheetName val="KV_9.10.1.sz.mell"/>
      <sheetName val="KV_9.10.2.sz.mell"/>
      <sheetName val="KV_9.10.3.sz.mell"/>
      <sheetName val="KV_9.11.sz.mell"/>
      <sheetName val="KV_9.11.1.sz.mell"/>
      <sheetName val="KV_9.11.2.sz.mell"/>
      <sheetName val="KV_9.11.3.sz.mell"/>
      <sheetName val="KV_9.12.sz.mell"/>
      <sheetName val="KV_9.12.1.sz.mell"/>
      <sheetName val="KV_9.12.2.sz.mell"/>
      <sheetName val="KV_9.12.3.sz.mell"/>
      <sheetName val="KV_10.sz.mell"/>
      <sheetName val="KV_1.sz.tájékoztató_t."/>
      <sheetName val="KV_2.sz.tájékoztató_t."/>
      <sheetName val="KV_3.sz.tájékoztató_t."/>
      <sheetName val="KV_4.sz.tájékoztató_t."/>
      <sheetName val="KV_5.sz.tájékoztató_t."/>
      <sheetName val="KV_6.sz.tájékoztató_t."/>
      <sheetName val="KV_7.sz.tájékoztató_t."/>
      <sheetName val="RM_TARTALOMJEGYZÉK"/>
      <sheetName val="RM_ALAPADATOK"/>
      <sheetName val="RM_ÖSSZEFÜGGÉSEK"/>
      <sheetName val="RM_1.1.sz.mell."/>
      <sheetName val="RM_1.2.sz.mell."/>
      <sheetName val="RM_1.3.sz.mell."/>
      <sheetName val="RM_1.4.sz.mell."/>
      <sheetName val="RM_2.1.sz.mell."/>
      <sheetName val="RM_2.2.sz.mell."/>
      <sheetName val="RM_ELLENŐRZÉS"/>
      <sheetName val="RM_3.sz.mell."/>
      <sheetName val="RM_4.sz.mell."/>
      <sheetName val="RM_5.sz.mell."/>
      <sheetName val="RM_6.1.sz.mell"/>
      <sheetName val="RM_6.1.1.sz.mell"/>
      <sheetName val="RM_6.1.2.sz.mell"/>
      <sheetName val="RM_6.1.3.sz.mell"/>
      <sheetName val="RM_6.2.sz.mell"/>
      <sheetName val="RM_6.2.1.sz.mell"/>
      <sheetName val="RM_6.2.2.sz.mell"/>
      <sheetName val="RM_6.2.3.sz.mell"/>
      <sheetName val="RM_6.3.sz.mell"/>
      <sheetName val="RM_6.3.1.sz.mell"/>
      <sheetName val="RM_6.3.2.sz.mell"/>
      <sheetName val="RM_6.3.3.sz.mell"/>
      <sheetName val="RM_6.4.sz.mell"/>
      <sheetName val="RM_6.4.1.sz.mell"/>
      <sheetName val="RM_6.4.2.sz.mell"/>
      <sheetName val="RM_6.4.3.sz.mell"/>
      <sheetName val="RM_6.5.sz.mell"/>
      <sheetName val="RM_6.5.1.sz.mell"/>
      <sheetName val="RM_6.5.2.sz.mell"/>
      <sheetName val="RM_6.5.3.sz.mell"/>
      <sheetName val="RM_6.6.sz.mell"/>
      <sheetName val="RM_6.6.1.sz.mell"/>
      <sheetName val="RM_6.6.2.sz.mell"/>
      <sheetName val="RM_6.6.3.sz.mell"/>
      <sheetName val="RM_6.7.sz.mell"/>
      <sheetName val="RM_6.7.1.sz.mell"/>
      <sheetName val="RM_6.7.2.sz.mell"/>
      <sheetName val="RM_6.7.3.sz.mell"/>
      <sheetName val="RM_6.8.sz.mell"/>
      <sheetName val="RM_6.8.1.sz.mell"/>
      <sheetName val="RM_6.8.2.sz.mell"/>
      <sheetName val="RM_6.8.3.sz.mell"/>
      <sheetName val="RM_6.9.sz.mell"/>
      <sheetName val="RM_6.9.1.sz.mell"/>
      <sheetName val="RM_6.9.2.sz.mell"/>
      <sheetName val="RM_6.9.3.sz.mell"/>
      <sheetName val="RM_6.10.sz.mell"/>
      <sheetName val="RM_6.10.1.sz.mell"/>
      <sheetName val="RM_6.10.2.sz.mell"/>
      <sheetName val="RM_6.10.3.sz.mell"/>
      <sheetName val="RM_6.11.sz.mell"/>
      <sheetName val="RM_6.11.1.sz.mell"/>
      <sheetName val="RM_6.11.2.sz.mell"/>
      <sheetName val="RM_6.11.3.sz.mell"/>
      <sheetName val="RM_6.12.sz.mell"/>
      <sheetName val="RM_6.12.1.sz.mell"/>
      <sheetName val="RM_6.12.2.sz.mell"/>
      <sheetName val="RM_6.12.3.sz.mell"/>
      <sheetName val="RM_7.sz.mell"/>
      <sheetName val="KVI_MOD_TARTALOMJEGYZÉK"/>
      <sheetName val="KVI_MOD_ALAPADATOK"/>
      <sheetName val="KVI_MOD_ÖSSZEFÜGGÉSEK"/>
      <sheetName val="KVI_MOD_1.1.sz.mell."/>
      <sheetName val="KVI_MOD_1.2.sz.mell."/>
      <sheetName val="KVI_MOD_1.3.sz.mell."/>
      <sheetName val="KVI_MOD_1.4.sz.mell."/>
      <sheetName val="KVI_MOD_2.1.sz.mell"/>
      <sheetName val="KVI_MOD_2.2.sz.mell"/>
      <sheetName val="KVI_MOD_ELLENŐRZÉS"/>
      <sheetName val="KVI_MOD_3.sz.mell."/>
      <sheetName val="KVI_MOD_4.sz.mell."/>
      <sheetName val="KVI_MOD_5.sz.mell."/>
      <sheetName val="KVI_MOD_6.sz.mell."/>
      <sheetName val="KVI_MOD_7.sz.mell."/>
      <sheetName val="KVI_MOD_8.sz.mell."/>
      <sheetName val="KVI_MOD_9.1.sz.mell"/>
      <sheetName val="KVI_MOD_9.1.1.sz.mell"/>
      <sheetName val="KVI_MOD_9.1.2.sz.mell"/>
      <sheetName val="KVI_MOD_9.1.3.sz.mell"/>
      <sheetName val="KVI_MOD_9.2.sz.mell"/>
      <sheetName val="KVI_MOD_9.2.1.sz.mell"/>
      <sheetName val="KVI_MOD_9.2.2.sz.mell"/>
      <sheetName val="KVI_MOD_9.2.3.sz.mell"/>
      <sheetName val="KVI_MOD_9.3.sz.mell"/>
      <sheetName val="KVI_MOD_9.3.1.sz.mell"/>
      <sheetName val="KVI_MOD_9.3.2.sz.mell"/>
      <sheetName val="KVI_MOD_9.3.3.sz.mell"/>
      <sheetName val="KVI_MOD_9.4.sz.mell"/>
      <sheetName val="KVI_MOD_9.4.1.sz.mell"/>
      <sheetName val="KVI_MOD_9.4.2.sz.mell"/>
      <sheetName val="KVI_MOD_9.4.3.sz.mell"/>
      <sheetName val="KVI_MOD_9.5.sz.mell"/>
      <sheetName val="KVI_MOD_9.5.1.sz.mell"/>
      <sheetName val="KVI_MOD_9.5.2.sz.mell"/>
      <sheetName val="KVI_MOD_9.5.3.sz.mell"/>
      <sheetName val="KVI_MOD_9.6.sz.mell"/>
      <sheetName val="KVI_MOD_9.6.1.sz.mell"/>
      <sheetName val="KVI_MOD_9.6.2.sz.mell"/>
      <sheetName val="KVI_MOD_9.6.3.sz.mell"/>
      <sheetName val="KVI_MOD_9.7.sz.mell"/>
      <sheetName val="KVI_MOD_9.7.1.sz.mell"/>
      <sheetName val="KVI_MOD_9.7.2.sz.mell"/>
      <sheetName val="KVI_MOD_9.7.3.sz.mell"/>
      <sheetName val="KVI_MOD_9.8.sz.mell"/>
      <sheetName val="KVI_MOD_9.8.1.sz.mell"/>
      <sheetName val="KVI_MOD_9.8.2.sz.mell"/>
      <sheetName val="KVI_MOD_9.8.3.sz.mell"/>
      <sheetName val="KVI_MOD_9.9.sz.mell"/>
      <sheetName val="KVI_MOD_9.9.1.sz.mell"/>
      <sheetName val="KVI_MOD_9.9.2.sz.mell"/>
      <sheetName val="KVI_MOD_9.9.3.sz.mell"/>
      <sheetName val="KVI_MOD_9.10.sz.mell"/>
      <sheetName val="KVI_MOD_9.10.1.sz.mell"/>
      <sheetName val="KVI_MOD_9.10.2.sz.mell"/>
      <sheetName val="KVI_MOD_9.10.3.sz.mell"/>
      <sheetName val="KVI_MOD_9.11.sz.mell"/>
      <sheetName val="KVI_MOD_9.11.1.sz.mell"/>
      <sheetName val="KVI_MOD_9.11.2.sz.mell"/>
      <sheetName val="KVI_MOD_9.11.3.sz.mell"/>
      <sheetName val="KVI_MOD_9.12.sz.mell"/>
      <sheetName val="KVI_MOD_9.12.1.sz.mell"/>
      <sheetName val="KVI_MOD_9.12.2.sz.mell"/>
      <sheetName val="KVI_MOD_9.12.3.sz.mell"/>
      <sheetName val="KVI_MOD_10.sz.mell"/>
      <sheetName val="E_TARTALOMJEGYZÉK"/>
      <sheetName val="E_ALAPADATOK"/>
      <sheetName val="E_ÖSSZEFÜGGÉSEK"/>
      <sheetName val="E_1.1.sz.mell."/>
      <sheetName val="E_1.2.sz.mell."/>
      <sheetName val="E_1.3.sz.mell."/>
      <sheetName val="E_1.4.sz.mell."/>
      <sheetName val="E_2.1.sz.mell."/>
      <sheetName val="E_2.2.sz.mell."/>
      <sheetName val="E_ELLENŐRZÉS"/>
      <sheetName val="E_3.sz.mell."/>
      <sheetName val="E_4.sz.mell."/>
      <sheetName val="E_5.1.sz.mell"/>
      <sheetName val="E_5.1.1.sz.mell"/>
      <sheetName val="E_5.1.2.sz.mell"/>
      <sheetName val="E_5.1.3.sz.mell"/>
      <sheetName val="E_5.2.sz.mell"/>
      <sheetName val="E_5.2.1.sz.mell"/>
      <sheetName val="E_5.2.2.sz.mell"/>
      <sheetName val="E_5.2.3.sz.mell"/>
      <sheetName val="E_5.3.sz.mell"/>
      <sheetName val="E_5.3.1.sz.mell"/>
      <sheetName val="E_5.3.2.sz.mell"/>
      <sheetName val="E_5.3.3.sz.mell"/>
      <sheetName val="E_5.4.sz.mell"/>
      <sheetName val="E_5.4.1.sz.mell"/>
      <sheetName val="E_5.4.2.sz.mell"/>
      <sheetName val="E_5.4.3.sz.mell"/>
      <sheetName val="E_5.5.sz.mell"/>
      <sheetName val="E_5.5.1.sz.mell"/>
      <sheetName val="E_5.5.2.sz.mell"/>
      <sheetName val="E_5.5.3.sz.mell"/>
      <sheetName val="E_5.6.sz.mell"/>
      <sheetName val="E_5.6.1.sz.mell"/>
      <sheetName val="E_5.6.2.sz.mell"/>
      <sheetName val="E_5.6.3.sz.mell"/>
      <sheetName val="E_5.7.sz.mell"/>
      <sheetName val="E_5.7.1.sz.mell"/>
      <sheetName val="E_5.7.2.sz.mell"/>
      <sheetName val="E_5.7.3.sz.mell"/>
      <sheetName val="E_5.8.sz.mell"/>
      <sheetName val="E_5.8.1.sz.mell"/>
      <sheetName val="E_5.8.2.sz.mell"/>
      <sheetName val="E_5.8.3.sz.mell"/>
      <sheetName val="E_5.9.sz.mell"/>
      <sheetName val="E_5.9.1.sz.mell"/>
      <sheetName val="E_5.9.2.sz.mell"/>
      <sheetName val="E_5.9.3.sz.mell"/>
      <sheetName val="E_5.10.sz.mell"/>
      <sheetName val="E_5.10.1.sz.mell"/>
      <sheetName val="E_5.10.2.sz.mell"/>
      <sheetName val="E_5.10.3.sz.mell"/>
      <sheetName val="E_5.11.sz.mell"/>
      <sheetName val="E_5.11.1.sz.mell"/>
      <sheetName val="E_5.11.2.sz.mell"/>
      <sheetName val="E_5.11.3.sz.mell"/>
      <sheetName val="E_5.12.sz.mell"/>
      <sheetName val="E_5.12.1.sz.mell"/>
      <sheetName val="E_5.12.2.sz.mell"/>
      <sheetName val="E_5.12.3.sz.mell"/>
      <sheetName val="IB_TARTALOMJEGYZÉK"/>
      <sheetName val="IB_ALAPADATOK"/>
      <sheetName val="IB_ÖSSZEFÜGGÉSEK"/>
      <sheetName val="IB_1.1.sz.mell."/>
      <sheetName val="IB_1.2.sz.mell."/>
      <sheetName val="IB_1.3.sz.mell."/>
      <sheetName val="IB_1.4.sz.mell."/>
      <sheetName val="IB_2.1.sz.mell"/>
      <sheetName val="IB_2.2.sz.mell"/>
      <sheetName val="IB_ELLENŐRZÉS"/>
      <sheetName val="IB_3.sz.mell."/>
      <sheetName val="IB_4.sz.mell."/>
      <sheetName val="IB_5.sz.mell."/>
      <sheetName val="IB_6.1.sz.mell"/>
      <sheetName val="IB_6.1.1.sz.mell"/>
      <sheetName val="IB_6.1.2.sz.mell"/>
      <sheetName val="IB_6.1.3.sz.mell"/>
      <sheetName val="IB_6.2.sz.mell"/>
      <sheetName val="IB_6.2.1.sz.mell"/>
      <sheetName val="IB_6.2.2.sz.mell"/>
      <sheetName val="IB_6.2.3.sz.mell"/>
      <sheetName val="IB_6.3.sz.mell"/>
      <sheetName val="IB_6.3.1.sz.mell"/>
      <sheetName val="IB_6.3.2.sz.mell"/>
      <sheetName val="IB_6.3.3.sz.mell"/>
      <sheetName val="IB_6.4.sz.mell"/>
      <sheetName val="IB_6.4.1.sz.mell"/>
      <sheetName val="IB_6.4.2.sz.mell"/>
      <sheetName val="IB_6.4.3.sz.mell"/>
      <sheetName val="IB_6.5.sz.mell"/>
      <sheetName val="IB_6.5.1.sz.mell"/>
      <sheetName val="IB_6.5.2.sz.mell"/>
      <sheetName val="IB_6.5.3.sz.mell"/>
      <sheetName val="IB_6.6.sz.mell"/>
      <sheetName val="IB_6.6.1.sz.mell"/>
      <sheetName val="IB_6.6.2.sz.mell"/>
      <sheetName val="IB_6.6.3.sz.mell"/>
      <sheetName val="IB_6.7.sz.mell"/>
      <sheetName val="IB_6.7.1.sz.mell"/>
      <sheetName val="IB_6.7.2.sz.mell"/>
      <sheetName val="IB_6.7.3.sz.mell"/>
      <sheetName val="IB_6.8.sz.mell"/>
      <sheetName val="IB_6.8.1.sz.mell"/>
      <sheetName val="IB_6.8.2.sz.mell"/>
      <sheetName val="IB_6.8.3.sz.mell"/>
      <sheetName val="IB_6.9.sz.mell"/>
      <sheetName val="IB_6.9.1.sz.mell"/>
      <sheetName val="IB_6.9.2.sz.mell"/>
      <sheetName val="IB_6.9.3.sz.mell"/>
      <sheetName val="IB_6.10.sz.mell"/>
      <sheetName val="IB_6.10.1.sz.mell"/>
      <sheetName val="IB_6.10.2.sz.mell"/>
      <sheetName val="IB_6.10.3.sz.mell"/>
      <sheetName val="IB_6.11.sz.mell"/>
      <sheetName val="IB_6.11.1.sz.mell"/>
      <sheetName val="IB_6.11.2.sz.mell"/>
      <sheetName val="IB_6.11.3.sz.mell"/>
      <sheetName val="IB_6.12.sz.mell"/>
      <sheetName val="IB_6.12.1.sz.mell"/>
      <sheetName val="IB_6.12.2.sz.mell"/>
      <sheetName val="IB_6.12.3.sz.mell"/>
      <sheetName val="IB_7.sz.mell."/>
      <sheetName val="Z_TARTALOMJEGYZÉK"/>
      <sheetName val="Z_ALAPADATOK"/>
      <sheetName val="Z_ÖSSZEFÜGGÉSEK"/>
      <sheetName val="Z_1.1.sz.mell."/>
      <sheetName val="Z_1.2.sz.mell."/>
      <sheetName val="Z_1.3.sz.mell."/>
      <sheetName val="Z_1.4.sz.mell."/>
      <sheetName val="Z_2.1.sz.mell"/>
      <sheetName val="Z_2.2.sz.mell"/>
      <sheetName val="Z_ELLENŐRZÉS"/>
      <sheetName val="Z_3.sz.mell."/>
      <sheetName val="Z_4.sz.mell."/>
      <sheetName val="Z_5.sz.mell."/>
      <sheetName val="Z_6.1.sz.mell"/>
      <sheetName val="Z_6.1.1.sz.mell"/>
      <sheetName val="Z_6.1.2.sz.mell"/>
      <sheetName val="Z_6.1.3.sz.mell"/>
      <sheetName val="Z_6.2.sz.mell"/>
      <sheetName val="Z_6.2.1.sz.mell"/>
      <sheetName val="Z_6.2.2.sz.mell"/>
      <sheetName val="Z_6.2.3.sz.mell"/>
      <sheetName val="Z_6.3.sz.mell"/>
      <sheetName val="Z_6.3.1.sz.mell"/>
      <sheetName val="Z_6.3.2.sz.mell"/>
      <sheetName val="Z_6.3.3.sz.mell"/>
      <sheetName val="Z_6.4.sz.mell"/>
      <sheetName val="Z_6.4.1.sz.mell"/>
      <sheetName val="Z_6.4.2.sz.mell"/>
      <sheetName val="Z_6.4.3.sz.mell"/>
      <sheetName val="Z_6.5.sz.mell"/>
      <sheetName val="Z_6.5.1.sz.mell"/>
      <sheetName val="Z_6.5.2.sz.mell"/>
      <sheetName val="Z_6.5.3.sz.mell"/>
      <sheetName val="Z_6.6.sz.mell"/>
      <sheetName val="Z_6.6.1.sz.mell"/>
      <sheetName val="Z_6.6.2.sz.mell"/>
      <sheetName val="Z_6.6.3.sz.mell"/>
      <sheetName val="Z_6.7.sz.mell"/>
      <sheetName val="Z_6.7.1.sz.mell"/>
      <sheetName val="Z_6.7.2.sz.mell"/>
      <sheetName val="Z_6.7.3.sz.mell"/>
      <sheetName val="Z_6.8.sz.mell"/>
      <sheetName val="Z_6.8.1.sz.mell"/>
      <sheetName val="Z_6.8.2.sz.mell"/>
      <sheetName val="Z_6.8.3.sz.mell"/>
      <sheetName val="Z_6.9.sz.mell"/>
      <sheetName val="Z_6.9.1.sz.mell"/>
      <sheetName val="Z_6.9.2.sz.mell"/>
      <sheetName val="Z_6.9.3.sz.mell"/>
      <sheetName val="Z_6.10.sz.mell"/>
      <sheetName val="Z_6.10.1.sz.mell"/>
      <sheetName val="Z_6.10.2.sz.mell"/>
      <sheetName val="Z_6.10.3.sz.mell"/>
      <sheetName val="Z_6.11.sz.mell"/>
      <sheetName val="Z_6.11.1.sz.mell"/>
      <sheetName val="Z_6.11.2.sz.mell"/>
      <sheetName val="Z_6.11.3.sz.mell"/>
      <sheetName val="Z_6.12.sz.mell"/>
      <sheetName val="Z_6.12.1.sz.mell"/>
      <sheetName val="Z_6.12.2.sz.mell"/>
      <sheetName val="Z_6.12.3.sz.mell"/>
      <sheetName val="Z_7.sz.mell"/>
      <sheetName val="Z_8.sz.mell"/>
      <sheetName val="Z_1.tájékoztató_t."/>
      <sheetName val="Z_2.tájékoztató_t."/>
      <sheetName val="Z_3.tájékoztató_t."/>
      <sheetName val="Z_4.tájékoztató_t."/>
      <sheetName val="Z_5.tájékoztató_t."/>
      <sheetName val="Z_6.tájékoztató_t."/>
      <sheetName val="Z_7.1.tájékoztató_t."/>
      <sheetName val="Z_7.2.tájékoztató_t."/>
      <sheetName val="Z_7.3.tájékoztató_t."/>
      <sheetName val="Z_8.tájékoztató_t."/>
      <sheetName val="Z_9.tájékoztató_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>
        <row r="7">
          <cell r="D7" t="str">
            <v>2021.</v>
          </cell>
        </row>
      </sheetData>
      <sheetData sheetId="323" refreshError="1"/>
      <sheetData sheetId="324">
        <row r="12">
          <cell r="D12">
            <v>152342462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>
        <row r="4">
          <cell r="E4" t="str">
            <v xml:space="preserve"> Forintban!</v>
          </cell>
        </row>
      </sheetData>
      <sheetData sheetId="382" refreshError="1"/>
      <sheetData sheetId="383" refreshError="1"/>
      <sheetData sheetId="384">
        <row r="5">
          <cell r="E5" t="str">
            <v xml:space="preserve"> Forintban!</v>
          </cell>
        </row>
      </sheetData>
      <sheetData sheetId="385">
        <row r="5">
          <cell r="J5" t="str">
            <v xml:space="preserve"> Forintban!</v>
          </cell>
        </row>
        <row r="7">
          <cell r="F7" t="str">
            <v>2021.</v>
          </cell>
          <cell r="G7" t="str">
            <v>2022.</v>
          </cell>
        </row>
      </sheetData>
      <sheetData sheetId="386">
        <row r="5">
          <cell r="H5" t="str">
            <v xml:space="preserve"> Forintban!</v>
          </cell>
        </row>
      </sheetData>
      <sheetData sheetId="387" refreshError="1"/>
      <sheetData sheetId="388">
        <row r="5">
          <cell r="D5" t="str">
            <v xml:space="preserve"> Forintban!</v>
          </cell>
        </row>
      </sheetData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390BE-FB50-4993-87F5-FFB9399FCAB4}">
  <dimension ref="A1:T15"/>
  <sheetViews>
    <sheetView tabSelected="1" workbookViewId="0">
      <selection activeCell="D16" sqref="D16"/>
    </sheetView>
  </sheetViews>
  <sheetFormatPr defaultRowHeight="14.4" x14ac:dyDescent="0.3"/>
  <cols>
    <col min="1" max="1" width="22.21875" customWidth="1"/>
    <col min="19" max="19" width="16.33203125" customWidth="1"/>
  </cols>
  <sheetData>
    <row r="1" spans="1:20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6" x14ac:dyDescent="0.3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6" customHeight="1" x14ac:dyDescent="0.3">
      <c r="A3" s="1" t="s">
        <v>41</v>
      </c>
      <c r="B3" s="387" t="s">
        <v>13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1"/>
    </row>
    <row r="4" spans="1:20" ht="15.6" customHeight="1" x14ac:dyDescent="0.3">
      <c r="A4" s="1" t="s">
        <v>42</v>
      </c>
      <c r="B4" s="387" t="s">
        <v>50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1"/>
    </row>
    <row r="5" spans="1:20" ht="15.6" x14ac:dyDescent="0.3">
      <c r="A5" s="1" t="s">
        <v>43</v>
      </c>
      <c r="B5" s="387" t="s">
        <v>261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1"/>
    </row>
    <row r="6" spans="1:20" ht="15.6" x14ac:dyDescent="0.3">
      <c r="A6" s="1" t="s">
        <v>44</v>
      </c>
      <c r="B6" s="387" t="s">
        <v>260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1"/>
    </row>
    <row r="7" spans="1:20" ht="42.6" customHeight="1" x14ac:dyDescent="0.3">
      <c r="A7" s="1" t="s">
        <v>45</v>
      </c>
      <c r="B7" s="387" t="s">
        <v>72</v>
      </c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1"/>
    </row>
    <row r="8" spans="1:20" ht="15.6" x14ac:dyDescent="0.3">
      <c r="A8" s="1" t="s">
        <v>46</v>
      </c>
      <c r="B8" s="390" t="s">
        <v>1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1"/>
    </row>
    <row r="9" spans="1:20" ht="15.6" x14ac:dyDescent="0.3">
      <c r="A9" s="1" t="s">
        <v>47</v>
      </c>
      <c r="B9" s="390" t="s">
        <v>262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1"/>
    </row>
    <row r="10" spans="1:20" ht="15.6" x14ac:dyDescent="0.3">
      <c r="A10" s="1" t="s">
        <v>49</v>
      </c>
      <c r="B10" s="388" t="s">
        <v>524</v>
      </c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1"/>
    </row>
    <row r="11" spans="1:20" ht="15.6" customHeight="1" x14ac:dyDescent="0.3">
      <c r="A11" s="1" t="s">
        <v>523</v>
      </c>
      <c r="B11" s="389" t="s">
        <v>532</v>
      </c>
      <c r="C11" s="389"/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389"/>
      <c r="Q11" s="389"/>
      <c r="R11" s="389"/>
      <c r="S11" s="51"/>
      <c r="T11" s="1"/>
    </row>
    <row r="12" spans="1:20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</sheetData>
  <mergeCells count="9">
    <mergeCell ref="B3:S3"/>
    <mergeCell ref="B5:S5"/>
    <mergeCell ref="B6:S6"/>
    <mergeCell ref="B10:S10"/>
    <mergeCell ref="B11:R11"/>
    <mergeCell ref="B7:S7"/>
    <mergeCell ref="B4:S4"/>
    <mergeCell ref="B8:S8"/>
    <mergeCell ref="B9:S9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C6B7B-873E-4202-9F06-5434C221E4E0}">
  <dimension ref="A1:I24"/>
  <sheetViews>
    <sheetView zoomScale="80" zoomScaleNormal="80" workbookViewId="0">
      <selection activeCell="M7" sqref="M7"/>
    </sheetView>
  </sheetViews>
  <sheetFormatPr defaultColWidth="9.33203125" defaultRowHeight="13.2" x14ac:dyDescent="0.3"/>
  <cols>
    <col min="1" max="1" width="6.77734375" style="185" customWidth="1"/>
    <col min="2" max="2" width="50.33203125" style="136" customWidth="1"/>
    <col min="3" max="4" width="12.77734375" style="136" customWidth="1"/>
    <col min="5" max="5" width="14.77734375" style="136" customWidth="1"/>
    <col min="6" max="6" width="13.77734375" style="136" customWidth="1"/>
    <col min="7" max="7" width="15.44140625" style="136" customWidth="1"/>
    <col min="8" max="8" width="16.77734375" style="136" customWidth="1"/>
    <col min="9" max="9" width="5.6640625" style="136" customWidth="1"/>
    <col min="10" max="256" width="9.33203125" style="136"/>
    <col min="257" max="257" width="6.77734375" style="136" customWidth="1"/>
    <col min="258" max="258" width="50.33203125" style="136" customWidth="1"/>
    <col min="259" max="260" width="12.77734375" style="136" customWidth="1"/>
    <col min="261" max="261" width="14.77734375" style="136" customWidth="1"/>
    <col min="262" max="262" width="13.77734375" style="136" customWidth="1"/>
    <col min="263" max="263" width="15.44140625" style="136" customWidth="1"/>
    <col min="264" max="264" width="16.77734375" style="136" customWidth="1"/>
    <col min="265" max="265" width="5.6640625" style="136" customWidth="1"/>
    <col min="266" max="512" width="9.33203125" style="136"/>
    <col min="513" max="513" width="6.77734375" style="136" customWidth="1"/>
    <col min="514" max="514" width="50.33203125" style="136" customWidth="1"/>
    <col min="515" max="516" width="12.77734375" style="136" customWidth="1"/>
    <col min="517" max="517" width="14.77734375" style="136" customWidth="1"/>
    <col min="518" max="518" width="13.77734375" style="136" customWidth="1"/>
    <col min="519" max="519" width="15.44140625" style="136" customWidth="1"/>
    <col min="520" max="520" width="16.77734375" style="136" customWidth="1"/>
    <col min="521" max="521" width="5.6640625" style="136" customWidth="1"/>
    <col min="522" max="768" width="9.33203125" style="136"/>
    <col min="769" max="769" width="6.77734375" style="136" customWidth="1"/>
    <col min="770" max="770" width="50.33203125" style="136" customWidth="1"/>
    <col min="771" max="772" width="12.77734375" style="136" customWidth="1"/>
    <col min="773" max="773" width="14.77734375" style="136" customWidth="1"/>
    <col min="774" max="774" width="13.77734375" style="136" customWidth="1"/>
    <col min="775" max="775" width="15.44140625" style="136" customWidth="1"/>
    <col min="776" max="776" width="16.77734375" style="136" customWidth="1"/>
    <col min="777" max="777" width="5.6640625" style="136" customWidth="1"/>
    <col min="778" max="1024" width="9.33203125" style="136"/>
    <col min="1025" max="1025" width="6.77734375" style="136" customWidth="1"/>
    <col min="1026" max="1026" width="50.33203125" style="136" customWidth="1"/>
    <col min="1027" max="1028" width="12.77734375" style="136" customWidth="1"/>
    <col min="1029" max="1029" width="14.77734375" style="136" customWidth="1"/>
    <col min="1030" max="1030" width="13.77734375" style="136" customWidth="1"/>
    <col min="1031" max="1031" width="15.44140625" style="136" customWidth="1"/>
    <col min="1032" max="1032" width="16.77734375" style="136" customWidth="1"/>
    <col min="1033" max="1033" width="5.6640625" style="136" customWidth="1"/>
    <col min="1034" max="1280" width="9.33203125" style="136"/>
    <col min="1281" max="1281" width="6.77734375" style="136" customWidth="1"/>
    <col min="1282" max="1282" width="50.33203125" style="136" customWidth="1"/>
    <col min="1283" max="1284" width="12.77734375" style="136" customWidth="1"/>
    <col min="1285" max="1285" width="14.77734375" style="136" customWidth="1"/>
    <col min="1286" max="1286" width="13.77734375" style="136" customWidth="1"/>
    <col min="1287" max="1287" width="15.44140625" style="136" customWidth="1"/>
    <col min="1288" max="1288" width="16.77734375" style="136" customWidth="1"/>
    <col min="1289" max="1289" width="5.6640625" style="136" customWidth="1"/>
    <col min="1290" max="1536" width="9.33203125" style="136"/>
    <col min="1537" max="1537" width="6.77734375" style="136" customWidth="1"/>
    <col min="1538" max="1538" width="50.33203125" style="136" customWidth="1"/>
    <col min="1539" max="1540" width="12.77734375" style="136" customWidth="1"/>
    <col min="1541" max="1541" width="14.77734375" style="136" customWidth="1"/>
    <col min="1542" max="1542" width="13.77734375" style="136" customWidth="1"/>
    <col min="1543" max="1543" width="15.44140625" style="136" customWidth="1"/>
    <col min="1544" max="1544" width="16.77734375" style="136" customWidth="1"/>
    <col min="1545" max="1545" width="5.6640625" style="136" customWidth="1"/>
    <col min="1546" max="1792" width="9.33203125" style="136"/>
    <col min="1793" max="1793" width="6.77734375" style="136" customWidth="1"/>
    <col min="1794" max="1794" width="50.33203125" style="136" customWidth="1"/>
    <col min="1795" max="1796" width="12.77734375" style="136" customWidth="1"/>
    <col min="1797" max="1797" width="14.77734375" style="136" customWidth="1"/>
    <col min="1798" max="1798" width="13.77734375" style="136" customWidth="1"/>
    <col min="1799" max="1799" width="15.44140625" style="136" customWidth="1"/>
    <col min="1800" max="1800" width="16.77734375" style="136" customWidth="1"/>
    <col min="1801" max="1801" width="5.6640625" style="136" customWidth="1"/>
    <col min="1802" max="2048" width="9.33203125" style="136"/>
    <col min="2049" max="2049" width="6.77734375" style="136" customWidth="1"/>
    <col min="2050" max="2050" width="50.33203125" style="136" customWidth="1"/>
    <col min="2051" max="2052" width="12.77734375" style="136" customWidth="1"/>
    <col min="2053" max="2053" width="14.77734375" style="136" customWidth="1"/>
    <col min="2054" max="2054" width="13.77734375" style="136" customWidth="1"/>
    <col min="2055" max="2055" width="15.44140625" style="136" customWidth="1"/>
    <col min="2056" max="2056" width="16.77734375" style="136" customWidth="1"/>
    <col min="2057" max="2057" width="5.6640625" style="136" customWidth="1"/>
    <col min="2058" max="2304" width="9.33203125" style="136"/>
    <col min="2305" max="2305" width="6.77734375" style="136" customWidth="1"/>
    <col min="2306" max="2306" width="50.33203125" style="136" customWidth="1"/>
    <col min="2307" max="2308" width="12.77734375" style="136" customWidth="1"/>
    <col min="2309" max="2309" width="14.77734375" style="136" customWidth="1"/>
    <col min="2310" max="2310" width="13.77734375" style="136" customWidth="1"/>
    <col min="2311" max="2311" width="15.44140625" style="136" customWidth="1"/>
    <col min="2312" max="2312" width="16.77734375" style="136" customWidth="1"/>
    <col min="2313" max="2313" width="5.6640625" style="136" customWidth="1"/>
    <col min="2314" max="2560" width="9.33203125" style="136"/>
    <col min="2561" max="2561" width="6.77734375" style="136" customWidth="1"/>
    <col min="2562" max="2562" width="50.33203125" style="136" customWidth="1"/>
    <col min="2563" max="2564" width="12.77734375" style="136" customWidth="1"/>
    <col min="2565" max="2565" width="14.77734375" style="136" customWidth="1"/>
    <col min="2566" max="2566" width="13.77734375" style="136" customWidth="1"/>
    <col min="2567" max="2567" width="15.44140625" style="136" customWidth="1"/>
    <col min="2568" max="2568" width="16.77734375" style="136" customWidth="1"/>
    <col min="2569" max="2569" width="5.6640625" style="136" customWidth="1"/>
    <col min="2570" max="2816" width="9.33203125" style="136"/>
    <col min="2817" max="2817" width="6.77734375" style="136" customWidth="1"/>
    <col min="2818" max="2818" width="50.33203125" style="136" customWidth="1"/>
    <col min="2819" max="2820" width="12.77734375" style="136" customWidth="1"/>
    <col min="2821" max="2821" width="14.77734375" style="136" customWidth="1"/>
    <col min="2822" max="2822" width="13.77734375" style="136" customWidth="1"/>
    <col min="2823" max="2823" width="15.44140625" style="136" customWidth="1"/>
    <col min="2824" max="2824" width="16.77734375" style="136" customWidth="1"/>
    <col min="2825" max="2825" width="5.6640625" style="136" customWidth="1"/>
    <col min="2826" max="3072" width="9.33203125" style="136"/>
    <col min="3073" max="3073" width="6.77734375" style="136" customWidth="1"/>
    <col min="3074" max="3074" width="50.33203125" style="136" customWidth="1"/>
    <col min="3075" max="3076" width="12.77734375" style="136" customWidth="1"/>
    <col min="3077" max="3077" width="14.77734375" style="136" customWidth="1"/>
    <col min="3078" max="3078" width="13.77734375" style="136" customWidth="1"/>
    <col min="3079" max="3079" width="15.44140625" style="136" customWidth="1"/>
    <col min="3080" max="3080" width="16.77734375" style="136" customWidth="1"/>
    <col min="3081" max="3081" width="5.6640625" style="136" customWidth="1"/>
    <col min="3082" max="3328" width="9.33203125" style="136"/>
    <col min="3329" max="3329" width="6.77734375" style="136" customWidth="1"/>
    <col min="3330" max="3330" width="50.33203125" style="136" customWidth="1"/>
    <col min="3331" max="3332" width="12.77734375" style="136" customWidth="1"/>
    <col min="3333" max="3333" width="14.77734375" style="136" customWidth="1"/>
    <col min="3334" max="3334" width="13.77734375" style="136" customWidth="1"/>
    <col min="3335" max="3335" width="15.44140625" style="136" customWidth="1"/>
    <col min="3336" max="3336" width="16.77734375" style="136" customWidth="1"/>
    <col min="3337" max="3337" width="5.6640625" style="136" customWidth="1"/>
    <col min="3338" max="3584" width="9.33203125" style="136"/>
    <col min="3585" max="3585" width="6.77734375" style="136" customWidth="1"/>
    <col min="3586" max="3586" width="50.33203125" style="136" customWidth="1"/>
    <col min="3587" max="3588" width="12.77734375" style="136" customWidth="1"/>
    <col min="3589" max="3589" width="14.77734375" style="136" customWidth="1"/>
    <col min="3590" max="3590" width="13.77734375" style="136" customWidth="1"/>
    <col min="3591" max="3591" width="15.44140625" style="136" customWidth="1"/>
    <col min="3592" max="3592" width="16.77734375" style="136" customWidth="1"/>
    <col min="3593" max="3593" width="5.6640625" style="136" customWidth="1"/>
    <col min="3594" max="3840" width="9.33203125" style="136"/>
    <col min="3841" max="3841" width="6.77734375" style="136" customWidth="1"/>
    <col min="3842" max="3842" width="50.33203125" style="136" customWidth="1"/>
    <col min="3843" max="3844" width="12.77734375" style="136" customWidth="1"/>
    <col min="3845" max="3845" width="14.77734375" style="136" customWidth="1"/>
    <col min="3846" max="3846" width="13.77734375" style="136" customWidth="1"/>
    <col min="3847" max="3847" width="15.44140625" style="136" customWidth="1"/>
    <col min="3848" max="3848" width="16.77734375" style="136" customWidth="1"/>
    <col min="3849" max="3849" width="5.6640625" style="136" customWidth="1"/>
    <col min="3850" max="4096" width="9.33203125" style="136"/>
    <col min="4097" max="4097" width="6.77734375" style="136" customWidth="1"/>
    <col min="4098" max="4098" width="50.33203125" style="136" customWidth="1"/>
    <col min="4099" max="4100" width="12.77734375" style="136" customWidth="1"/>
    <col min="4101" max="4101" width="14.77734375" style="136" customWidth="1"/>
    <col min="4102" max="4102" width="13.77734375" style="136" customWidth="1"/>
    <col min="4103" max="4103" width="15.44140625" style="136" customWidth="1"/>
    <col min="4104" max="4104" width="16.77734375" style="136" customWidth="1"/>
    <col min="4105" max="4105" width="5.6640625" style="136" customWidth="1"/>
    <col min="4106" max="4352" width="9.33203125" style="136"/>
    <col min="4353" max="4353" width="6.77734375" style="136" customWidth="1"/>
    <col min="4354" max="4354" width="50.33203125" style="136" customWidth="1"/>
    <col min="4355" max="4356" width="12.77734375" style="136" customWidth="1"/>
    <col min="4357" max="4357" width="14.77734375" style="136" customWidth="1"/>
    <col min="4358" max="4358" width="13.77734375" style="136" customWidth="1"/>
    <col min="4359" max="4359" width="15.44140625" style="136" customWidth="1"/>
    <col min="4360" max="4360" width="16.77734375" style="136" customWidth="1"/>
    <col min="4361" max="4361" width="5.6640625" style="136" customWidth="1"/>
    <col min="4362" max="4608" width="9.33203125" style="136"/>
    <col min="4609" max="4609" width="6.77734375" style="136" customWidth="1"/>
    <col min="4610" max="4610" width="50.33203125" style="136" customWidth="1"/>
    <col min="4611" max="4612" width="12.77734375" style="136" customWidth="1"/>
    <col min="4613" max="4613" width="14.77734375" style="136" customWidth="1"/>
    <col min="4614" max="4614" width="13.77734375" style="136" customWidth="1"/>
    <col min="4615" max="4615" width="15.44140625" style="136" customWidth="1"/>
    <col min="4616" max="4616" width="16.77734375" style="136" customWidth="1"/>
    <col min="4617" max="4617" width="5.6640625" style="136" customWidth="1"/>
    <col min="4618" max="4864" width="9.33203125" style="136"/>
    <col min="4865" max="4865" width="6.77734375" style="136" customWidth="1"/>
    <col min="4866" max="4866" width="50.33203125" style="136" customWidth="1"/>
    <col min="4867" max="4868" width="12.77734375" style="136" customWidth="1"/>
    <col min="4869" max="4869" width="14.77734375" style="136" customWidth="1"/>
    <col min="4870" max="4870" width="13.77734375" style="136" customWidth="1"/>
    <col min="4871" max="4871" width="15.44140625" style="136" customWidth="1"/>
    <col min="4872" max="4872" width="16.77734375" style="136" customWidth="1"/>
    <col min="4873" max="4873" width="5.6640625" style="136" customWidth="1"/>
    <col min="4874" max="5120" width="9.33203125" style="136"/>
    <col min="5121" max="5121" width="6.77734375" style="136" customWidth="1"/>
    <col min="5122" max="5122" width="50.33203125" style="136" customWidth="1"/>
    <col min="5123" max="5124" width="12.77734375" style="136" customWidth="1"/>
    <col min="5125" max="5125" width="14.77734375" style="136" customWidth="1"/>
    <col min="5126" max="5126" width="13.77734375" style="136" customWidth="1"/>
    <col min="5127" max="5127" width="15.44140625" style="136" customWidth="1"/>
    <col min="5128" max="5128" width="16.77734375" style="136" customWidth="1"/>
    <col min="5129" max="5129" width="5.6640625" style="136" customWidth="1"/>
    <col min="5130" max="5376" width="9.33203125" style="136"/>
    <col min="5377" max="5377" width="6.77734375" style="136" customWidth="1"/>
    <col min="5378" max="5378" width="50.33203125" style="136" customWidth="1"/>
    <col min="5379" max="5380" width="12.77734375" style="136" customWidth="1"/>
    <col min="5381" max="5381" width="14.77734375" style="136" customWidth="1"/>
    <col min="5382" max="5382" width="13.77734375" style="136" customWidth="1"/>
    <col min="5383" max="5383" width="15.44140625" style="136" customWidth="1"/>
    <col min="5384" max="5384" width="16.77734375" style="136" customWidth="1"/>
    <col min="5385" max="5385" width="5.6640625" style="136" customWidth="1"/>
    <col min="5386" max="5632" width="9.33203125" style="136"/>
    <col min="5633" max="5633" width="6.77734375" style="136" customWidth="1"/>
    <col min="5634" max="5634" width="50.33203125" style="136" customWidth="1"/>
    <col min="5635" max="5636" width="12.77734375" style="136" customWidth="1"/>
    <col min="5637" max="5637" width="14.77734375" style="136" customWidth="1"/>
    <col min="5638" max="5638" width="13.77734375" style="136" customWidth="1"/>
    <col min="5639" max="5639" width="15.44140625" style="136" customWidth="1"/>
    <col min="5640" max="5640" width="16.77734375" style="136" customWidth="1"/>
    <col min="5641" max="5641" width="5.6640625" style="136" customWidth="1"/>
    <col min="5642" max="5888" width="9.33203125" style="136"/>
    <col min="5889" max="5889" width="6.77734375" style="136" customWidth="1"/>
    <col min="5890" max="5890" width="50.33203125" style="136" customWidth="1"/>
    <col min="5891" max="5892" width="12.77734375" style="136" customWidth="1"/>
    <col min="5893" max="5893" width="14.77734375" style="136" customWidth="1"/>
    <col min="5894" max="5894" width="13.77734375" style="136" customWidth="1"/>
    <col min="5895" max="5895" width="15.44140625" style="136" customWidth="1"/>
    <col min="5896" max="5896" width="16.77734375" style="136" customWidth="1"/>
    <col min="5897" max="5897" width="5.6640625" style="136" customWidth="1"/>
    <col min="5898" max="6144" width="9.33203125" style="136"/>
    <col min="6145" max="6145" width="6.77734375" style="136" customWidth="1"/>
    <col min="6146" max="6146" width="50.33203125" style="136" customWidth="1"/>
    <col min="6147" max="6148" width="12.77734375" style="136" customWidth="1"/>
    <col min="6149" max="6149" width="14.77734375" style="136" customWidth="1"/>
    <col min="6150" max="6150" width="13.77734375" style="136" customWidth="1"/>
    <col min="6151" max="6151" width="15.44140625" style="136" customWidth="1"/>
    <col min="6152" max="6152" width="16.77734375" style="136" customWidth="1"/>
    <col min="6153" max="6153" width="5.6640625" style="136" customWidth="1"/>
    <col min="6154" max="6400" width="9.33203125" style="136"/>
    <col min="6401" max="6401" width="6.77734375" style="136" customWidth="1"/>
    <col min="6402" max="6402" width="50.33203125" style="136" customWidth="1"/>
    <col min="6403" max="6404" width="12.77734375" style="136" customWidth="1"/>
    <col min="6405" max="6405" width="14.77734375" style="136" customWidth="1"/>
    <col min="6406" max="6406" width="13.77734375" style="136" customWidth="1"/>
    <col min="6407" max="6407" width="15.44140625" style="136" customWidth="1"/>
    <col min="6408" max="6408" width="16.77734375" style="136" customWidth="1"/>
    <col min="6409" max="6409" width="5.6640625" style="136" customWidth="1"/>
    <col min="6410" max="6656" width="9.33203125" style="136"/>
    <col min="6657" max="6657" width="6.77734375" style="136" customWidth="1"/>
    <col min="6658" max="6658" width="50.33203125" style="136" customWidth="1"/>
    <col min="6659" max="6660" width="12.77734375" style="136" customWidth="1"/>
    <col min="6661" max="6661" width="14.77734375" style="136" customWidth="1"/>
    <col min="6662" max="6662" width="13.77734375" style="136" customWidth="1"/>
    <col min="6663" max="6663" width="15.44140625" style="136" customWidth="1"/>
    <col min="6664" max="6664" width="16.77734375" style="136" customWidth="1"/>
    <col min="6665" max="6665" width="5.6640625" style="136" customWidth="1"/>
    <col min="6666" max="6912" width="9.33203125" style="136"/>
    <col min="6913" max="6913" width="6.77734375" style="136" customWidth="1"/>
    <col min="6914" max="6914" width="50.33203125" style="136" customWidth="1"/>
    <col min="6915" max="6916" width="12.77734375" style="136" customWidth="1"/>
    <col min="6917" max="6917" width="14.77734375" style="136" customWidth="1"/>
    <col min="6918" max="6918" width="13.77734375" style="136" customWidth="1"/>
    <col min="6919" max="6919" width="15.44140625" style="136" customWidth="1"/>
    <col min="6920" max="6920" width="16.77734375" style="136" customWidth="1"/>
    <col min="6921" max="6921" width="5.6640625" style="136" customWidth="1"/>
    <col min="6922" max="7168" width="9.33203125" style="136"/>
    <col min="7169" max="7169" width="6.77734375" style="136" customWidth="1"/>
    <col min="7170" max="7170" width="50.33203125" style="136" customWidth="1"/>
    <col min="7171" max="7172" width="12.77734375" style="136" customWidth="1"/>
    <col min="7173" max="7173" width="14.77734375" style="136" customWidth="1"/>
    <col min="7174" max="7174" width="13.77734375" style="136" customWidth="1"/>
    <col min="7175" max="7175" width="15.44140625" style="136" customWidth="1"/>
    <col min="7176" max="7176" width="16.77734375" style="136" customWidth="1"/>
    <col min="7177" max="7177" width="5.6640625" style="136" customWidth="1"/>
    <col min="7178" max="7424" width="9.33203125" style="136"/>
    <col min="7425" max="7425" width="6.77734375" style="136" customWidth="1"/>
    <col min="7426" max="7426" width="50.33203125" style="136" customWidth="1"/>
    <col min="7427" max="7428" width="12.77734375" style="136" customWidth="1"/>
    <col min="7429" max="7429" width="14.77734375" style="136" customWidth="1"/>
    <col min="7430" max="7430" width="13.77734375" style="136" customWidth="1"/>
    <col min="7431" max="7431" width="15.44140625" style="136" customWidth="1"/>
    <col min="7432" max="7432" width="16.77734375" style="136" customWidth="1"/>
    <col min="7433" max="7433" width="5.6640625" style="136" customWidth="1"/>
    <col min="7434" max="7680" width="9.33203125" style="136"/>
    <col min="7681" max="7681" width="6.77734375" style="136" customWidth="1"/>
    <col min="7682" max="7682" width="50.33203125" style="136" customWidth="1"/>
    <col min="7683" max="7684" width="12.77734375" style="136" customWidth="1"/>
    <col min="7685" max="7685" width="14.77734375" style="136" customWidth="1"/>
    <col min="7686" max="7686" width="13.77734375" style="136" customWidth="1"/>
    <col min="7687" max="7687" width="15.44140625" style="136" customWidth="1"/>
    <col min="7688" max="7688" width="16.77734375" style="136" customWidth="1"/>
    <col min="7689" max="7689" width="5.6640625" style="136" customWidth="1"/>
    <col min="7690" max="7936" width="9.33203125" style="136"/>
    <col min="7937" max="7937" width="6.77734375" style="136" customWidth="1"/>
    <col min="7938" max="7938" width="50.33203125" style="136" customWidth="1"/>
    <col min="7939" max="7940" width="12.77734375" style="136" customWidth="1"/>
    <col min="7941" max="7941" width="14.77734375" style="136" customWidth="1"/>
    <col min="7942" max="7942" width="13.77734375" style="136" customWidth="1"/>
    <col min="7943" max="7943" width="15.44140625" style="136" customWidth="1"/>
    <col min="7944" max="7944" width="16.77734375" style="136" customWidth="1"/>
    <col min="7945" max="7945" width="5.6640625" style="136" customWidth="1"/>
    <col min="7946" max="8192" width="9.33203125" style="136"/>
    <col min="8193" max="8193" width="6.77734375" style="136" customWidth="1"/>
    <col min="8194" max="8194" width="50.33203125" style="136" customWidth="1"/>
    <col min="8195" max="8196" width="12.77734375" style="136" customWidth="1"/>
    <col min="8197" max="8197" width="14.77734375" style="136" customWidth="1"/>
    <col min="8198" max="8198" width="13.77734375" style="136" customWidth="1"/>
    <col min="8199" max="8199" width="15.44140625" style="136" customWidth="1"/>
    <col min="8200" max="8200" width="16.77734375" style="136" customWidth="1"/>
    <col min="8201" max="8201" width="5.6640625" style="136" customWidth="1"/>
    <col min="8202" max="8448" width="9.33203125" style="136"/>
    <col min="8449" max="8449" width="6.77734375" style="136" customWidth="1"/>
    <col min="8450" max="8450" width="50.33203125" style="136" customWidth="1"/>
    <col min="8451" max="8452" width="12.77734375" style="136" customWidth="1"/>
    <col min="8453" max="8453" width="14.77734375" style="136" customWidth="1"/>
    <col min="8454" max="8454" width="13.77734375" style="136" customWidth="1"/>
    <col min="8455" max="8455" width="15.44140625" style="136" customWidth="1"/>
    <col min="8456" max="8456" width="16.77734375" style="136" customWidth="1"/>
    <col min="8457" max="8457" width="5.6640625" style="136" customWidth="1"/>
    <col min="8458" max="8704" width="9.33203125" style="136"/>
    <col min="8705" max="8705" width="6.77734375" style="136" customWidth="1"/>
    <col min="8706" max="8706" width="50.33203125" style="136" customWidth="1"/>
    <col min="8707" max="8708" width="12.77734375" style="136" customWidth="1"/>
    <col min="8709" max="8709" width="14.77734375" style="136" customWidth="1"/>
    <col min="8710" max="8710" width="13.77734375" style="136" customWidth="1"/>
    <col min="8711" max="8711" width="15.44140625" style="136" customWidth="1"/>
    <col min="8712" max="8712" width="16.77734375" style="136" customWidth="1"/>
    <col min="8713" max="8713" width="5.6640625" style="136" customWidth="1"/>
    <col min="8714" max="8960" width="9.33203125" style="136"/>
    <col min="8961" max="8961" width="6.77734375" style="136" customWidth="1"/>
    <col min="8962" max="8962" width="50.33203125" style="136" customWidth="1"/>
    <col min="8963" max="8964" width="12.77734375" style="136" customWidth="1"/>
    <col min="8965" max="8965" width="14.77734375" style="136" customWidth="1"/>
    <col min="8966" max="8966" width="13.77734375" style="136" customWidth="1"/>
    <col min="8967" max="8967" width="15.44140625" style="136" customWidth="1"/>
    <col min="8968" max="8968" width="16.77734375" style="136" customWidth="1"/>
    <col min="8969" max="8969" width="5.6640625" style="136" customWidth="1"/>
    <col min="8970" max="9216" width="9.33203125" style="136"/>
    <col min="9217" max="9217" width="6.77734375" style="136" customWidth="1"/>
    <col min="9218" max="9218" width="50.33203125" style="136" customWidth="1"/>
    <col min="9219" max="9220" width="12.77734375" style="136" customWidth="1"/>
    <col min="9221" max="9221" width="14.77734375" style="136" customWidth="1"/>
    <col min="9222" max="9222" width="13.77734375" style="136" customWidth="1"/>
    <col min="9223" max="9223" width="15.44140625" style="136" customWidth="1"/>
    <col min="9224" max="9224" width="16.77734375" style="136" customWidth="1"/>
    <col min="9225" max="9225" width="5.6640625" style="136" customWidth="1"/>
    <col min="9226" max="9472" width="9.33203125" style="136"/>
    <col min="9473" max="9473" width="6.77734375" style="136" customWidth="1"/>
    <col min="9474" max="9474" width="50.33203125" style="136" customWidth="1"/>
    <col min="9475" max="9476" width="12.77734375" style="136" customWidth="1"/>
    <col min="9477" max="9477" width="14.77734375" style="136" customWidth="1"/>
    <col min="9478" max="9478" width="13.77734375" style="136" customWidth="1"/>
    <col min="9479" max="9479" width="15.44140625" style="136" customWidth="1"/>
    <col min="9480" max="9480" width="16.77734375" style="136" customWidth="1"/>
    <col min="9481" max="9481" width="5.6640625" style="136" customWidth="1"/>
    <col min="9482" max="9728" width="9.33203125" style="136"/>
    <col min="9729" max="9729" width="6.77734375" style="136" customWidth="1"/>
    <col min="9730" max="9730" width="50.33203125" style="136" customWidth="1"/>
    <col min="9731" max="9732" width="12.77734375" style="136" customWidth="1"/>
    <col min="9733" max="9733" width="14.77734375" style="136" customWidth="1"/>
    <col min="9734" max="9734" width="13.77734375" style="136" customWidth="1"/>
    <col min="9735" max="9735" width="15.44140625" style="136" customWidth="1"/>
    <col min="9736" max="9736" width="16.77734375" style="136" customWidth="1"/>
    <col min="9737" max="9737" width="5.6640625" style="136" customWidth="1"/>
    <col min="9738" max="9984" width="9.33203125" style="136"/>
    <col min="9985" max="9985" width="6.77734375" style="136" customWidth="1"/>
    <col min="9986" max="9986" width="50.33203125" style="136" customWidth="1"/>
    <col min="9987" max="9988" width="12.77734375" style="136" customWidth="1"/>
    <col min="9989" max="9989" width="14.77734375" style="136" customWidth="1"/>
    <col min="9990" max="9990" width="13.77734375" style="136" customWidth="1"/>
    <col min="9991" max="9991" width="15.44140625" style="136" customWidth="1"/>
    <col min="9992" max="9992" width="16.77734375" style="136" customWidth="1"/>
    <col min="9993" max="9993" width="5.6640625" style="136" customWidth="1"/>
    <col min="9994" max="10240" width="9.33203125" style="136"/>
    <col min="10241" max="10241" width="6.77734375" style="136" customWidth="1"/>
    <col min="10242" max="10242" width="50.33203125" style="136" customWidth="1"/>
    <col min="10243" max="10244" width="12.77734375" style="136" customWidth="1"/>
    <col min="10245" max="10245" width="14.77734375" style="136" customWidth="1"/>
    <col min="10246" max="10246" width="13.77734375" style="136" customWidth="1"/>
    <col min="10247" max="10247" width="15.44140625" style="136" customWidth="1"/>
    <col min="10248" max="10248" width="16.77734375" style="136" customWidth="1"/>
    <col min="10249" max="10249" width="5.6640625" style="136" customWidth="1"/>
    <col min="10250" max="10496" width="9.33203125" style="136"/>
    <col min="10497" max="10497" width="6.77734375" style="136" customWidth="1"/>
    <col min="10498" max="10498" width="50.33203125" style="136" customWidth="1"/>
    <col min="10499" max="10500" width="12.77734375" style="136" customWidth="1"/>
    <col min="10501" max="10501" width="14.77734375" style="136" customWidth="1"/>
    <col min="10502" max="10502" width="13.77734375" style="136" customWidth="1"/>
    <col min="10503" max="10503" width="15.44140625" style="136" customWidth="1"/>
    <col min="10504" max="10504" width="16.77734375" style="136" customWidth="1"/>
    <col min="10505" max="10505" width="5.6640625" style="136" customWidth="1"/>
    <col min="10506" max="10752" width="9.33203125" style="136"/>
    <col min="10753" max="10753" width="6.77734375" style="136" customWidth="1"/>
    <col min="10754" max="10754" width="50.33203125" style="136" customWidth="1"/>
    <col min="10755" max="10756" width="12.77734375" style="136" customWidth="1"/>
    <col min="10757" max="10757" width="14.77734375" style="136" customWidth="1"/>
    <col min="10758" max="10758" width="13.77734375" style="136" customWidth="1"/>
    <col min="10759" max="10759" width="15.44140625" style="136" customWidth="1"/>
    <col min="10760" max="10760" width="16.77734375" style="136" customWidth="1"/>
    <col min="10761" max="10761" width="5.6640625" style="136" customWidth="1"/>
    <col min="10762" max="11008" width="9.33203125" style="136"/>
    <col min="11009" max="11009" width="6.77734375" style="136" customWidth="1"/>
    <col min="11010" max="11010" width="50.33203125" style="136" customWidth="1"/>
    <col min="11011" max="11012" width="12.77734375" style="136" customWidth="1"/>
    <col min="11013" max="11013" width="14.77734375" style="136" customWidth="1"/>
    <col min="11014" max="11014" width="13.77734375" style="136" customWidth="1"/>
    <col min="11015" max="11015" width="15.44140625" style="136" customWidth="1"/>
    <col min="11016" max="11016" width="16.77734375" style="136" customWidth="1"/>
    <col min="11017" max="11017" width="5.6640625" style="136" customWidth="1"/>
    <col min="11018" max="11264" width="9.33203125" style="136"/>
    <col min="11265" max="11265" width="6.77734375" style="136" customWidth="1"/>
    <col min="11266" max="11266" width="50.33203125" style="136" customWidth="1"/>
    <col min="11267" max="11268" width="12.77734375" style="136" customWidth="1"/>
    <col min="11269" max="11269" width="14.77734375" style="136" customWidth="1"/>
    <col min="11270" max="11270" width="13.77734375" style="136" customWidth="1"/>
    <col min="11271" max="11271" width="15.44140625" style="136" customWidth="1"/>
    <col min="11272" max="11272" width="16.77734375" style="136" customWidth="1"/>
    <col min="11273" max="11273" width="5.6640625" style="136" customWidth="1"/>
    <col min="11274" max="11520" width="9.33203125" style="136"/>
    <col min="11521" max="11521" width="6.77734375" style="136" customWidth="1"/>
    <col min="11522" max="11522" width="50.33203125" style="136" customWidth="1"/>
    <col min="11523" max="11524" width="12.77734375" style="136" customWidth="1"/>
    <col min="11525" max="11525" width="14.77734375" style="136" customWidth="1"/>
    <col min="11526" max="11526" width="13.77734375" style="136" customWidth="1"/>
    <col min="11527" max="11527" width="15.44140625" style="136" customWidth="1"/>
    <col min="11528" max="11528" width="16.77734375" style="136" customWidth="1"/>
    <col min="11529" max="11529" width="5.6640625" style="136" customWidth="1"/>
    <col min="11530" max="11776" width="9.33203125" style="136"/>
    <col min="11777" max="11777" width="6.77734375" style="136" customWidth="1"/>
    <col min="11778" max="11778" width="50.33203125" style="136" customWidth="1"/>
    <col min="11779" max="11780" width="12.77734375" style="136" customWidth="1"/>
    <col min="11781" max="11781" width="14.77734375" style="136" customWidth="1"/>
    <col min="11782" max="11782" width="13.77734375" style="136" customWidth="1"/>
    <col min="11783" max="11783" width="15.44140625" style="136" customWidth="1"/>
    <col min="11784" max="11784" width="16.77734375" style="136" customWidth="1"/>
    <col min="11785" max="11785" width="5.6640625" style="136" customWidth="1"/>
    <col min="11786" max="12032" width="9.33203125" style="136"/>
    <col min="12033" max="12033" width="6.77734375" style="136" customWidth="1"/>
    <col min="12034" max="12034" width="50.33203125" style="136" customWidth="1"/>
    <col min="12035" max="12036" width="12.77734375" style="136" customWidth="1"/>
    <col min="12037" max="12037" width="14.77734375" style="136" customWidth="1"/>
    <col min="12038" max="12038" width="13.77734375" style="136" customWidth="1"/>
    <col min="12039" max="12039" width="15.44140625" style="136" customWidth="1"/>
    <col min="12040" max="12040" width="16.77734375" style="136" customWidth="1"/>
    <col min="12041" max="12041" width="5.6640625" style="136" customWidth="1"/>
    <col min="12042" max="12288" width="9.33203125" style="136"/>
    <col min="12289" max="12289" width="6.77734375" style="136" customWidth="1"/>
    <col min="12290" max="12290" width="50.33203125" style="136" customWidth="1"/>
    <col min="12291" max="12292" width="12.77734375" style="136" customWidth="1"/>
    <col min="12293" max="12293" width="14.77734375" style="136" customWidth="1"/>
    <col min="12294" max="12294" width="13.77734375" style="136" customWidth="1"/>
    <col min="12295" max="12295" width="15.44140625" style="136" customWidth="1"/>
    <col min="12296" max="12296" width="16.77734375" style="136" customWidth="1"/>
    <col min="12297" max="12297" width="5.6640625" style="136" customWidth="1"/>
    <col min="12298" max="12544" width="9.33203125" style="136"/>
    <col min="12545" max="12545" width="6.77734375" style="136" customWidth="1"/>
    <col min="12546" max="12546" width="50.33203125" style="136" customWidth="1"/>
    <col min="12547" max="12548" width="12.77734375" style="136" customWidth="1"/>
    <col min="12549" max="12549" width="14.77734375" style="136" customWidth="1"/>
    <col min="12550" max="12550" width="13.77734375" style="136" customWidth="1"/>
    <col min="12551" max="12551" width="15.44140625" style="136" customWidth="1"/>
    <col min="12552" max="12552" width="16.77734375" style="136" customWidth="1"/>
    <col min="12553" max="12553" width="5.6640625" style="136" customWidth="1"/>
    <col min="12554" max="12800" width="9.33203125" style="136"/>
    <col min="12801" max="12801" width="6.77734375" style="136" customWidth="1"/>
    <col min="12802" max="12802" width="50.33203125" style="136" customWidth="1"/>
    <col min="12803" max="12804" width="12.77734375" style="136" customWidth="1"/>
    <col min="12805" max="12805" width="14.77734375" style="136" customWidth="1"/>
    <col min="12806" max="12806" width="13.77734375" style="136" customWidth="1"/>
    <col min="12807" max="12807" width="15.44140625" style="136" customWidth="1"/>
    <col min="12808" max="12808" width="16.77734375" style="136" customWidth="1"/>
    <col min="12809" max="12809" width="5.6640625" style="136" customWidth="1"/>
    <col min="12810" max="13056" width="9.33203125" style="136"/>
    <col min="13057" max="13057" width="6.77734375" style="136" customWidth="1"/>
    <col min="13058" max="13058" width="50.33203125" style="136" customWidth="1"/>
    <col min="13059" max="13060" width="12.77734375" style="136" customWidth="1"/>
    <col min="13061" max="13061" width="14.77734375" style="136" customWidth="1"/>
    <col min="13062" max="13062" width="13.77734375" style="136" customWidth="1"/>
    <col min="13063" max="13063" width="15.44140625" style="136" customWidth="1"/>
    <col min="13064" max="13064" width="16.77734375" style="136" customWidth="1"/>
    <col min="13065" max="13065" width="5.6640625" style="136" customWidth="1"/>
    <col min="13066" max="13312" width="9.33203125" style="136"/>
    <col min="13313" max="13313" width="6.77734375" style="136" customWidth="1"/>
    <col min="13314" max="13314" width="50.33203125" style="136" customWidth="1"/>
    <col min="13315" max="13316" width="12.77734375" style="136" customWidth="1"/>
    <col min="13317" max="13317" width="14.77734375" style="136" customWidth="1"/>
    <col min="13318" max="13318" width="13.77734375" style="136" customWidth="1"/>
    <col min="13319" max="13319" width="15.44140625" style="136" customWidth="1"/>
    <col min="13320" max="13320" width="16.77734375" style="136" customWidth="1"/>
    <col min="13321" max="13321" width="5.6640625" style="136" customWidth="1"/>
    <col min="13322" max="13568" width="9.33203125" style="136"/>
    <col min="13569" max="13569" width="6.77734375" style="136" customWidth="1"/>
    <col min="13570" max="13570" width="50.33203125" style="136" customWidth="1"/>
    <col min="13571" max="13572" width="12.77734375" style="136" customWidth="1"/>
    <col min="13573" max="13573" width="14.77734375" style="136" customWidth="1"/>
    <col min="13574" max="13574" width="13.77734375" style="136" customWidth="1"/>
    <col min="13575" max="13575" width="15.44140625" style="136" customWidth="1"/>
    <col min="13576" max="13576" width="16.77734375" style="136" customWidth="1"/>
    <col min="13577" max="13577" width="5.6640625" style="136" customWidth="1"/>
    <col min="13578" max="13824" width="9.33203125" style="136"/>
    <col min="13825" max="13825" width="6.77734375" style="136" customWidth="1"/>
    <col min="13826" max="13826" width="50.33203125" style="136" customWidth="1"/>
    <col min="13827" max="13828" width="12.77734375" style="136" customWidth="1"/>
    <col min="13829" max="13829" width="14.77734375" style="136" customWidth="1"/>
    <col min="13830" max="13830" width="13.77734375" style="136" customWidth="1"/>
    <col min="13831" max="13831" width="15.44140625" style="136" customWidth="1"/>
    <col min="13832" max="13832" width="16.77734375" style="136" customWidth="1"/>
    <col min="13833" max="13833" width="5.6640625" style="136" customWidth="1"/>
    <col min="13834" max="14080" width="9.33203125" style="136"/>
    <col min="14081" max="14081" width="6.77734375" style="136" customWidth="1"/>
    <col min="14082" max="14082" width="50.33203125" style="136" customWidth="1"/>
    <col min="14083" max="14084" width="12.77734375" style="136" customWidth="1"/>
    <col min="14085" max="14085" width="14.77734375" style="136" customWidth="1"/>
    <col min="14086" max="14086" width="13.77734375" style="136" customWidth="1"/>
    <col min="14087" max="14087" width="15.44140625" style="136" customWidth="1"/>
    <col min="14088" max="14088" width="16.77734375" style="136" customWidth="1"/>
    <col min="14089" max="14089" width="5.6640625" style="136" customWidth="1"/>
    <col min="14090" max="14336" width="9.33203125" style="136"/>
    <col min="14337" max="14337" width="6.77734375" style="136" customWidth="1"/>
    <col min="14338" max="14338" width="50.33203125" style="136" customWidth="1"/>
    <col min="14339" max="14340" width="12.77734375" style="136" customWidth="1"/>
    <col min="14341" max="14341" width="14.77734375" style="136" customWidth="1"/>
    <col min="14342" max="14342" width="13.77734375" style="136" customWidth="1"/>
    <col min="14343" max="14343" width="15.44140625" style="136" customWidth="1"/>
    <col min="14344" max="14344" width="16.77734375" style="136" customWidth="1"/>
    <col min="14345" max="14345" width="5.6640625" style="136" customWidth="1"/>
    <col min="14346" max="14592" width="9.33203125" style="136"/>
    <col min="14593" max="14593" width="6.77734375" style="136" customWidth="1"/>
    <col min="14594" max="14594" width="50.33203125" style="136" customWidth="1"/>
    <col min="14595" max="14596" width="12.77734375" style="136" customWidth="1"/>
    <col min="14597" max="14597" width="14.77734375" style="136" customWidth="1"/>
    <col min="14598" max="14598" width="13.77734375" style="136" customWidth="1"/>
    <col min="14599" max="14599" width="15.44140625" style="136" customWidth="1"/>
    <col min="14600" max="14600" width="16.77734375" style="136" customWidth="1"/>
    <col min="14601" max="14601" width="5.6640625" style="136" customWidth="1"/>
    <col min="14602" max="14848" width="9.33203125" style="136"/>
    <col min="14849" max="14849" width="6.77734375" style="136" customWidth="1"/>
    <col min="14850" max="14850" width="50.33203125" style="136" customWidth="1"/>
    <col min="14851" max="14852" width="12.77734375" style="136" customWidth="1"/>
    <col min="14853" max="14853" width="14.77734375" style="136" customWidth="1"/>
    <col min="14854" max="14854" width="13.77734375" style="136" customWidth="1"/>
    <col min="14855" max="14855" width="15.44140625" style="136" customWidth="1"/>
    <col min="14856" max="14856" width="16.77734375" style="136" customWidth="1"/>
    <col min="14857" max="14857" width="5.6640625" style="136" customWidth="1"/>
    <col min="14858" max="15104" width="9.33203125" style="136"/>
    <col min="15105" max="15105" width="6.77734375" style="136" customWidth="1"/>
    <col min="15106" max="15106" width="50.33203125" style="136" customWidth="1"/>
    <col min="15107" max="15108" width="12.77734375" style="136" customWidth="1"/>
    <col min="15109" max="15109" width="14.77734375" style="136" customWidth="1"/>
    <col min="15110" max="15110" width="13.77734375" style="136" customWidth="1"/>
    <col min="15111" max="15111" width="15.44140625" style="136" customWidth="1"/>
    <col min="15112" max="15112" width="16.77734375" style="136" customWidth="1"/>
    <col min="15113" max="15113" width="5.6640625" style="136" customWidth="1"/>
    <col min="15114" max="15360" width="9.33203125" style="136"/>
    <col min="15361" max="15361" width="6.77734375" style="136" customWidth="1"/>
    <col min="15362" max="15362" width="50.33203125" style="136" customWidth="1"/>
    <col min="15363" max="15364" width="12.77734375" style="136" customWidth="1"/>
    <col min="15365" max="15365" width="14.77734375" style="136" customWidth="1"/>
    <col min="15366" max="15366" width="13.77734375" style="136" customWidth="1"/>
    <col min="15367" max="15367" width="15.44140625" style="136" customWidth="1"/>
    <col min="15368" max="15368" width="16.77734375" style="136" customWidth="1"/>
    <col min="15369" max="15369" width="5.6640625" style="136" customWidth="1"/>
    <col min="15370" max="15616" width="9.33203125" style="136"/>
    <col min="15617" max="15617" width="6.77734375" style="136" customWidth="1"/>
    <col min="15618" max="15618" width="50.33203125" style="136" customWidth="1"/>
    <col min="15619" max="15620" width="12.77734375" style="136" customWidth="1"/>
    <col min="15621" max="15621" width="14.77734375" style="136" customWidth="1"/>
    <col min="15622" max="15622" width="13.77734375" style="136" customWidth="1"/>
    <col min="15623" max="15623" width="15.44140625" style="136" customWidth="1"/>
    <col min="15624" max="15624" width="16.77734375" style="136" customWidth="1"/>
    <col min="15625" max="15625" width="5.6640625" style="136" customWidth="1"/>
    <col min="15626" max="15872" width="9.33203125" style="136"/>
    <col min="15873" max="15873" width="6.77734375" style="136" customWidth="1"/>
    <col min="15874" max="15874" width="50.33203125" style="136" customWidth="1"/>
    <col min="15875" max="15876" width="12.77734375" style="136" customWidth="1"/>
    <col min="15877" max="15877" width="14.77734375" style="136" customWidth="1"/>
    <col min="15878" max="15878" width="13.77734375" style="136" customWidth="1"/>
    <col min="15879" max="15879" width="15.44140625" style="136" customWidth="1"/>
    <col min="15880" max="15880" width="16.77734375" style="136" customWidth="1"/>
    <col min="15881" max="15881" width="5.6640625" style="136" customWidth="1"/>
    <col min="15882" max="16128" width="9.33203125" style="136"/>
    <col min="16129" max="16129" width="6.77734375" style="136" customWidth="1"/>
    <col min="16130" max="16130" width="50.33203125" style="136" customWidth="1"/>
    <col min="16131" max="16132" width="12.77734375" style="136" customWidth="1"/>
    <col min="16133" max="16133" width="14.77734375" style="136" customWidth="1"/>
    <col min="16134" max="16134" width="13.77734375" style="136" customWidth="1"/>
    <col min="16135" max="16135" width="15.44140625" style="136" customWidth="1"/>
    <col min="16136" max="16136" width="16.77734375" style="136" customWidth="1"/>
    <col min="16137" max="16137" width="5.6640625" style="136" customWidth="1"/>
    <col min="16138" max="16384" width="9.33203125" style="136"/>
  </cols>
  <sheetData>
    <row r="1" spans="1:9" ht="15.6" x14ac:dyDescent="0.3">
      <c r="A1" s="417" t="s">
        <v>523</v>
      </c>
      <c r="B1" s="417"/>
      <c r="C1" s="417"/>
      <c r="D1" s="417"/>
      <c r="E1" s="417"/>
      <c r="F1" s="417"/>
      <c r="G1" s="417"/>
      <c r="H1" s="417"/>
    </row>
    <row r="3" spans="1:9" ht="17.25" customHeight="1" x14ac:dyDescent="0.3">
      <c r="A3" s="481" t="s">
        <v>532</v>
      </c>
      <c r="B3" s="482"/>
      <c r="C3" s="482"/>
      <c r="D3" s="482"/>
      <c r="E3" s="482"/>
      <c r="F3" s="482"/>
      <c r="G3" s="482"/>
      <c r="H3" s="482"/>
    </row>
    <row r="4" spans="1:9" x14ac:dyDescent="0.3">
      <c r="A4" s="137"/>
      <c r="B4" s="138"/>
      <c r="C4" s="138"/>
      <c r="D4" s="138"/>
      <c r="E4" s="138"/>
      <c r="F4" s="138"/>
      <c r="G4" s="138"/>
      <c r="H4" s="138"/>
    </row>
    <row r="5" spans="1:9" s="334" customFormat="1" ht="14.4" thickBot="1" x14ac:dyDescent="0.35">
      <c r="A5" s="332"/>
      <c r="B5" s="333"/>
      <c r="C5" s="333"/>
      <c r="D5" s="333"/>
      <c r="E5" s="333"/>
      <c r="F5" s="333"/>
      <c r="G5" s="333"/>
      <c r="H5" s="139" t="str">
        <f>'[2]Z_2.tájékoztató_t.'!J5</f>
        <v xml:space="preserve"> Forintban!</v>
      </c>
      <c r="I5" s="427"/>
    </row>
    <row r="6" spans="1:9" s="143" customFormat="1" ht="26.4" customHeight="1" x14ac:dyDescent="0.3">
      <c r="A6" s="483" t="s">
        <v>263</v>
      </c>
      <c r="B6" s="485" t="s">
        <v>533</v>
      </c>
      <c r="C6" s="483" t="s">
        <v>534</v>
      </c>
      <c r="D6" s="483" t="s">
        <v>535</v>
      </c>
      <c r="E6" s="487" t="str">
        <f>CONCATENATE("Hitel, kölcsön állomány ",LEFT([2]Z_ALAPADATOK!D7,4)-1,". dec.31-én")</f>
        <v>Hitel, kölcsön állomány 2020. dec.31-én</v>
      </c>
      <c r="F6" s="489" t="s">
        <v>536</v>
      </c>
      <c r="G6" s="490"/>
      <c r="H6" s="491" t="str">
        <f>CONCATENATE(G7," után")</f>
        <v>2022. után</v>
      </c>
      <c r="I6" s="427"/>
    </row>
    <row r="7" spans="1:9" s="147" customFormat="1" ht="40.5" customHeight="1" thickBot="1" x14ac:dyDescent="0.35">
      <c r="A7" s="484"/>
      <c r="B7" s="486"/>
      <c r="C7" s="486"/>
      <c r="D7" s="484"/>
      <c r="E7" s="488"/>
      <c r="F7" s="335" t="str">
        <f>'[2]Z_2.tájékoztató_t.'!F7</f>
        <v>2021.</v>
      </c>
      <c r="G7" s="336" t="str">
        <f>'[2]Z_2.tájékoztató_t.'!G7</f>
        <v>2022.</v>
      </c>
      <c r="H7" s="492"/>
      <c r="I7" s="427"/>
    </row>
    <row r="8" spans="1:9" s="341" customFormat="1" ht="12.9" customHeight="1" thickBot="1" x14ac:dyDescent="0.35">
      <c r="A8" s="337" t="s">
        <v>20</v>
      </c>
      <c r="B8" s="338" t="s">
        <v>64</v>
      </c>
      <c r="C8" s="338" t="s">
        <v>22</v>
      </c>
      <c r="D8" s="339" t="s">
        <v>23</v>
      </c>
      <c r="E8" s="337" t="s">
        <v>24</v>
      </c>
      <c r="F8" s="339" t="s">
        <v>25</v>
      </c>
      <c r="G8" s="339" t="s">
        <v>26</v>
      </c>
      <c r="H8" s="340" t="s">
        <v>27</v>
      </c>
      <c r="I8" s="427"/>
    </row>
    <row r="9" spans="1:9" ht="22.5" customHeight="1" thickBot="1" x14ac:dyDescent="0.35">
      <c r="A9" s="179" t="s">
        <v>3</v>
      </c>
      <c r="B9" s="342" t="s">
        <v>537</v>
      </c>
      <c r="C9" s="343"/>
      <c r="D9" s="344"/>
      <c r="E9" s="345">
        <f>SUM(E10:E15)</f>
        <v>0</v>
      </c>
      <c r="F9" s="346">
        <f>SUM(F10:F15)</f>
        <v>0</v>
      </c>
      <c r="G9" s="346">
        <f>SUM(G10:G15)</f>
        <v>0</v>
      </c>
      <c r="H9" s="347">
        <f>SUM(H10:H15)</f>
        <v>0</v>
      </c>
      <c r="I9" s="427"/>
    </row>
    <row r="10" spans="1:9" ht="22.5" customHeight="1" x14ac:dyDescent="0.3">
      <c r="A10" s="159" t="s">
        <v>4</v>
      </c>
      <c r="B10" s="348" t="s">
        <v>31</v>
      </c>
      <c r="C10" s="349"/>
      <c r="D10" s="350"/>
      <c r="E10" s="351"/>
      <c r="F10" s="162"/>
      <c r="G10" s="162"/>
      <c r="H10" s="352"/>
      <c r="I10" s="427"/>
    </row>
    <row r="11" spans="1:9" ht="22.5" customHeight="1" x14ac:dyDescent="0.3">
      <c r="A11" s="159" t="s">
        <v>5</v>
      </c>
      <c r="B11" s="348" t="s">
        <v>31</v>
      </c>
      <c r="C11" s="349"/>
      <c r="D11" s="350"/>
      <c r="E11" s="351"/>
      <c r="F11" s="162"/>
      <c r="G11" s="162"/>
      <c r="H11" s="352"/>
      <c r="I11" s="427"/>
    </row>
    <row r="12" spans="1:9" ht="22.5" customHeight="1" x14ac:dyDescent="0.3">
      <c r="A12" s="159" t="s">
        <v>6</v>
      </c>
      <c r="B12" s="348" t="s">
        <v>31</v>
      </c>
      <c r="C12" s="349"/>
      <c r="D12" s="350"/>
      <c r="E12" s="351"/>
      <c r="F12" s="162"/>
      <c r="G12" s="162"/>
      <c r="H12" s="352"/>
      <c r="I12" s="427"/>
    </row>
    <row r="13" spans="1:9" ht="22.5" customHeight="1" x14ac:dyDescent="0.3">
      <c r="A13" s="159" t="s">
        <v>7</v>
      </c>
      <c r="B13" s="348" t="s">
        <v>31</v>
      </c>
      <c r="C13" s="349"/>
      <c r="D13" s="350"/>
      <c r="E13" s="351"/>
      <c r="F13" s="162"/>
      <c r="G13" s="162"/>
      <c r="H13" s="352"/>
      <c r="I13" s="427"/>
    </row>
    <row r="14" spans="1:9" ht="22.5" customHeight="1" x14ac:dyDescent="0.3">
      <c r="A14" s="159" t="s">
        <v>8</v>
      </c>
      <c r="B14" s="348" t="s">
        <v>31</v>
      </c>
      <c r="C14" s="349"/>
      <c r="D14" s="350"/>
      <c r="E14" s="351"/>
      <c r="F14" s="162"/>
      <c r="G14" s="162"/>
      <c r="H14" s="352"/>
      <c r="I14" s="427"/>
    </row>
    <row r="15" spans="1:9" ht="22.5" customHeight="1" thickBot="1" x14ac:dyDescent="0.35">
      <c r="A15" s="159" t="s">
        <v>9</v>
      </c>
      <c r="B15" s="348" t="s">
        <v>31</v>
      </c>
      <c r="C15" s="349"/>
      <c r="D15" s="350"/>
      <c r="E15" s="351"/>
      <c r="F15" s="162"/>
      <c r="G15" s="162"/>
      <c r="H15" s="352"/>
      <c r="I15" s="427"/>
    </row>
    <row r="16" spans="1:9" ht="22.5" customHeight="1" thickBot="1" x14ac:dyDescent="0.35">
      <c r="A16" s="179" t="s">
        <v>10</v>
      </c>
      <c r="B16" s="342" t="s">
        <v>538</v>
      </c>
      <c r="C16" s="353"/>
      <c r="D16" s="354"/>
      <c r="E16" s="345">
        <f>SUM(E17:E22)</f>
        <v>0</v>
      </c>
      <c r="F16" s="346">
        <f>SUM(F17:F22)</f>
        <v>0</v>
      </c>
      <c r="G16" s="346">
        <f>SUM(G17:G22)</f>
        <v>0</v>
      </c>
      <c r="H16" s="347">
        <f>SUM(H17:H22)</f>
        <v>0</v>
      </c>
      <c r="I16" s="427"/>
    </row>
    <row r="17" spans="1:9" ht="22.5" customHeight="1" x14ac:dyDescent="0.3">
      <c r="A17" s="159" t="s">
        <v>11</v>
      </c>
      <c r="B17" s="348" t="s">
        <v>31</v>
      </c>
      <c r="C17" s="349"/>
      <c r="D17" s="350"/>
      <c r="E17" s="351"/>
      <c r="F17" s="162"/>
      <c r="G17" s="162"/>
      <c r="H17" s="352"/>
      <c r="I17" s="427"/>
    </row>
    <row r="18" spans="1:9" ht="22.5" customHeight="1" x14ac:dyDescent="0.3">
      <c r="A18" s="159" t="s">
        <v>12</v>
      </c>
      <c r="B18" s="348" t="s">
        <v>31</v>
      </c>
      <c r="C18" s="349"/>
      <c r="D18" s="350"/>
      <c r="E18" s="351"/>
      <c r="F18" s="162"/>
      <c r="G18" s="162"/>
      <c r="H18" s="352"/>
      <c r="I18" s="427"/>
    </row>
    <row r="19" spans="1:9" ht="22.5" customHeight="1" x14ac:dyDescent="0.3">
      <c r="A19" s="159" t="s">
        <v>35</v>
      </c>
      <c r="B19" s="348" t="s">
        <v>31</v>
      </c>
      <c r="C19" s="349"/>
      <c r="D19" s="350"/>
      <c r="E19" s="351"/>
      <c r="F19" s="162"/>
      <c r="G19" s="162"/>
      <c r="H19" s="352"/>
      <c r="I19" s="427"/>
    </row>
    <row r="20" spans="1:9" ht="22.5" customHeight="1" x14ac:dyDescent="0.3">
      <c r="A20" s="159" t="s">
        <v>37</v>
      </c>
      <c r="B20" s="348" t="s">
        <v>31</v>
      </c>
      <c r="C20" s="349"/>
      <c r="D20" s="350"/>
      <c r="E20" s="351"/>
      <c r="F20" s="162"/>
      <c r="G20" s="162"/>
      <c r="H20" s="352"/>
      <c r="I20" s="427"/>
    </row>
    <row r="21" spans="1:9" ht="22.5" customHeight="1" x14ac:dyDescent="0.3">
      <c r="A21" s="159" t="s">
        <v>38</v>
      </c>
      <c r="B21" s="348" t="s">
        <v>31</v>
      </c>
      <c r="C21" s="349"/>
      <c r="D21" s="350"/>
      <c r="E21" s="351"/>
      <c r="F21" s="162"/>
      <c r="G21" s="162"/>
      <c r="H21" s="352"/>
      <c r="I21" s="427"/>
    </row>
    <row r="22" spans="1:9" ht="22.5" customHeight="1" thickBot="1" x14ac:dyDescent="0.35">
      <c r="A22" s="159" t="s">
        <v>39</v>
      </c>
      <c r="B22" s="348" t="s">
        <v>31</v>
      </c>
      <c r="C22" s="349"/>
      <c r="D22" s="350"/>
      <c r="E22" s="351"/>
      <c r="F22" s="162"/>
      <c r="G22" s="162"/>
      <c r="H22" s="352"/>
      <c r="I22" s="427"/>
    </row>
    <row r="23" spans="1:9" ht="22.5" customHeight="1" thickBot="1" x14ac:dyDescent="0.35">
      <c r="A23" s="179" t="s">
        <v>90</v>
      </c>
      <c r="B23" s="342" t="s">
        <v>539</v>
      </c>
      <c r="C23" s="343"/>
      <c r="D23" s="344"/>
      <c r="E23" s="345">
        <f>E9+E16</f>
        <v>0</v>
      </c>
      <c r="F23" s="346">
        <f>F9+F16</f>
        <v>0</v>
      </c>
      <c r="G23" s="346">
        <f>G9+G16</f>
        <v>0</v>
      </c>
      <c r="H23" s="347">
        <f>H9+H16</f>
        <v>0</v>
      </c>
      <c r="I23" s="427"/>
    </row>
    <row r="24" spans="1:9" ht="20.100000000000001" customHeight="1" x14ac:dyDescent="0.3"/>
  </sheetData>
  <mergeCells count="10">
    <mergeCell ref="A1:H1"/>
    <mergeCell ref="A3:H3"/>
    <mergeCell ref="I5:I23"/>
    <mergeCell ref="A6:A7"/>
    <mergeCell ref="B6:B7"/>
    <mergeCell ref="C6:C7"/>
    <mergeCell ref="D6:D7"/>
    <mergeCell ref="E6:E7"/>
    <mergeCell ref="F6:G6"/>
    <mergeCell ref="H6:H7"/>
  </mergeCells>
  <printOptions horizontalCentered="1"/>
  <pageMargins left="0.59055118110236227" right="0.59055118110236227" top="0.78740157480314965" bottom="0.78740157480314965" header="0.39370078740157483" footer="0.39370078740157483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754D-6F70-432D-9A20-FF12AA31D4B4}">
  <dimension ref="A1:I167"/>
  <sheetViews>
    <sheetView zoomScale="76" zoomScaleNormal="76" zoomScaleSheetLayoutView="100" workbookViewId="0">
      <selection activeCell="K11" sqref="K11"/>
    </sheetView>
  </sheetViews>
  <sheetFormatPr defaultColWidth="9.33203125" defaultRowHeight="15.6" x14ac:dyDescent="0.3"/>
  <cols>
    <col min="1" max="1" width="9" style="17" customWidth="1"/>
    <col min="2" max="2" width="68.77734375" style="17" customWidth="1"/>
    <col min="3" max="3" width="18.77734375" style="17" customWidth="1"/>
    <col min="4" max="5" width="18.77734375" style="18" customWidth="1"/>
    <col min="6" max="256" width="9.33203125" style="17"/>
    <col min="257" max="257" width="9" style="17" customWidth="1"/>
    <col min="258" max="258" width="68.77734375" style="17" customWidth="1"/>
    <col min="259" max="261" width="18.77734375" style="17" customWidth="1"/>
    <col min="262" max="512" width="9.33203125" style="17"/>
    <col min="513" max="513" width="9" style="17" customWidth="1"/>
    <col min="514" max="514" width="68.77734375" style="17" customWidth="1"/>
    <col min="515" max="517" width="18.77734375" style="17" customWidth="1"/>
    <col min="518" max="768" width="9.33203125" style="17"/>
    <col min="769" max="769" width="9" style="17" customWidth="1"/>
    <col min="770" max="770" width="68.77734375" style="17" customWidth="1"/>
    <col min="771" max="773" width="18.77734375" style="17" customWidth="1"/>
    <col min="774" max="1024" width="9.33203125" style="17"/>
    <col min="1025" max="1025" width="9" style="17" customWidth="1"/>
    <col min="1026" max="1026" width="68.77734375" style="17" customWidth="1"/>
    <col min="1027" max="1029" width="18.77734375" style="17" customWidth="1"/>
    <col min="1030" max="1280" width="9.33203125" style="17"/>
    <col min="1281" max="1281" width="9" style="17" customWidth="1"/>
    <col min="1282" max="1282" width="68.77734375" style="17" customWidth="1"/>
    <col min="1283" max="1285" width="18.77734375" style="17" customWidth="1"/>
    <col min="1286" max="1536" width="9.33203125" style="17"/>
    <col min="1537" max="1537" width="9" style="17" customWidth="1"/>
    <col min="1538" max="1538" width="68.77734375" style="17" customWidth="1"/>
    <col min="1539" max="1541" width="18.77734375" style="17" customWidth="1"/>
    <col min="1542" max="1792" width="9.33203125" style="17"/>
    <col min="1793" max="1793" width="9" style="17" customWidth="1"/>
    <col min="1794" max="1794" width="68.77734375" style="17" customWidth="1"/>
    <col min="1795" max="1797" width="18.77734375" style="17" customWidth="1"/>
    <col min="1798" max="2048" width="9.33203125" style="17"/>
    <col min="2049" max="2049" width="9" style="17" customWidth="1"/>
    <col min="2050" max="2050" width="68.77734375" style="17" customWidth="1"/>
    <col min="2051" max="2053" width="18.77734375" style="17" customWidth="1"/>
    <col min="2054" max="2304" width="9.33203125" style="17"/>
    <col min="2305" max="2305" width="9" style="17" customWidth="1"/>
    <col min="2306" max="2306" width="68.77734375" style="17" customWidth="1"/>
    <col min="2307" max="2309" width="18.77734375" style="17" customWidth="1"/>
    <col min="2310" max="2560" width="9.33203125" style="17"/>
    <col min="2561" max="2561" width="9" style="17" customWidth="1"/>
    <col min="2562" max="2562" width="68.77734375" style="17" customWidth="1"/>
    <col min="2563" max="2565" width="18.77734375" style="17" customWidth="1"/>
    <col min="2566" max="2816" width="9.33203125" style="17"/>
    <col min="2817" max="2817" width="9" style="17" customWidth="1"/>
    <col min="2818" max="2818" width="68.77734375" style="17" customWidth="1"/>
    <col min="2819" max="2821" width="18.77734375" style="17" customWidth="1"/>
    <col min="2822" max="3072" width="9.33203125" style="17"/>
    <col min="3073" max="3073" width="9" style="17" customWidth="1"/>
    <col min="3074" max="3074" width="68.77734375" style="17" customWidth="1"/>
    <col min="3075" max="3077" width="18.77734375" style="17" customWidth="1"/>
    <col min="3078" max="3328" width="9.33203125" style="17"/>
    <col min="3329" max="3329" width="9" style="17" customWidth="1"/>
    <col min="3330" max="3330" width="68.77734375" style="17" customWidth="1"/>
    <col min="3331" max="3333" width="18.77734375" style="17" customWidth="1"/>
    <col min="3334" max="3584" width="9.33203125" style="17"/>
    <col min="3585" max="3585" width="9" style="17" customWidth="1"/>
    <col min="3586" max="3586" width="68.77734375" style="17" customWidth="1"/>
    <col min="3587" max="3589" width="18.77734375" style="17" customWidth="1"/>
    <col min="3590" max="3840" width="9.33203125" style="17"/>
    <col min="3841" max="3841" width="9" style="17" customWidth="1"/>
    <col min="3842" max="3842" width="68.77734375" style="17" customWidth="1"/>
    <col min="3843" max="3845" width="18.77734375" style="17" customWidth="1"/>
    <col min="3846" max="4096" width="9.33203125" style="17"/>
    <col min="4097" max="4097" width="9" style="17" customWidth="1"/>
    <col min="4098" max="4098" width="68.77734375" style="17" customWidth="1"/>
    <col min="4099" max="4101" width="18.77734375" style="17" customWidth="1"/>
    <col min="4102" max="4352" width="9.33203125" style="17"/>
    <col min="4353" max="4353" width="9" style="17" customWidth="1"/>
    <col min="4354" max="4354" width="68.77734375" style="17" customWidth="1"/>
    <col min="4355" max="4357" width="18.77734375" style="17" customWidth="1"/>
    <col min="4358" max="4608" width="9.33203125" style="17"/>
    <col min="4609" max="4609" width="9" style="17" customWidth="1"/>
    <col min="4610" max="4610" width="68.77734375" style="17" customWidth="1"/>
    <col min="4611" max="4613" width="18.77734375" style="17" customWidth="1"/>
    <col min="4614" max="4864" width="9.33203125" style="17"/>
    <col min="4865" max="4865" width="9" style="17" customWidth="1"/>
    <col min="4866" max="4866" width="68.77734375" style="17" customWidth="1"/>
    <col min="4867" max="4869" width="18.77734375" style="17" customWidth="1"/>
    <col min="4870" max="5120" width="9.33203125" style="17"/>
    <col min="5121" max="5121" width="9" style="17" customWidth="1"/>
    <col min="5122" max="5122" width="68.77734375" style="17" customWidth="1"/>
    <col min="5123" max="5125" width="18.77734375" style="17" customWidth="1"/>
    <col min="5126" max="5376" width="9.33203125" style="17"/>
    <col min="5377" max="5377" width="9" style="17" customWidth="1"/>
    <col min="5378" max="5378" width="68.77734375" style="17" customWidth="1"/>
    <col min="5379" max="5381" width="18.77734375" style="17" customWidth="1"/>
    <col min="5382" max="5632" width="9.33203125" style="17"/>
    <col min="5633" max="5633" width="9" style="17" customWidth="1"/>
    <col min="5634" max="5634" width="68.77734375" style="17" customWidth="1"/>
    <col min="5635" max="5637" width="18.77734375" style="17" customWidth="1"/>
    <col min="5638" max="5888" width="9.33203125" style="17"/>
    <col min="5889" max="5889" width="9" style="17" customWidth="1"/>
    <col min="5890" max="5890" width="68.77734375" style="17" customWidth="1"/>
    <col min="5891" max="5893" width="18.77734375" style="17" customWidth="1"/>
    <col min="5894" max="6144" width="9.33203125" style="17"/>
    <col min="6145" max="6145" width="9" style="17" customWidth="1"/>
    <col min="6146" max="6146" width="68.77734375" style="17" customWidth="1"/>
    <col min="6147" max="6149" width="18.77734375" style="17" customWidth="1"/>
    <col min="6150" max="6400" width="9.33203125" style="17"/>
    <col min="6401" max="6401" width="9" style="17" customWidth="1"/>
    <col min="6402" max="6402" width="68.77734375" style="17" customWidth="1"/>
    <col min="6403" max="6405" width="18.77734375" style="17" customWidth="1"/>
    <col min="6406" max="6656" width="9.33203125" style="17"/>
    <col min="6657" max="6657" width="9" style="17" customWidth="1"/>
    <col min="6658" max="6658" width="68.77734375" style="17" customWidth="1"/>
    <col min="6659" max="6661" width="18.77734375" style="17" customWidth="1"/>
    <col min="6662" max="6912" width="9.33203125" style="17"/>
    <col min="6913" max="6913" width="9" style="17" customWidth="1"/>
    <col min="6914" max="6914" width="68.77734375" style="17" customWidth="1"/>
    <col min="6915" max="6917" width="18.77734375" style="17" customWidth="1"/>
    <col min="6918" max="7168" width="9.33203125" style="17"/>
    <col min="7169" max="7169" width="9" style="17" customWidth="1"/>
    <col min="7170" max="7170" width="68.77734375" style="17" customWidth="1"/>
    <col min="7171" max="7173" width="18.77734375" style="17" customWidth="1"/>
    <col min="7174" max="7424" width="9.33203125" style="17"/>
    <col min="7425" max="7425" width="9" style="17" customWidth="1"/>
    <col min="7426" max="7426" width="68.77734375" style="17" customWidth="1"/>
    <col min="7427" max="7429" width="18.77734375" style="17" customWidth="1"/>
    <col min="7430" max="7680" width="9.33203125" style="17"/>
    <col min="7681" max="7681" width="9" style="17" customWidth="1"/>
    <col min="7682" max="7682" width="68.77734375" style="17" customWidth="1"/>
    <col min="7683" max="7685" width="18.77734375" style="17" customWidth="1"/>
    <col min="7686" max="7936" width="9.33203125" style="17"/>
    <col min="7937" max="7937" width="9" style="17" customWidth="1"/>
    <col min="7938" max="7938" width="68.77734375" style="17" customWidth="1"/>
    <col min="7939" max="7941" width="18.77734375" style="17" customWidth="1"/>
    <col min="7942" max="8192" width="9.33203125" style="17"/>
    <col min="8193" max="8193" width="9" style="17" customWidth="1"/>
    <col min="8194" max="8194" width="68.77734375" style="17" customWidth="1"/>
    <col min="8195" max="8197" width="18.77734375" style="17" customWidth="1"/>
    <col min="8198" max="8448" width="9.33203125" style="17"/>
    <col min="8449" max="8449" width="9" style="17" customWidth="1"/>
    <col min="8450" max="8450" width="68.77734375" style="17" customWidth="1"/>
    <col min="8451" max="8453" width="18.77734375" style="17" customWidth="1"/>
    <col min="8454" max="8704" width="9.33203125" style="17"/>
    <col min="8705" max="8705" width="9" style="17" customWidth="1"/>
    <col min="8706" max="8706" width="68.77734375" style="17" customWidth="1"/>
    <col min="8707" max="8709" width="18.77734375" style="17" customWidth="1"/>
    <col min="8710" max="8960" width="9.33203125" style="17"/>
    <col min="8961" max="8961" width="9" style="17" customWidth="1"/>
    <col min="8962" max="8962" width="68.77734375" style="17" customWidth="1"/>
    <col min="8963" max="8965" width="18.77734375" style="17" customWidth="1"/>
    <col min="8966" max="9216" width="9.33203125" style="17"/>
    <col min="9217" max="9217" width="9" style="17" customWidth="1"/>
    <col min="9218" max="9218" width="68.77734375" style="17" customWidth="1"/>
    <col min="9219" max="9221" width="18.77734375" style="17" customWidth="1"/>
    <col min="9222" max="9472" width="9.33203125" style="17"/>
    <col min="9473" max="9473" width="9" style="17" customWidth="1"/>
    <col min="9474" max="9474" width="68.77734375" style="17" customWidth="1"/>
    <col min="9475" max="9477" width="18.77734375" style="17" customWidth="1"/>
    <col min="9478" max="9728" width="9.33203125" style="17"/>
    <col min="9729" max="9729" width="9" style="17" customWidth="1"/>
    <col min="9730" max="9730" width="68.77734375" style="17" customWidth="1"/>
    <col min="9731" max="9733" width="18.77734375" style="17" customWidth="1"/>
    <col min="9734" max="9984" width="9.33203125" style="17"/>
    <col min="9985" max="9985" width="9" style="17" customWidth="1"/>
    <col min="9986" max="9986" width="68.77734375" style="17" customWidth="1"/>
    <col min="9987" max="9989" width="18.77734375" style="17" customWidth="1"/>
    <col min="9990" max="10240" width="9.33203125" style="17"/>
    <col min="10241" max="10241" width="9" style="17" customWidth="1"/>
    <col min="10242" max="10242" width="68.77734375" style="17" customWidth="1"/>
    <col min="10243" max="10245" width="18.77734375" style="17" customWidth="1"/>
    <col min="10246" max="10496" width="9.33203125" style="17"/>
    <col min="10497" max="10497" width="9" style="17" customWidth="1"/>
    <col min="10498" max="10498" width="68.77734375" style="17" customWidth="1"/>
    <col min="10499" max="10501" width="18.77734375" style="17" customWidth="1"/>
    <col min="10502" max="10752" width="9.33203125" style="17"/>
    <col min="10753" max="10753" width="9" style="17" customWidth="1"/>
    <col min="10754" max="10754" width="68.77734375" style="17" customWidth="1"/>
    <col min="10755" max="10757" width="18.77734375" style="17" customWidth="1"/>
    <col min="10758" max="11008" width="9.33203125" style="17"/>
    <col min="11009" max="11009" width="9" style="17" customWidth="1"/>
    <col min="11010" max="11010" width="68.77734375" style="17" customWidth="1"/>
    <col min="11011" max="11013" width="18.77734375" style="17" customWidth="1"/>
    <col min="11014" max="11264" width="9.33203125" style="17"/>
    <col min="11265" max="11265" width="9" style="17" customWidth="1"/>
    <col min="11266" max="11266" width="68.77734375" style="17" customWidth="1"/>
    <col min="11267" max="11269" width="18.77734375" style="17" customWidth="1"/>
    <col min="11270" max="11520" width="9.33203125" style="17"/>
    <col min="11521" max="11521" width="9" style="17" customWidth="1"/>
    <col min="11522" max="11522" width="68.77734375" style="17" customWidth="1"/>
    <col min="11523" max="11525" width="18.77734375" style="17" customWidth="1"/>
    <col min="11526" max="11776" width="9.33203125" style="17"/>
    <col min="11777" max="11777" width="9" style="17" customWidth="1"/>
    <col min="11778" max="11778" width="68.77734375" style="17" customWidth="1"/>
    <col min="11779" max="11781" width="18.77734375" style="17" customWidth="1"/>
    <col min="11782" max="12032" width="9.33203125" style="17"/>
    <col min="12033" max="12033" width="9" style="17" customWidth="1"/>
    <col min="12034" max="12034" width="68.77734375" style="17" customWidth="1"/>
    <col min="12035" max="12037" width="18.77734375" style="17" customWidth="1"/>
    <col min="12038" max="12288" width="9.33203125" style="17"/>
    <col min="12289" max="12289" width="9" style="17" customWidth="1"/>
    <col min="12290" max="12290" width="68.77734375" style="17" customWidth="1"/>
    <col min="12291" max="12293" width="18.77734375" style="17" customWidth="1"/>
    <col min="12294" max="12544" width="9.33203125" style="17"/>
    <col min="12545" max="12545" width="9" style="17" customWidth="1"/>
    <col min="12546" max="12546" width="68.77734375" style="17" customWidth="1"/>
    <col min="12547" max="12549" width="18.77734375" style="17" customWidth="1"/>
    <col min="12550" max="12800" width="9.33203125" style="17"/>
    <col min="12801" max="12801" width="9" style="17" customWidth="1"/>
    <col min="12802" max="12802" width="68.77734375" style="17" customWidth="1"/>
    <col min="12803" max="12805" width="18.77734375" style="17" customWidth="1"/>
    <col min="12806" max="13056" width="9.33203125" style="17"/>
    <col min="13057" max="13057" width="9" style="17" customWidth="1"/>
    <col min="13058" max="13058" width="68.77734375" style="17" customWidth="1"/>
    <col min="13059" max="13061" width="18.77734375" style="17" customWidth="1"/>
    <col min="13062" max="13312" width="9.33203125" style="17"/>
    <col min="13313" max="13313" width="9" style="17" customWidth="1"/>
    <col min="13314" max="13314" width="68.77734375" style="17" customWidth="1"/>
    <col min="13315" max="13317" width="18.77734375" style="17" customWidth="1"/>
    <col min="13318" max="13568" width="9.33203125" style="17"/>
    <col min="13569" max="13569" width="9" style="17" customWidth="1"/>
    <col min="13570" max="13570" width="68.77734375" style="17" customWidth="1"/>
    <col min="13571" max="13573" width="18.77734375" style="17" customWidth="1"/>
    <col min="13574" max="13824" width="9.33203125" style="17"/>
    <col min="13825" max="13825" width="9" style="17" customWidth="1"/>
    <col min="13826" max="13826" width="68.77734375" style="17" customWidth="1"/>
    <col min="13827" max="13829" width="18.77734375" style="17" customWidth="1"/>
    <col min="13830" max="14080" width="9.33203125" style="17"/>
    <col min="14081" max="14081" width="9" style="17" customWidth="1"/>
    <col min="14082" max="14082" width="68.77734375" style="17" customWidth="1"/>
    <col min="14083" max="14085" width="18.77734375" style="17" customWidth="1"/>
    <col min="14086" max="14336" width="9.33203125" style="17"/>
    <col min="14337" max="14337" width="9" style="17" customWidth="1"/>
    <col min="14338" max="14338" width="68.77734375" style="17" customWidth="1"/>
    <col min="14339" max="14341" width="18.77734375" style="17" customWidth="1"/>
    <col min="14342" max="14592" width="9.33203125" style="17"/>
    <col min="14593" max="14593" width="9" style="17" customWidth="1"/>
    <col min="14594" max="14594" width="68.77734375" style="17" customWidth="1"/>
    <col min="14595" max="14597" width="18.77734375" style="17" customWidth="1"/>
    <col min="14598" max="14848" width="9.33203125" style="17"/>
    <col min="14849" max="14849" width="9" style="17" customWidth="1"/>
    <col min="14850" max="14850" width="68.77734375" style="17" customWidth="1"/>
    <col min="14851" max="14853" width="18.77734375" style="17" customWidth="1"/>
    <col min="14854" max="15104" width="9.33203125" style="17"/>
    <col min="15105" max="15105" width="9" style="17" customWidth="1"/>
    <col min="15106" max="15106" width="68.77734375" style="17" customWidth="1"/>
    <col min="15107" max="15109" width="18.77734375" style="17" customWidth="1"/>
    <col min="15110" max="15360" width="9.33203125" style="17"/>
    <col min="15361" max="15361" width="9" style="17" customWidth="1"/>
    <col min="15362" max="15362" width="68.77734375" style="17" customWidth="1"/>
    <col min="15363" max="15365" width="18.77734375" style="17" customWidth="1"/>
    <col min="15366" max="15616" width="9.33203125" style="17"/>
    <col min="15617" max="15617" width="9" style="17" customWidth="1"/>
    <col min="15618" max="15618" width="68.77734375" style="17" customWidth="1"/>
    <col min="15619" max="15621" width="18.77734375" style="17" customWidth="1"/>
    <col min="15622" max="15872" width="9.33203125" style="17"/>
    <col min="15873" max="15873" width="9" style="17" customWidth="1"/>
    <col min="15874" max="15874" width="68.77734375" style="17" customWidth="1"/>
    <col min="15875" max="15877" width="18.77734375" style="17" customWidth="1"/>
    <col min="15878" max="16128" width="9.33203125" style="17"/>
    <col min="16129" max="16129" width="9" style="17" customWidth="1"/>
    <col min="16130" max="16130" width="68.77734375" style="17" customWidth="1"/>
    <col min="16131" max="16133" width="18.77734375" style="17" customWidth="1"/>
    <col min="16134" max="16384" width="9.33203125" style="17"/>
  </cols>
  <sheetData>
    <row r="1" spans="1:5" x14ac:dyDescent="0.3">
      <c r="A1" s="400" t="s">
        <v>41</v>
      </c>
      <c r="B1" s="401"/>
      <c r="C1" s="401"/>
      <c r="D1" s="401"/>
      <c r="E1" s="401"/>
    </row>
    <row r="2" spans="1:5" x14ac:dyDescent="0.3">
      <c r="A2" s="402"/>
      <c r="B2" s="403"/>
      <c r="C2" s="403"/>
      <c r="D2" s="403"/>
      <c r="E2" s="403"/>
    </row>
    <row r="3" spans="1:5" x14ac:dyDescent="0.3">
      <c r="A3" s="404" t="s">
        <v>13</v>
      </c>
      <c r="B3" s="404"/>
      <c r="C3" s="404"/>
      <c r="D3" s="404"/>
      <c r="E3" s="404"/>
    </row>
    <row r="4" spans="1:5" ht="15.9" customHeight="1" x14ac:dyDescent="0.3">
      <c r="A4" s="405"/>
      <c r="B4" s="405"/>
      <c r="C4" s="405"/>
      <c r="D4" s="405"/>
      <c r="E4" s="405"/>
    </row>
    <row r="5" spans="1:5" ht="15.9" customHeight="1" thickBot="1" x14ac:dyDescent="0.35">
      <c r="A5" s="55"/>
      <c r="B5" s="55"/>
      <c r="C5" s="55"/>
      <c r="D5" s="109"/>
      <c r="E5" s="109" t="str">
        <f>CONCATENATE('[1]Z_6.12.3.sz.mell'!E4)</f>
        <v xml:space="preserve"> Forintban!</v>
      </c>
    </row>
    <row r="6" spans="1:5" ht="15.9" customHeight="1" x14ac:dyDescent="0.3">
      <c r="A6" s="406" t="s">
        <v>2</v>
      </c>
      <c r="B6" s="408" t="s">
        <v>73</v>
      </c>
      <c r="C6" s="410" t="str">
        <f>CONCATENATE(LEFT([1]Z_ALAPADATOK!D7,4)-2,". évi tény")</f>
        <v>2019. évi tény</v>
      </c>
      <c r="D6" s="412" t="str">
        <f>CONCATENATE(LEFT([1]Z_ALAPADATOK!D7,4)-1,". évi")</f>
        <v>2020. évi</v>
      </c>
      <c r="E6" s="413"/>
    </row>
    <row r="7" spans="1:5" ht="38.1" customHeight="1" thickBot="1" x14ac:dyDescent="0.35">
      <c r="A7" s="407"/>
      <c r="B7" s="409"/>
      <c r="C7" s="411"/>
      <c r="D7" s="355" t="s">
        <v>264</v>
      </c>
      <c r="E7" s="56" t="s">
        <v>265</v>
      </c>
    </row>
    <row r="8" spans="1:5" s="19" customFormat="1" ht="12" customHeight="1" thickBot="1" x14ac:dyDescent="0.25">
      <c r="A8" s="57" t="s">
        <v>20</v>
      </c>
      <c r="B8" s="58" t="s">
        <v>64</v>
      </c>
      <c r="C8" s="58" t="s">
        <v>22</v>
      </c>
      <c r="D8" s="58" t="s">
        <v>24</v>
      </c>
      <c r="E8" s="59" t="s">
        <v>25</v>
      </c>
    </row>
    <row r="9" spans="1:5" s="20" customFormat="1" ht="12" customHeight="1" thickBot="1" x14ac:dyDescent="0.3">
      <c r="A9" s="9" t="s">
        <v>3</v>
      </c>
      <c r="B9" s="60" t="s">
        <v>266</v>
      </c>
      <c r="C9" s="61">
        <f>+C10+C11+C12+C13+C14+C15</f>
        <v>97624907</v>
      </c>
      <c r="D9" s="61">
        <f>+D10+D11+D12+D13+D14+D15</f>
        <v>91240415</v>
      </c>
      <c r="E9" s="52">
        <f>+E10+E11+E12+E13+E14+E15</f>
        <v>91240415</v>
      </c>
    </row>
    <row r="10" spans="1:5" s="20" customFormat="1" ht="12" customHeight="1" x14ac:dyDescent="0.25">
      <c r="A10" s="12" t="s">
        <v>242</v>
      </c>
      <c r="B10" s="110" t="s">
        <v>267</v>
      </c>
      <c r="C10" s="62">
        <v>22234259</v>
      </c>
      <c r="D10" s="63">
        <f>'[1]Z_1.1.sz.mell.'!D13</f>
        <v>19453538</v>
      </c>
      <c r="E10" s="64">
        <f>'[1]Z_1.1.sz.mell.'!E13</f>
        <v>19453538</v>
      </c>
    </row>
    <row r="11" spans="1:5" s="20" customFormat="1" ht="12" customHeight="1" x14ac:dyDescent="0.25">
      <c r="A11" s="13" t="s">
        <v>244</v>
      </c>
      <c r="B11" s="111" t="s">
        <v>268</v>
      </c>
      <c r="C11" s="65">
        <v>29292667</v>
      </c>
      <c r="D11" s="63">
        <f>'[1]Z_1.1.sz.mell.'!D14</f>
        <v>22364070</v>
      </c>
      <c r="E11" s="66">
        <f>'[1]Z_1.1.sz.mell.'!E14</f>
        <v>22364070</v>
      </c>
    </row>
    <row r="12" spans="1:5" s="20" customFormat="1" ht="12" customHeight="1" x14ac:dyDescent="0.25">
      <c r="A12" s="13" t="s">
        <v>246</v>
      </c>
      <c r="B12" s="111" t="s">
        <v>269</v>
      </c>
      <c r="C12" s="65">
        <v>37223266</v>
      </c>
      <c r="D12" s="63">
        <f>'[1]Z_1.1.sz.mell.'!D15</f>
        <v>40261726</v>
      </c>
      <c r="E12" s="66">
        <f>'[1]Z_1.1.sz.mell.'!E15</f>
        <v>40261726</v>
      </c>
    </row>
    <row r="13" spans="1:5" s="20" customFormat="1" ht="12" customHeight="1" x14ac:dyDescent="0.25">
      <c r="A13" s="13" t="s">
        <v>248</v>
      </c>
      <c r="B13" s="111" t="s">
        <v>270</v>
      </c>
      <c r="C13" s="65">
        <v>1800000</v>
      </c>
      <c r="D13" s="63">
        <f>'[1]Z_1.1.sz.mell.'!D16</f>
        <v>2197320</v>
      </c>
      <c r="E13" s="66">
        <f>'[1]Z_1.1.sz.mell.'!E16</f>
        <v>2197320</v>
      </c>
    </row>
    <row r="14" spans="1:5" s="20" customFormat="1" ht="12" customHeight="1" x14ac:dyDescent="0.25">
      <c r="A14" s="13" t="s">
        <v>271</v>
      </c>
      <c r="B14" s="111" t="s">
        <v>272</v>
      </c>
      <c r="C14" s="67">
        <v>7059132</v>
      </c>
      <c r="D14" s="63">
        <f>'[1]Z_1.1.sz.mell.'!D17</f>
        <v>6849761</v>
      </c>
      <c r="E14" s="66">
        <f>'[1]Z_1.1.sz.mell.'!E17</f>
        <v>6849761</v>
      </c>
    </row>
    <row r="15" spans="1:5" s="20" customFormat="1" ht="12" customHeight="1" thickBot="1" x14ac:dyDescent="0.3">
      <c r="A15" s="15" t="s">
        <v>273</v>
      </c>
      <c r="B15" s="112" t="s">
        <v>274</v>
      </c>
      <c r="C15" s="68">
        <v>15583</v>
      </c>
      <c r="D15" s="63">
        <f>'[1]Z_1.1.sz.mell.'!D18</f>
        <v>114000</v>
      </c>
      <c r="E15" s="69">
        <f>'[1]Z_1.1.sz.mell.'!E18</f>
        <v>114000</v>
      </c>
    </row>
    <row r="16" spans="1:5" s="20" customFormat="1" ht="12" customHeight="1" thickBot="1" x14ac:dyDescent="0.3">
      <c r="A16" s="9" t="s">
        <v>4</v>
      </c>
      <c r="B16" s="113" t="s">
        <v>275</v>
      </c>
      <c r="C16" s="61">
        <f>+C17+C18+C19+C20+C21</f>
        <v>232696700</v>
      </c>
      <c r="D16" s="61">
        <f>+D17+D18+D19+D20+D21</f>
        <v>332752861</v>
      </c>
      <c r="E16" s="11">
        <f>+E17+E18+E19+E20+E21</f>
        <v>267437179</v>
      </c>
    </row>
    <row r="17" spans="1:5" s="20" customFormat="1" ht="12" customHeight="1" x14ac:dyDescent="0.25">
      <c r="A17" s="12" t="s">
        <v>252</v>
      </c>
      <c r="B17" s="110" t="s">
        <v>276</v>
      </c>
      <c r="C17" s="62"/>
      <c r="D17" s="63">
        <f>'[1]Z_1.1.sz.mell.'!D20</f>
        <v>0</v>
      </c>
      <c r="E17" s="66">
        <f>'[1]Z_1.1.sz.mell.'!E20</f>
        <v>0</v>
      </c>
    </row>
    <row r="18" spans="1:5" s="20" customFormat="1" ht="12" customHeight="1" x14ac:dyDescent="0.25">
      <c r="A18" s="13" t="s">
        <v>254</v>
      </c>
      <c r="B18" s="111" t="s">
        <v>277</v>
      </c>
      <c r="C18" s="65"/>
      <c r="D18" s="63">
        <f>'[1]Z_1.1.sz.mell.'!D21</f>
        <v>0</v>
      </c>
      <c r="E18" s="66">
        <f>'[1]Z_1.1.sz.mell.'!E21</f>
        <v>0</v>
      </c>
    </row>
    <row r="19" spans="1:5" s="20" customFormat="1" ht="12" customHeight="1" x14ac:dyDescent="0.25">
      <c r="A19" s="13" t="s">
        <v>256</v>
      </c>
      <c r="B19" s="111" t="s">
        <v>278</v>
      </c>
      <c r="C19" s="65"/>
      <c r="D19" s="63">
        <f>'[1]Z_1.1.sz.mell.'!D22</f>
        <v>1500000</v>
      </c>
      <c r="E19" s="66">
        <f>'[1]Z_1.1.sz.mell.'!E22</f>
        <v>0</v>
      </c>
    </row>
    <row r="20" spans="1:5" s="20" customFormat="1" ht="12" customHeight="1" x14ac:dyDescent="0.25">
      <c r="A20" s="13" t="s">
        <v>279</v>
      </c>
      <c r="B20" s="111" t="s">
        <v>280</v>
      </c>
      <c r="C20" s="65"/>
      <c r="D20" s="63">
        <f>'[1]Z_1.1.sz.mell.'!D23</f>
        <v>0</v>
      </c>
      <c r="E20" s="66">
        <f>'[1]Z_1.1.sz.mell.'!E23</f>
        <v>0</v>
      </c>
    </row>
    <row r="21" spans="1:5" s="20" customFormat="1" ht="12" customHeight="1" x14ac:dyDescent="0.25">
      <c r="A21" s="13" t="s">
        <v>281</v>
      </c>
      <c r="B21" s="111" t="s">
        <v>282</v>
      </c>
      <c r="C21" s="65">
        <v>232696700</v>
      </c>
      <c r="D21" s="63">
        <f>'[1]Z_1.1.sz.mell.'!D24</f>
        <v>331252861</v>
      </c>
      <c r="E21" s="66">
        <f>'[1]Z_1.1.sz.mell.'!E24</f>
        <v>267437179</v>
      </c>
    </row>
    <row r="22" spans="1:5" s="20" customFormat="1" ht="12" customHeight="1" thickBot="1" x14ac:dyDescent="0.3">
      <c r="A22" s="15" t="s">
        <v>283</v>
      </c>
      <c r="B22" s="112" t="s">
        <v>284</v>
      </c>
      <c r="C22" s="70"/>
      <c r="D22" s="63">
        <f>'[1]Z_1.1.sz.mell.'!D25</f>
        <v>0</v>
      </c>
      <c r="E22" s="66">
        <f>'[1]Z_1.1.sz.mell.'!E25</f>
        <v>0</v>
      </c>
    </row>
    <row r="23" spans="1:5" s="20" customFormat="1" ht="12" customHeight="1" thickBot="1" x14ac:dyDescent="0.3">
      <c r="A23" s="9" t="s">
        <v>5</v>
      </c>
      <c r="B23" s="60" t="s">
        <v>285</v>
      </c>
      <c r="C23" s="61">
        <f>+C24+C25+C26+C27+C28</f>
        <v>0</v>
      </c>
      <c r="D23" s="61">
        <f>+D24+D25+D26+D27+D28</f>
        <v>0</v>
      </c>
      <c r="E23" s="11">
        <f>+E24+E25+E26+E27+E28</f>
        <v>0</v>
      </c>
    </row>
    <row r="24" spans="1:5" s="20" customFormat="1" ht="12" customHeight="1" x14ac:dyDescent="0.25">
      <c r="A24" s="12" t="s">
        <v>286</v>
      </c>
      <c r="B24" s="110" t="s">
        <v>287</v>
      </c>
      <c r="C24" s="62"/>
      <c r="D24" s="63">
        <f>'[1]Z_1.1.sz.mell.'!D27</f>
        <v>0</v>
      </c>
      <c r="E24" s="66">
        <f>'[1]Z_1.1.sz.mell.'!E27</f>
        <v>0</v>
      </c>
    </row>
    <row r="25" spans="1:5" s="20" customFormat="1" ht="12" customHeight="1" x14ac:dyDescent="0.25">
      <c r="A25" s="13" t="s">
        <v>288</v>
      </c>
      <c r="B25" s="111" t="s">
        <v>289</v>
      </c>
      <c r="C25" s="65"/>
      <c r="D25" s="63">
        <f>'[1]Z_1.1.sz.mell.'!D28</f>
        <v>0</v>
      </c>
      <c r="E25" s="66">
        <f>'[1]Z_1.1.sz.mell.'!E28</f>
        <v>0</v>
      </c>
    </row>
    <row r="26" spans="1:5" s="20" customFormat="1" ht="12" customHeight="1" x14ac:dyDescent="0.25">
      <c r="A26" s="13" t="s">
        <v>290</v>
      </c>
      <c r="B26" s="111" t="s">
        <v>291</v>
      </c>
      <c r="C26" s="65"/>
      <c r="D26" s="63">
        <f>'[1]Z_1.1.sz.mell.'!D29</f>
        <v>0</v>
      </c>
      <c r="E26" s="66">
        <f>'[1]Z_1.1.sz.mell.'!E29</f>
        <v>0</v>
      </c>
    </row>
    <row r="27" spans="1:5" s="20" customFormat="1" ht="12" customHeight="1" x14ac:dyDescent="0.25">
      <c r="A27" s="13" t="s">
        <v>292</v>
      </c>
      <c r="B27" s="111" t="s">
        <v>293</v>
      </c>
      <c r="C27" s="65"/>
      <c r="D27" s="63">
        <f>'[1]Z_1.1.sz.mell.'!D30</f>
        <v>0</v>
      </c>
      <c r="E27" s="66">
        <f>'[1]Z_1.1.sz.mell.'!E30</f>
        <v>0</v>
      </c>
    </row>
    <row r="28" spans="1:5" s="20" customFormat="1" ht="12" customHeight="1" x14ac:dyDescent="0.25">
      <c r="A28" s="13" t="s">
        <v>294</v>
      </c>
      <c r="B28" s="111" t="s">
        <v>295</v>
      </c>
      <c r="C28" s="65"/>
      <c r="D28" s="63">
        <f>'[1]Z_1.1.sz.mell.'!D31</f>
        <v>0</v>
      </c>
      <c r="E28" s="66">
        <f>'[1]Z_1.1.sz.mell.'!E31</f>
        <v>0</v>
      </c>
    </row>
    <row r="29" spans="1:5" s="20" customFormat="1" ht="12" customHeight="1" thickBot="1" x14ac:dyDescent="0.3">
      <c r="A29" s="15" t="s">
        <v>296</v>
      </c>
      <c r="B29" s="112" t="s">
        <v>297</v>
      </c>
      <c r="C29" s="70"/>
      <c r="D29" s="63">
        <f>'[1]Z_1.1.sz.mell.'!D32</f>
        <v>0</v>
      </c>
      <c r="E29" s="66">
        <f>'[1]Z_1.1.sz.mell.'!E32</f>
        <v>0</v>
      </c>
    </row>
    <row r="30" spans="1:5" s="20" customFormat="1" ht="12" customHeight="1" thickBot="1" x14ac:dyDescent="0.3">
      <c r="A30" s="3" t="s">
        <v>298</v>
      </c>
      <c r="B30" s="6" t="s">
        <v>299</v>
      </c>
      <c r="C30" s="71">
        <f>SUM(C31:C37)</f>
        <v>7175961</v>
      </c>
      <c r="D30" s="71">
        <f>SUM(D31:D37)</f>
        <v>7550000</v>
      </c>
      <c r="E30" s="16">
        <f>SUM(E31:E37)</f>
        <v>6620363</v>
      </c>
    </row>
    <row r="31" spans="1:5" s="20" customFormat="1" ht="12" customHeight="1" x14ac:dyDescent="0.25">
      <c r="A31" s="72" t="s">
        <v>258</v>
      </c>
      <c r="B31" s="114" t="str">
        <f>'[1]Z_1.1.sz.mell.'!B34</f>
        <v>Építményadó</v>
      </c>
      <c r="C31" s="62"/>
      <c r="D31" s="63">
        <f>'[1]Z_1.1.sz.mell.'!D34</f>
        <v>0</v>
      </c>
      <c r="E31" s="66">
        <f>'[1]Z_1.1.sz.mell.'!E34</f>
        <v>0</v>
      </c>
    </row>
    <row r="32" spans="1:5" s="20" customFormat="1" ht="12" customHeight="1" x14ac:dyDescent="0.25">
      <c r="A32" s="73" t="s">
        <v>259</v>
      </c>
      <c r="B32" s="114" t="str">
        <f>'[1]Z_1.1.sz.mell.'!B35</f>
        <v>Idegenforgalmi adó</v>
      </c>
      <c r="C32" s="65"/>
      <c r="D32" s="63">
        <f>'[1]Z_1.1.sz.mell.'!D35</f>
        <v>0</v>
      </c>
      <c r="E32" s="66">
        <f>'[1]Z_1.1.sz.mell.'!E35</f>
        <v>0</v>
      </c>
    </row>
    <row r="33" spans="1:5" s="20" customFormat="1" ht="12" customHeight="1" x14ac:dyDescent="0.25">
      <c r="A33" s="73" t="s">
        <v>300</v>
      </c>
      <c r="B33" s="114" t="str">
        <f>'[1]Z_1.1.sz.mell.'!B36</f>
        <v>Iparűzési adó</v>
      </c>
      <c r="C33" s="65">
        <v>5722539</v>
      </c>
      <c r="D33" s="63">
        <f>'[1]Z_1.1.sz.mell.'!D36</f>
        <v>5800000</v>
      </c>
      <c r="E33" s="66">
        <f>'[1]Z_1.1.sz.mell.'!E36</f>
        <v>6582631</v>
      </c>
    </row>
    <row r="34" spans="1:5" s="20" customFormat="1" ht="12" customHeight="1" x14ac:dyDescent="0.25">
      <c r="A34" s="73" t="s">
        <v>301</v>
      </c>
      <c r="B34" s="114" t="str">
        <f>'[1]Z_1.1.sz.mell.'!B37</f>
        <v xml:space="preserve">Talajterhelési díj </v>
      </c>
      <c r="C34" s="65"/>
      <c r="D34" s="63">
        <f>'[1]Z_1.1.sz.mell.'!D37</f>
        <v>250000</v>
      </c>
      <c r="E34" s="66">
        <f>'[1]Z_1.1.sz.mell.'!E37</f>
        <v>37732</v>
      </c>
    </row>
    <row r="35" spans="1:5" s="20" customFormat="1" ht="12" customHeight="1" x14ac:dyDescent="0.25">
      <c r="A35" s="73" t="s">
        <v>302</v>
      </c>
      <c r="B35" s="114" t="str">
        <f>'[1]Z_1.1.sz.mell.'!B38</f>
        <v>Gépjárműadó</v>
      </c>
      <c r="C35" s="65">
        <v>1453422</v>
      </c>
      <c r="D35" s="63">
        <f>'[1]Z_1.1.sz.mell.'!D38</f>
        <v>1500000</v>
      </c>
      <c r="E35" s="66">
        <f>'[1]Z_1.1.sz.mell.'!E38</f>
        <v>0</v>
      </c>
    </row>
    <row r="36" spans="1:5" s="20" customFormat="1" ht="12" customHeight="1" x14ac:dyDescent="0.25">
      <c r="A36" s="73" t="s">
        <v>303</v>
      </c>
      <c r="B36" s="114" t="str">
        <f>'[1]Z_1.1.sz.mell.'!B39</f>
        <v>Telekadó</v>
      </c>
      <c r="C36" s="65"/>
      <c r="D36" s="63">
        <f>'[1]Z_1.1.sz.mell.'!D39</f>
        <v>0</v>
      </c>
      <c r="E36" s="66">
        <f>'[1]Z_1.1.sz.mell.'!E39</f>
        <v>0</v>
      </c>
    </row>
    <row r="37" spans="1:5" s="20" customFormat="1" ht="12" customHeight="1" thickBot="1" x14ac:dyDescent="0.3">
      <c r="A37" s="74" t="s">
        <v>304</v>
      </c>
      <c r="B37" s="114" t="str">
        <f>'[1]Z_1.1.sz.mell.'!B40</f>
        <v>Kommunális adó</v>
      </c>
      <c r="C37" s="70"/>
      <c r="D37" s="63">
        <f>'[1]Z_1.1.sz.mell.'!D40</f>
        <v>0</v>
      </c>
      <c r="E37" s="66">
        <f>'[1]Z_1.1.sz.mell.'!E40</f>
        <v>0</v>
      </c>
    </row>
    <row r="38" spans="1:5" s="20" customFormat="1" ht="12" customHeight="1" thickBot="1" x14ac:dyDescent="0.3">
      <c r="A38" s="9" t="s">
        <v>7</v>
      </c>
      <c r="B38" s="60" t="s">
        <v>305</v>
      </c>
      <c r="C38" s="61">
        <f>SUM(C39:C49)</f>
        <v>22086057</v>
      </c>
      <c r="D38" s="61">
        <f>SUM(D39:D49)</f>
        <v>27737833</v>
      </c>
      <c r="E38" s="11">
        <f>SUM(E39:E49)</f>
        <v>10953330</v>
      </c>
    </row>
    <row r="39" spans="1:5" s="20" customFormat="1" ht="12" customHeight="1" x14ac:dyDescent="0.25">
      <c r="A39" s="12" t="s">
        <v>306</v>
      </c>
      <c r="B39" s="110" t="s">
        <v>307</v>
      </c>
      <c r="C39" s="62">
        <v>865134</v>
      </c>
      <c r="D39" s="63">
        <f>'[1]Z_1.1.sz.mell.'!D42</f>
        <v>4000000</v>
      </c>
      <c r="E39" s="66">
        <f>'[1]Z_1.1.sz.mell.'!E42</f>
        <v>642468</v>
      </c>
    </row>
    <row r="40" spans="1:5" s="20" customFormat="1" ht="12" customHeight="1" x14ac:dyDescent="0.25">
      <c r="A40" s="13" t="s">
        <v>308</v>
      </c>
      <c r="B40" s="111" t="s">
        <v>309</v>
      </c>
      <c r="C40" s="65">
        <v>6808038</v>
      </c>
      <c r="D40" s="63">
        <f>'[1]Z_1.1.sz.mell.'!D43</f>
        <v>5500000</v>
      </c>
      <c r="E40" s="66">
        <f>'[1]Z_1.1.sz.mell.'!E43</f>
        <v>2712614</v>
      </c>
    </row>
    <row r="41" spans="1:5" s="20" customFormat="1" ht="12" customHeight="1" x14ac:dyDescent="0.25">
      <c r="A41" s="13" t="s">
        <v>310</v>
      </c>
      <c r="B41" s="111" t="s">
        <v>311</v>
      </c>
      <c r="C41" s="65"/>
      <c r="D41" s="63">
        <f>'[1]Z_1.1.sz.mell.'!D44</f>
        <v>0</v>
      </c>
      <c r="E41" s="66">
        <f>'[1]Z_1.1.sz.mell.'!E44</f>
        <v>0</v>
      </c>
    </row>
    <row r="42" spans="1:5" s="20" customFormat="1" ht="12" customHeight="1" x14ac:dyDescent="0.25">
      <c r="A42" s="13" t="s">
        <v>312</v>
      </c>
      <c r="B42" s="111" t="s">
        <v>313</v>
      </c>
      <c r="C42" s="65"/>
      <c r="D42" s="63">
        <f>'[1]Z_1.1.sz.mell.'!D45</f>
        <v>0</v>
      </c>
      <c r="E42" s="66">
        <f>'[1]Z_1.1.sz.mell.'!E45</f>
        <v>0</v>
      </c>
    </row>
    <row r="43" spans="1:5" s="20" customFormat="1" ht="12" customHeight="1" x14ac:dyDescent="0.25">
      <c r="A43" s="13" t="s">
        <v>314</v>
      </c>
      <c r="B43" s="111" t="s">
        <v>315</v>
      </c>
      <c r="C43" s="65"/>
      <c r="D43" s="63">
        <f>'[1]Z_1.1.sz.mell.'!D46</f>
        <v>2310000</v>
      </c>
      <c r="E43" s="66">
        <f>'[1]Z_1.1.sz.mell.'!E46</f>
        <v>0</v>
      </c>
    </row>
    <row r="44" spans="1:5" s="20" customFormat="1" ht="12" customHeight="1" x14ac:dyDescent="0.25">
      <c r="A44" s="13" t="s">
        <v>316</v>
      </c>
      <c r="B44" s="111" t="s">
        <v>317</v>
      </c>
      <c r="C44" s="65">
        <v>3533816</v>
      </c>
      <c r="D44" s="63">
        <f>'[1]Z_1.1.sz.mell.'!D47</f>
        <v>4173674</v>
      </c>
      <c r="E44" s="66">
        <f>'[1]Z_1.1.sz.mell.'!E47</f>
        <v>1821029</v>
      </c>
    </row>
    <row r="45" spans="1:5" s="20" customFormat="1" ht="12" customHeight="1" x14ac:dyDescent="0.25">
      <c r="A45" s="13" t="s">
        <v>318</v>
      </c>
      <c r="B45" s="111" t="s">
        <v>319</v>
      </c>
      <c r="C45" s="65"/>
      <c r="D45" s="63">
        <f>'[1]Z_1.1.sz.mell.'!D48</f>
        <v>0</v>
      </c>
      <c r="E45" s="66">
        <f>'[1]Z_1.1.sz.mell.'!E48</f>
        <v>0</v>
      </c>
    </row>
    <row r="46" spans="1:5" s="20" customFormat="1" ht="12" customHeight="1" x14ac:dyDescent="0.25">
      <c r="A46" s="13" t="s">
        <v>320</v>
      </c>
      <c r="B46" s="111" t="s">
        <v>321</v>
      </c>
      <c r="C46" s="65">
        <v>2408</v>
      </c>
      <c r="D46" s="63">
        <f>'[1]Z_1.1.sz.mell.'!D49</f>
        <v>0</v>
      </c>
      <c r="E46" s="66">
        <f>'[1]Z_1.1.sz.mell.'!E49</f>
        <v>2530</v>
      </c>
    </row>
    <row r="47" spans="1:5" s="20" customFormat="1" ht="12" customHeight="1" x14ac:dyDescent="0.25">
      <c r="A47" s="13" t="s">
        <v>322</v>
      </c>
      <c r="B47" s="111" t="s">
        <v>323</v>
      </c>
      <c r="C47" s="75"/>
      <c r="D47" s="63">
        <f>'[1]Z_1.1.sz.mell.'!D50</f>
        <v>0</v>
      </c>
      <c r="E47" s="66">
        <f>'[1]Z_1.1.sz.mell.'!E50</f>
        <v>0</v>
      </c>
    </row>
    <row r="48" spans="1:5" s="20" customFormat="1" ht="12" customHeight="1" x14ac:dyDescent="0.25">
      <c r="A48" s="13" t="s">
        <v>324</v>
      </c>
      <c r="B48" s="112" t="s">
        <v>325</v>
      </c>
      <c r="C48" s="76">
        <v>201418</v>
      </c>
      <c r="D48" s="63">
        <f>'[1]Z_1.1.sz.mell.'!D51</f>
        <v>0</v>
      </c>
      <c r="E48" s="66">
        <f>'[1]Z_1.1.sz.mell.'!E51</f>
        <v>0</v>
      </c>
    </row>
    <row r="49" spans="1:5" s="20" customFormat="1" ht="12" customHeight="1" thickBot="1" x14ac:dyDescent="0.3">
      <c r="A49" s="15" t="s">
        <v>326</v>
      </c>
      <c r="B49" s="112" t="s">
        <v>327</v>
      </c>
      <c r="C49" s="76">
        <v>10675243</v>
      </c>
      <c r="D49" s="63">
        <f>'[1]Z_1.1.sz.mell.'!D52</f>
        <v>11754159</v>
      </c>
      <c r="E49" s="66">
        <f>'[1]Z_1.1.sz.mell.'!E52</f>
        <v>5774689</v>
      </c>
    </row>
    <row r="50" spans="1:5" s="20" customFormat="1" ht="12" customHeight="1" thickBot="1" x14ac:dyDescent="0.3">
      <c r="A50" s="9" t="s">
        <v>8</v>
      </c>
      <c r="B50" s="60" t="s">
        <v>328</v>
      </c>
      <c r="C50" s="61">
        <f>SUM(C51:C55)</f>
        <v>120283</v>
      </c>
      <c r="D50" s="61">
        <f>SUM(D51:D55)</f>
        <v>3700000</v>
      </c>
      <c r="E50" s="11">
        <f>SUM(E51:E55)</f>
        <v>5900000</v>
      </c>
    </row>
    <row r="51" spans="1:5" s="20" customFormat="1" ht="12" customHeight="1" x14ac:dyDescent="0.25">
      <c r="A51" s="12" t="s">
        <v>329</v>
      </c>
      <c r="B51" s="110" t="s">
        <v>330</v>
      </c>
      <c r="C51" s="77"/>
      <c r="D51" s="63">
        <f>'[1]Z_1.1.sz.mell.'!D54</f>
        <v>0</v>
      </c>
      <c r="E51" s="66">
        <f>'[1]Z_1.1.sz.mell.'!E54</f>
        <v>0</v>
      </c>
    </row>
    <row r="52" spans="1:5" s="20" customFormat="1" ht="12" customHeight="1" x14ac:dyDescent="0.25">
      <c r="A52" s="13" t="s">
        <v>331</v>
      </c>
      <c r="B52" s="111" t="s">
        <v>332</v>
      </c>
      <c r="C52" s="75"/>
      <c r="D52" s="63">
        <f>'[1]Z_1.1.sz.mell.'!D55</f>
        <v>3700000</v>
      </c>
      <c r="E52" s="66">
        <f>'[1]Z_1.1.sz.mell.'!E55</f>
        <v>5900000</v>
      </c>
    </row>
    <row r="53" spans="1:5" s="20" customFormat="1" ht="12" customHeight="1" x14ac:dyDescent="0.25">
      <c r="A53" s="13" t="s">
        <v>333</v>
      </c>
      <c r="B53" s="111" t="s">
        <v>334</v>
      </c>
      <c r="C53" s="75">
        <v>120283</v>
      </c>
      <c r="D53" s="63">
        <f>'[1]Z_1.1.sz.mell.'!D56</f>
        <v>0</v>
      </c>
      <c r="E53" s="66">
        <f>'[1]Z_1.1.sz.mell.'!E56</f>
        <v>0</v>
      </c>
    </row>
    <row r="54" spans="1:5" s="20" customFormat="1" ht="12" customHeight="1" x14ac:dyDescent="0.25">
      <c r="A54" s="13" t="s">
        <v>335</v>
      </c>
      <c r="B54" s="111" t="s">
        <v>336</v>
      </c>
      <c r="C54" s="75"/>
      <c r="D54" s="63">
        <f>'[1]Z_1.1.sz.mell.'!D57</f>
        <v>0</v>
      </c>
      <c r="E54" s="66">
        <f>'[1]Z_1.1.sz.mell.'!E57</f>
        <v>0</v>
      </c>
    </row>
    <row r="55" spans="1:5" s="20" customFormat="1" ht="12" customHeight="1" thickBot="1" x14ac:dyDescent="0.3">
      <c r="A55" s="15" t="s">
        <v>337</v>
      </c>
      <c r="B55" s="112" t="s">
        <v>338</v>
      </c>
      <c r="C55" s="76"/>
      <c r="D55" s="63">
        <f>'[1]Z_1.1.sz.mell.'!D58</f>
        <v>0</v>
      </c>
      <c r="E55" s="66">
        <f>'[1]Z_1.1.sz.mell.'!E58</f>
        <v>0</v>
      </c>
    </row>
    <row r="56" spans="1:5" s="20" customFormat="1" ht="13.8" thickBot="1" x14ac:dyDescent="0.3">
      <c r="A56" s="9" t="s">
        <v>238</v>
      </c>
      <c r="B56" s="60" t="s">
        <v>339</v>
      </c>
      <c r="C56" s="61">
        <f>SUM(C57:C59)</f>
        <v>600000</v>
      </c>
      <c r="D56" s="61">
        <f>SUM(D57:D59)</f>
        <v>500000</v>
      </c>
      <c r="E56" s="11">
        <f>SUM(E57:E59)</f>
        <v>191050</v>
      </c>
    </row>
    <row r="57" spans="1:5" s="20" customFormat="1" ht="13.2" x14ac:dyDescent="0.25">
      <c r="A57" s="12" t="s">
        <v>340</v>
      </c>
      <c r="B57" s="110" t="s">
        <v>341</v>
      </c>
      <c r="C57" s="62"/>
      <c r="D57" s="63">
        <f>'[1]Z_1.1.sz.mell.'!D60</f>
        <v>0</v>
      </c>
      <c r="E57" s="66">
        <f>'[1]Z_1.1.sz.mell.'!E60</f>
        <v>0</v>
      </c>
    </row>
    <row r="58" spans="1:5" s="20" customFormat="1" ht="14.4" customHeight="1" x14ac:dyDescent="0.25">
      <c r="A58" s="13" t="s">
        <v>342</v>
      </c>
      <c r="B58" s="111" t="s">
        <v>343</v>
      </c>
      <c r="C58" s="65"/>
      <c r="D58" s="63">
        <f>'[1]Z_1.1.sz.mell.'!D61</f>
        <v>0</v>
      </c>
      <c r="E58" s="66">
        <f>'[1]Z_1.1.sz.mell.'!E61</f>
        <v>0</v>
      </c>
    </row>
    <row r="59" spans="1:5" s="20" customFormat="1" ht="13.2" x14ac:dyDescent="0.25">
      <c r="A59" s="13" t="s">
        <v>344</v>
      </c>
      <c r="B59" s="111" t="s">
        <v>345</v>
      </c>
      <c r="C59" s="65">
        <v>600000</v>
      </c>
      <c r="D59" s="63">
        <f>'[1]Z_1.1.sz.mell.'!D62</f>
        <v>500000</v>
      </c>
      <c r="E59" s="66">
        <f>'[1]Z_1.1.sz.mell.'!E62</f>
        <v>191050</v>
      </c>
    </row>
    <row r="60" spans="1:5" s="20" customFormat="1" ht="13.8" thickBot="1" x14ac:dyDescent="0.3">
      <c r="A60" s="15" t="s">
        <v>346</v>
      </c>
      <c r="B60" s="112" t="s">
        <v>347</v>
      </c>
      <c r="C60" s="70"/>
      <c r="D60" s="63">
        <f>'[1]Z_1.1.sz.mell.'!D63</f>
        <v>0</v>
      </c>
      <c r="E60" s="66">
        <f>'[1]Z_1.1.sz.mell.'!E63</f>
        <v>0</v>
      </c>
    </row>
    <row r="61" spans="1:5" s="20" customFormat="1" ht="13.8" thickBot="1" x14ac:dyDescent="0.3">
      <c r="A61" s="9" t="s">
        <v>10</v>
      </c>
      <c r="B61" s="113" t="s">
        <v>348</v>
      </c>
      <c r="C61" s="61">
        <f>SUM(C62:C64)</f>
        <v>30000</v>
      </c>
      <c r="D61" s="61">
        <f>SUM(D62:D64)</f>
        <v>0</v>
      </c>
      <c r="E61" s="11">
        <f>SUM(E62:E64)</f>
        <v>0</v>
      </c>
    </row>
    <row r="62" spans="1:5" s="20" customFormat="1" ht="13.2" x14ac:dyDescent="0.25">
      <c r="A62" s="13" t="s">
        <v>349</v>
      </c>
      <c r="B62" s="110" t="s">
        <v>350</v>
      </c>
      <c r="C62" s="75"/>
      <c r="D62" s="63">
        <f>'[1]Z_1.1.sz.mell.'!D65</f>
        <v>0</v>
      </c>
      <c r="E62" s="66">
        <f>'[1]Z_1.1.sz.mell.'!E65</f>
        <v>0</v>
      </c>
    </row>
    <row r="63" spans="1:5" s="20" customFormat="1" ht="12.75" customHeight="1" x14ac:dyDescent="0.25">
      <c r="A63" s="13" t="s">
        <v>351</v>
      </c>
      <c r="B63" s="111" t="s">
        <v>352</v>
      </c>
      <c r="C63" s="75"/>
      <c r="D63" s="63">
        <f>'[1]Z_1.1.sz.mell.'!D66</f>
        <v>0</v>
      </c>
      <c r="E63" s="66">
        <f>'[1]Z_1.1.sz.mell.'!E66</f>
        <v>0</v>
      </c>
    </row>
    <row r="64" spans="1:5" s="20" customFormat="1" ht="13.2" x14ac:dyDescent="0.25">
      <c r="A64" s="13" t="s">
        <v>353</v>
      </c>
      <c r="B64" s="111" t="s">
        <v>354</v>
      </c>
      <c r="C64" s="75">
        <v>30000</v>
      </c>
      <c r="D64" s="63">
        <f>'[1]Z_1.1.sz.mell.'!D67</f>
        <v>0</v>
      </c>
      <c r="E64" s="66">
        <f>'[1]Z_1.1.sz.mell.'!E67</f>
        <v>0</v>
      </c>
    </row>
    <row r="65" spans="1:5" s="20" customFormat="1" ht="13.8" thickBot="1" x14ac:dyDescent="0.3">
      <c r="A65" s="13" t="s">
        <v>355</v>
      </c>
      <c r="B65" s="112" t="s">
        <v>356</v>
      </c>
      <c r="C65" s="75"/>
      <c r="D65" s="63">
        <f>'[1]Z_1.1.sz.mell.'!D68</f>
        <v>0</v>
      </c>
      <c r="E65" s="66">
        <f>'[1]Z_1.1.sz.mell.'!E68</f>
        <v>0</v>
      </c>
    </row>
    <row r="66" spans="1:5" s="20" customFormat="1" ht="13.8" thickBot="1" x14ac:dyDescent="0.3">
      <c r="A66" s="9" t="s">
        <v>11</v>
      </c>
      <c r="B66" s="60" t="s">
        <v>357</v>
      </c>
      <c r="C66" s="71">
        <f>+C9+C16+C23+C30+C38+C50+C56+C61</f>
        <v>360333908</v>
      </c>
      <c r="D66" s="71">
        <f>+D9+D16+D23+D30+D38+D50+D56+D61</f>
        <v>463481109</v>
      </c>
      <c r="E66" s="16">
        <f>+E9+E16+E23+E30+E38+E50+E56+E61</f>
        <v>382342337</v>
      </c>
    </row>
    <row r="67" spans="1:5" s="20" customFormat="1" ht="13.8" thickBot="1" x14ac:dyDescent="0.3">
      <c r="A67" s="115" t="s">
        <v>358</v>
      </c>
      <c r="B67" s="113" t="s">
        <v>359</v>
      </c>
      <c r="C67" s="61">
        <f>SUM(C68:C70)</f>
        <v>0</v>
      </c>
      <c r="D67" s="61">
        <f>SUM(D68:D70)</f>
        <v>0</v>
      </c>
      <c r="E67" s="11">
        <f>SUM(E68:E70)</f>
        <v>0</v>
      </c>
    </row>
    <row r="68" spans="1:5" s="20" customFormat="1" ht="13.2" x14ac:dyDescent="0.25">
      <c r="A68" s="13" t="s">
        <v>360</v>
      </c>
      <c r="B68" s="110" t="s">
        <v>361</v>
      </c>
      <c r="C68" s="75"/>
      <c r="D68" s="63">
        <f>'[1]Z_1.1.sz.mell.'!D71</f>
        <v>0</v>
      </c>
      <c r="E68" s="66">
        <f>'[1]Z_1.1.sz.mell.'!E71</f>
        <v>0</v>
      </c>
    </row>
    <row r="69" spans="1:5" s="20" customFormat="1" ht="13.2" x14ac:dyDescent="0.25">
      <c r="A69" s="13" t="s">
        <v>362</v>
      </c>
      <c r="B69" s="111" t="s">
        <v>363</v>
      </c>
      <c r="C69" s="75"/>
      <c r="D69" s="63">
        <f>'[1]Z_1.1.sz.mell.'!D72</f>
        <v>0</v>
      </c>
      <c r="E69" s="66">
        <f>'[1]Z_1.1.sz.mell.'!E72</f>
        <v>0</v>
      </c>
    </row>
    <row r="70" spans="1:5" s="20" customFormat="1" ht="13.8" thickBot="1" x14ac:dyDescent="0.3">
      <c r="A70" s="13" t="s">
        <v>364</v>
      </c>
      <c r="B70" s="112" t="s">
        <v>365</v>
      </c>
      <c r="C70" s="75"/>
      <c r="D70" s="63">
        <f>'[1]Z_1.1.sz.mell.'!D73</f>
        <v>0</v>
      </c>
      <c r="E70" s="66">
        <f>'[1]Z_1.1.sz.mell.'!E73</f>
        <v>0</v>
      </c>
    </row>
    <row r="71" spans="1:5" s="20" customFormat="1" ht="13.8" thickBot="1" x14ac:dyDescent="0.3">
      <c r="A71" s="115" t="s">
        <v>366</v>
      </c>
      <c r="B71" s="113" t="s">
        <v>367</v>
      </c>
      <c r="C71" s="61">
        <f>SUM(C72:C75)</f>
        <v>0</v>
      </c>
      <c r="D71" s="61">
        <f>SUM(D72:D75)</f>
        <v>0</v>
      </c>
      <c r="E71" s="11">
        <f>SUM(E72:E75)</f>
        <v>0</v>
      </c>
    </row>
    <row r="72" spans="1:5" s="20" customFormat="1" ht="13.2" x14ac:dyDescent="0.25">
      <c r="A72" s="13" t="s">
        <v>239</v>
      </c>
      <c r="B72" s="116" t="s">
        <v>368</v>
      </c>
      <c r="C72" s="75"/>
      <c r="D72" s="63">
        <f>'[1]Z_1.1.sz.mell.'!D75</f>
        <v>0</v>
      </c>
      <c r="E72" s="66">
        <f>'[1]Z_1.1.sz.mell.'!E75</f>
        <v>0</v>
      </c>
    </row>
    <row r="73" spans="1:5" s="20" customFormat="1" ht="13.2" x14ac:dyDescent="0.25">
      <c r="A73" s="13" t="s">
        <v>240</v>
      </c>
      <c r="B73" s="116" t="s">
        <v>369</v>
      </c>
      <c r="C73" s="75"/>
      <c r="D73" s="63">
        <f>'[1]Z_1.1.sz.mell.'!D76</f>
        <v>0</v>
      </c>
      <c r="E73" s="66">
        <f>'[1]Z_1.1.sz.mell.'!E76</f>
        <v>0</v>
      </c>
    </row>
    <row r="74" spans="1:5" s="20" customFormat="1" ht="12" customHeight="1" x14ac:dyDescent="0.25">
      <c r="A74" s="13" t="s">
        <v>370</v>
      </c>
      <c r="B74" s="116" t="s">
        <v>371</v>
      </c>
      <c r="C74" s="75"/>
      <c r="D74" s="63">
        <f>'[1]Z_1.1.sz.mell.'!D77</f>
        <v>0</v>
      </c>
      <c r="E74" s="66">
        <f>'[1]Z_1.1.sz.mell.'!E77</f>
        <v>0</v>
      </c>
    </row>
    <row r="75" spans="1:5" s="20" customFormat="1" ht="12" customHeight="1" thickBot="1" x14ac:dyDescent="0.3">
      <c r="A75" s="13" t="s">
        <v>372</v>
      </c>
      <c r="B75" s="117" t="s">
        <v>373</v>
      </c>
      <c r="C75" s="75"/>
      <c r="D75" s="63">
        <f>'[1]Z_1.1.sz.mell.'!D78</f>
        <v>0</v>
      </c>
      <c r="E75" s="66">
        <f>'[1]Z_1.1.sz.mell.'!E78</f>
        <v>0</v>
      </c>
    </row>
    <row r="76" spans="1:5" s="20" customFormat="1" ht="12" customHeight="1" thickBot="1" x14ac:dyDescent="0.3">
      <c r="A76" s="115" t="s">
        <v>374</v>
      </c>
      <c r="B76" s="113" t="s">
        <v>375</v>
      </c>
      <c r="C76" s="61">
        <f>SUM(C77:C78)</f>
        <v>28586960</v>
      </c>
      <c r="D76" s="61">
        <f>SUM(D77:D78)</f>
        <v>133729007</v>
      </c>
      <c r="E76" s="11">
        <f>SUM(E77:E78)</f>
        <v>133729007</v>
      </c>
    </row>
    <row r="77" spans="1:5" s="20" customFormat="1" ht="12" customHeight="1" x14ac:dyDescent="0.25">
      <c r="A77" s="13" t="s">
        <v>376</v>
      </c>
      <c r="B77" s="110" t="s">
        <v>377</v>
      </c>
      <c r="C77" s="75">
        <v>28586960</v>
      </c>
      <c r="D77" s="63">
        <f>'[1]Z_1.1.sz.mell.'!D80</f>
        <v>133729007</v>
      </c>
      <c r="E77" s="64">
        <f>'[1]Z_1.1.sz.mell.'!E80</f>
        <v>133729007</v>
      </c>
    </row>
    <row r="78" spans="1:5" s="20" customFormat="1" ht="12" customHeight="1" thickBot="1" x14ac:dyDescent="0.3">
      <c r="A78" s="13" t="s">
        <v>378</v>
      </c>
      <c r="B78" s="112" t="s">
        <v>379</v>
      </c>
      <c r="C78" s="75"/>
      <c r="D78" s="63">
        <f>'[1]Z_1.1.sz.mell.'!D81</f>
        <v>0</v>
      </c>
      <c r="E78" s="66">
        <f>'[1]Z_1.1.sz.mell.'!E81</f>
        <v>0</v>
      </c>
    </row>
    <row r="79" spans="1:5" s="20" customFormat="1" ht="12" customHeight="1" thickBot="1" x14ac:dyDescent="0.3">
      <c r="A79" s="115" t="s">
        <v>380</v>
      </c>
      <c r="B79" s="113" t="s">
        <v>381</v>
      </c>
      <c r="C79" s="61">
        <f>SUM(C80:C82)</f>
        <v>3610735</v>
      </c>
      <c r="D79" s="61">
        <f>SUM(D80:D82)</f>
        <v>0</v>
      </c>
      <c r="E79" s="11">
        <f>SUM(E80:E82)</f>
        <v>0</v>
      </c>
    </row>
    <row r="80" spans="1:5" s="20" customFormat="1" ht="12" customHeight="1" x14ac:dyDescent="0.25">
      <c r="A80" s="13" t="s">
        <v>382</v>
      </c>
      <c r="B80" s="110" t="s">
        <v>383</v>
      </c>
      <c r="C80" s="75">
        <v>3610735</v>
      </c>
      <c r="D80" s="63">
        <f>'[1]Z_1.1.sz.mell.'!D83</f>
        <v>0</v>
      </c>
      <c r="E80" s="66">
        <f>'[1]Z_1.1.sz.mell.'!E83</f>
        <v>0</v>
      </c>
    </row>
    <row r="81" spans="1:5" s="20" customFormat="1" ht="12" customHeight="1" x14ac:dyDescent="0.25">
      <c r="A81" s="13" t="s">
        <v>384</v>
      </c>
      <c r="B81" s="111" t="s">
        <v>385</v>
      </c>
      <c r="C81" s="75"/>
      <c r="D81" s="63">
        <f>'[1]Z_1.1.sz.mell.'!D84</f>
        <v>0</v>
      </c>
      <c r="E81" s="66">
        <f>'[1]Z_1.1.sz.mell.'!E84</f>
        <v>0</v>
      </c>
    </row>
    <row r="82" spans="1:5" s="20" customFormat="1" ht="12" customHeight="1" thickBot="1" x14ac:dyDescent="0.3">
      <c r="A82" s="13" t="s">
        <v>386</v>
      </c>
      <c r="B82" s="112" t="s">
        <v>387</v>
      </c>
      <c r="C82" s="75"/>
      <c r="D82" s="63">
        <f>'[1]Z_1.1.sz.mell.'!D85</f>
        <v>0</v>
      </c>
      <c r="E82" s="66">
        <f>'[1]Z_1.1.sz.mell.'!E85</f>
        <v>0</v>
      </c>
    </row>
    <row r="83" spans="1:5" s="20" customFormat="1" ht="12" customHeight="1" thickBot="1" x14ac:dyDescent="0.3">
      <c r="A83" s="115" t="s">
        <v>388</v>
      </c>
      <c r="B83" s="113" t="s">
        <v>389</v>
      </c>
      <c r="C83" s="61">
        <f>SUM(C84:C87)</f>
        <v>0</v>
      </c>
      <c r="D83" s="61">
        <f>SUM(D84:D87)</f>
        <v>0</v>
      </c>
      <c r="E83" s="11">
        <f>SUM(E84:E87)</f>
        <v>0</v>
      </c>
    </row>
    <row r="84" spans="1:5" s="20" customFormat="1" ht="12" customHeight="1" x14ac:dyDescent="0.25">
      <c r="A84" s="118" t="s">
        <v>390</v>
      </c>
      <c r="B84" s="110" t="s">
        <v>391</v>
      </c>
      <c r="C84" s="75"/>
      <c r="D84" s="63">
        <f>'[1]Z_1.1.sz.mell.'!D87</f>
        <v>0</v>
      </c>
      <c r="E84" s="66">
        <f>'[1]Z_1.1.sz.mell.'!E87</f>
        <v>0</v>
      </c>
    </row>
    <row r="85" spans="1:5" s="20" customFormat="1" ht="12" customHeight="1" x14ac:dyDescent="0.25">
      <c r="A85" s="119" t="s">
        <v>392</v>
      </c>
      <c r="B85" s="111" t="s">
        <v>393</v>
      </c>
      <c r="C85" s="75"/>
      <c r="D85" s="63">
        <f>'[1]Z_1.1.sz.mell.'!D88</f>
        <v>0</v>
      </c>
      <c r="E85" s="66">
        <f>'[1]Z_1.1.sz.mell.'!E88</f>
        <v>0</v>
      </c>
    </row>
    <row r="86" spans="1:5" s="20" customFormat="1" ht="12" customHeight="1" x14ac:dyDescent="0.25">
      <c r="A86" s="119" t="s">
        <v>394</v>
      </c>
      <c r="B86" s="111" t="s">
        <v>395</v>
      </c>
      <c r="C86" s="75"/>
      <c r="D86" s="63">
        <f>'[1]Z_1.1.sz.mell.'!D89</f>
        <v>0</v>
      </c>
      <c r="E86" s="66">
        <f>'[1]Z_1.1.sz.mell.'!E89</f>
        <v>0</v>
      </c>
    </row>
    <row r="87" spans="1:5" s="20" customFormat="1" ht="12" customHeight="1" thickBot="1" x14ac:dyDescent="0.3">
      <c r="A87" s="120" t="s">
        <v>396</v>
      </c>
      <c r="B87" s="112" t="s">
        <v>397</v>
      </c>
      <c r="C87" s="75"/>
      <c r="D87" s="63">
        <f>'[1]Z_1.1.sz.mell.'!D90</f>
        <v>0</v>
      </c>
      <c r="E87" s="69">
        <f>'[1]Z_1.1.sz.mell.'!E90</f>
        <v>0</v>
      </c>
    </row>
    <row r="88" spans="1:5" s="20" customFormat="1" ht="12" customHeight="1" thickBot="1" x14ac:dyDescent="0.3">
      <c r="A88" s="115" t="s">
        <v>398</v>
      </c>
      <c r="B88" s="113" t="s">
        <v>399</v>
      </c>
      <c r="C88" s="78"/>
      <c r="D88" s="79">
        <f>'[1]Z_1.1.sz.mell.'!D91</f>
        <v>0</v>
      </c>
      <c r="E88" s="80">
        <f>'[1]Z_1.1.sz.mell.'!E91</f>
        <v>0</v>
      </c>
    </row>
    <row r="89" spans="1:5" s="20" customFormat="1" ht="13.5" customHeight="1" thickBot="1" x14ac:dyDescent="0.3">
      <c r="A89" s="115" t="s">
        <v>400</v>
      </c>
      <c r="B89" s="121" t="s">
        <v>401</v>
      </c>
      <c r="C89" s="71">
        <f>+C67+C71+C76+C79+C83+C88</f>
        <v>32197695</v>
      </c>
      <c r="D89" s="71">
        <f>+D67+D71+D76+D79+D83+D88</f>
        <v>133729007</v>
      </c>
      <c r="E89" s="81">
        <f>+E67+E71+E76+E79+E83+E88</f>
        <v>133729007</v>
      </c>
    </row>
    <row r="90" spans="1:5" s="20" customFormat="1" ht="12" customHeight="1" thickBot="1" x14ac:dyDescent="0.3">
      <c r="A90" s="122" t="s">
        <v>402</v>
      </c>
      <c r="B90" s="123" t="s">
        <v>403</v>
      </c>
      <c r="C90" s="71">
        <f>+C66+C89</f>
        <v>392531603</v>
      </c>
      <c r="D90" s="71">
        <f>+D66+D89</f>
        <v>597210116</v>
      </c>
      <c r="E90" s="81">
        <f>+E66+E89</f>
        <v>516071344</v>
      </c>
    </row>
    <row r="91" spans="1:5" ht="16.5" customHeight="1" x14ac:dyDescent="0.3">
      <c r="A91" s="391" t="s">
        <v>241</v>
      </c>
      <c r="B91" s="391"/>
      <c r="C91" s="391"/>
      <c r="D91" s="391"/>
      <c r="E91" s="391"/>
    </row>
    <row r="92" spans="1:5" ht="16.5" customHeight="1" thickBot="1" x14ac:dyDescent="0.35">
      <c r="A92" s="82"/>
      <c r="B92" s="82"/>
      <c r="C92" s="82"/>
      <c r="D92" s="124"/>
      <c r="E92" s="124" t="str">
        <f>E5</f>
        <v xml:space="preserve"> Forintban!</v>
      </c>
    </row>
    <row r="93" spans="1:5" ht="16.5" customHeight="1" x14ac:dyDescent="0.3">
      <c r="A93" s="392" t="s">
        <v>2</v>
      </c>
      <c r="B93" s="394" t="s">
        <v>404</v>
      </c>
      <c r="C93" s="396" t="str">
        <f>+C6</f>
        <v>2019. évi tény</v>
      </c>
      <c r="D93" s="398" t="str">
        <f>+D6</f>
        <v>2020. évi</v>
      </c>
      <c r="E93" s="399"/>
    </row>
    <row r="94" spans="1:5" ht="38.1" customHeight="1" thickBot="1" x14ac:dyDescent="0.35">
      <c r="A94" s="393"/>
      <c r="B94" s="395"/>
      <c r="C94" s="397"/>
      <c r="D94" s="356" t="s">
        <v>264</v>
      </c>
      <c r="E94" s="83" t="s">
        <v>265</v>
      </c>
    </row>
    <row r="95" spans="1:5" s="19" customFormat="1" ht="12" customHeight="1" thickBot="1" x14ac:dyDescent="0.25">
      <c r="A95" s="3" t="s">
        <v>20</v>
      </c>
      <c r="B95" s="4" t="s">
        <v>64</v>
      </c>
      <c r="C95" s="4" t="s">
        <v>22</v>
      </c>
      <c r="D95" s="4" t="s">
        <v>24</v>
      </c>
      <c r="E95" s="84" t="s">
        <v>25</v>
      </c>
    </row>
    <row r="96" spans="1:5" ht="12" customHeight="1" thickBot="1" x14ac:dyDescent="0.35">
      <c r="A96" s="5" t="s">
        <v>3</v>
      </c>
      <c r="B96" s="53" t="s">
        <v>405</v>
      </c>
      <c r="C96" s="85">
        <f>SUM(C97:C101)</f>
        <v>237041135</v>
      </c>
      <c r="D96" s="85">
        <f>+D97+D98+D99+D100+D101</f>
        <v>387370478</v>
      </c>
      <c r="E96" s="86">
        <f>+E97+E98+E99+E100+E101</f>
        <v>225474101</v>
      </c>
    </row>
    <row r="97" spans="1:5" ht="12" customHeight="1" x14ac:dyDescent="0.3">
      <c r="A97" s="54" t="s">
        <v>242</v>
      </c>
      <c r="B97" s="87" t="s">
        <v>243</v>
      </c>
      <c r="C97" s="88">
        <v>100350403</v>
      </c>
      <c r="D97" s="89">
        <f>'[1]Z_1.1.sz.mell.'!D102</f>
        <v>165664233</v>
      </c>
      <c r="E97" s="90">
        <f>'[1]Z_1.1.sz.mell.'!E102</f>
        <v>108696946</v>
      </c>
    </row>
    <row r="98" spans="1:5" ht="12" customHeight="1" x14ac:dyDescent="0.3">
      <c r="A98" s="13" t="s">
        <v>244</v>
      </c>
      <c r="B98" s="91" t="s">
        <v>245</v>
      </c>
      <c r="C98" s="65">
        <v>14627333</v>
      </c>
      <c r="D98" s="92">
        <f>'[1]Z_1.1.sz.mell.'!D103</f>
        <v>43040860</v>
      </c>
      <c r="E98" s="8">
        <f>'[1]Z_1.1.sz.mell.'!E103</f>
        <v>14791900</v>
      </c>
    </row>
    <row r="99" spans="1:5" ht="12" customHeight="1" x14ac:dyDescent="0.3">
      <c r="A99" s="13" t="s">
        <v>246</v>
      </c>
      <c r="B99" s="91" t="s">
        <v>247</v>
      </c>
      <c r="C99" s="70">
        <v>110533227</v>
      </c>
      <c r="D99" s="92">
        <f>'[1]Z_1.1.sz.mell.'!D104</f>
        <v>165774885</v>
      </c>
      <c r="E99" s="8">
        <f>'[1]Z_1.1.sz.mell.'!E104</f>
        <v>92513149</v>
      </c>
    </row>
    <row r="100" spans="1:5" ht="12" customHeight="1" x14ac:dyDescent="0.3">
      <c r="A100" s="13" t="s">
        <v>248</v>
      </c>
      <c r="B100" s="93" t="s">
        <v>249</v>
      </c>
      <c r="C100" s="70">
        <v>9613220</v>
      </c>
      <c r="D100" s="92">
        <f>'[1]Z_1.1.sz.mell.'!D105</f>
        <v>10106500</v>
      </c>
      <c r="E100" s="8">
        <f>'[1]Z_1.1.sz.mell.'!E105</f>
        <v>8752766</v>
      </c>
    </row>
    <row r="101" spans="1:5" ht="12" customHeight="1" x14ac:dyDescent="0.3">
      <c r="A101" s="13" t="s">
        <v>250</v>
      </c>
      <c r="B101" s="94" t="s">
        <v>251</v>
      </c>
      <c r="C101" s="70">
        <v>1916952</v>
      </c>
      <c r="D101" s="92">
        <f>'[1]Z_1.1.sz.mell.'!D106</f>
        <v>2784000</v>
      </c>
      <c r="E101" s="8">
        <f>'[1]Z_1.1.sz.mell.'!E106</f>
        <v>719340</v>
      </c>
    </row>
    <row r="102" spans="1:5" ht="12" customHeight="1" x14ac:dyDescent="0.3">
      <c r="A102" s="13" t="s">
        <v>273</v>
      </c>
      <c r="B102" s="7" t="s">
        <v>406</v>
      </c>
      <c r="C102" s="70">
        <v>81600</v>
      </c>
      <c r="D102" s="92">
        <f>'[1]Z_1.1.sz.mell.'!D107</f>
        <v>0</v>
      </c>
      <c r="E102" s="8">
        <f>'[1]Z_1.1.sz.mell.'!E107</f>
        <v>0</v>
      </c>
    </row>
    <row r="103" spans="1:5" ht="12" customHeight="1" x14ac:dyDescent="0.3">
      <c r="A103" s="13" t="s">
        <v>407</v>
      </c>
      <c r="B103" s="95" t="s">
        <v>408</v>
      </c>
      <c r="C103" s="70"/>
      <c r="D103" s="92">
        <f>'[1]Z_1.1.sz.mell.'!D108</f>
        <v>0</v>
      </c>
      <c r="E103" s="8">
        <f>'[1]Z_1.1.sz.mell.'!E108</f>
        <v>0</v>
      </c>
    </row>
    <row r="104" spans="1:5" ht="12" customHeight="1" x14ac:dyDescent="0.3">
      <c r="A104" s="13" t="s">
        <v>409</v>
      </c>
      <c r="B104" s="95" t="s">
        <v>410</v>
      </c>
      <c r="C104" s="70"/>
      <c r="D104" s="92">
        <f>'[1]Z_1.1.sz.mell.'!D109</f>
        <v>0</v>
      </c>
      <c r="E104" s="8">
        <f>'[1]Z_1.1.sz.mell.'!E109</f>
        <v>0</v>
      </c>
    </row>
    <row r="105" spans="1:5" ht="12" customHeight="1" x14ac:dyDescent="0.3">
      <c r="A105" s="13" t="s">
        <v>411</v>
      </c>
      <c r="B105" s="96" t="s">
        <v>412</v>
      </c>
      <c r="C105" s="70"/>
      <c r="D105" s="92">
        <f>'[1]Z_1.1.sz.mell.'!D110</f>
        <v>0</v>
      </c>
      <c r="E105" s="8">
        <f>'[1]Z_1.1.sz.mell.'!E110</f>
        <v>0</v>
      </c>
    </row>
    <row r="106" spans="1:5" ht="12" customHeight="1" x14ac:dyDescent="0.3">
      <c r="A106" s="13" t="s">
        <v>413</v>
      </c>
      <c r="B106" s="97" t="s">
        <v>414</v>
      </c>
      <c r="C106" s="70"/>
      <c r="D106" s="92">
        <f>'[1]Z_1.1.sz.mell.'!D111</f>
        <v>0</v>
      </c>
      <c r="E106" s="8">
        <f>'[1]Z_1.1.sz.mell.'!E111</f>
        <v>0</v>
      </c>
    </row>
    <row r="107" spans="1:5" ht="12" customHeight="1" x14ac:dyDescent="0.3">
      <c r="A107" s="13" t="s">
        <v>415</v>
      </c>
      <c r="B107" s="97" t="s">
        <v>416</v>
      </c>
      <c r="C107" s="70"/>
      <c r="D107" s="92">
        <f>'[1]Z_1.1.sz.mell.'!D112</f>
        <v>0</v>
      </c>
      <c r="E107" s="8">
        <f>'[1]Z_1.1.sz.mell.'!E112</f>
        <v>0</v>
      </c>
    </row>
    <row r="108" spans="1:5" ht="12" customHeight="1" x14ac:dyDescent="0.3">
      <c r="A108" s="13" t="s">
        <v>417</v>
      </c>
      <c r="B108" s="96" t="s">
        <v>418</v>
      </c>
      <c r="C108" s="70">
        <v>105676</v>
      </c>
      <c r="D108" s="92">
        <f>'[1]Z_1.1.sz.mell.'!D113</f>
        <v>500000</v>
      </c>
      <c r="E108" s="8">
        <f>'[1]Z_1.1.sz.mell.'!E113</f>
        <v>0</v>
      </c>
    </row>
    <row r="109" spans="1:5" ht="12" customHeight="1" x14ac:dyDescent="0.3">
      <c r="A109" s="98" t="s">
        <v>419</v>
      </c>
      <c r="B109" s="96" t="s">
        <v>420</v>
      </c>
      <c r="C109" s="70"/>
      <c r="D109" s="92">
        <f>'[1]Z_1.1.sz.mell.'!D114</f>
        <v>0</v>
      </c>
      <c r="E109" s="8">
        <f>'[1]Z_1.1.sz.mell.'!E114</f>
        <v>0</v>
      </c>
    </row>
    <row r="110" spans="1:5" ht="12" customHeight="1" x14ac:dyDescent="0.3">
      <c r="A110" s="13" t="s">
        <v>421</v>
      </c>
      <c r="B110" s="97" t="s">
        <v>422</v>
      </c>
      <c r="C110" s="70"/>
      <c r="D110" s="92">
        <f>'[1]Z_1.1.sz.mell.'!D115</f>
        <v>0</v>
      </c>
      <c r="E110" s="8">
        <f>'[1]Z_1.1.sz.mell.'!E115</f>
        <v>0</v>
      </c>
    </row>
    <row r="111" spans="1:5" ht="12" customHeight="1" x14ac:dyDescent="0.3">
      <c r="A111" s="15" t="s">
        <v>423</v>
      </c>
      <c r="B111" s="95" t="s">
        <v>424</v>
      </c>
      <c r="C111" s="70"/>
      <c r="D111" s="92">
        <f>'[1]Z_1.1.sz.mell.'!D116</f>
        <v>0</v>
      </c>
      <c r="E111" s="8">
        <f>'[1]Z_1.1.sz.mell.'!E116</f>
        <v>0</v>
      </c>
    </row>
    <row r="112" spans="1:5" ht="12" customHeight="1" x14ac:dyDescent="0.3">
      <c r="A112" s="13" t="s">
        <v>425</v>
      </c>
      <c r="B112" s="95" t="s">
        <v>426</v>
      </c>
      <c r="C112" s="65"/>
      <c r="D112" s="92">
        <f>'[1]Z_1.1.sz.mell.'!D117</f>
        <v>0</v>
      </c>
      <c r="E112" s="8">
        <f>'[1]Z_1.1.sz.mell.'!E117</f>
        <v>0</v>
      </c>
    </row>
    <row r="113" spans="1:5" ht="12" customHeight="1" x14ac:dyDescent="0.3">
      <c r="A113" s="13" t="s">
        <v>427</v>
      </c>
      <c r="B113" s="95" t="s">
        <v>428</v>
      </c>
      <c r="C113" s="65">
        <v>1729676</v>
      </c>
      <c r="D113" s="92">
        <f>'[1]Z_1.1.sz.mell.'!D118</f>
        <v>1684000</v>
      </c>
      <c r="E113" s="8">
        <f>'[1]Z_1.1.sz.mell.'!E118</f>
        <v>0</v>
      </c>
    </row>
    <row r="114" spans="1:5" ht="12" customHeight="1" x14ac:dyDescent="0.3">
      <c r="A114" s="13" t="s">
        <v>429</v>
      </c>
      <c r="B114" s="14" t="s">
        <v>430</v>
      </c>
      <c r="C114" s="65"/>
      <c r="D114" s="92">
        <f>'[1]Z_1.1.sz.mell.'!D119</f>
        <v>0</v>
      </c>
      <c r="E114" s="8">
        <f>'[1]Z_1.1.sz.mell.'!E119</f>
        <v>0</v>
      </c>
    </row>
    <row r="115" spans="1:5" ht="12" customHeight="1" x14ac:dyDescent="0.3">
      <c r="A115" s="13" t="s">
        <v>431</v>
      </c>
      <c r="B115" s="7" t="s">
        <v>432</v>
      </c>
      <c r="C115" s="65"/>
      <c r="D115" s="92">
        <f>'[1]Z_1.1.sz.mell.'!D120</f>
        <v>0</v>
      </c>
      <c r="E115" s="8">
        <f>'[1]Z_1.1.sz.mell.'!E120</f>
        <v>0</v>
      </c>
    </row>
    <row r="116" spans="1:5" ht="12" customHeight="1" thickBot="1" x14ac:dyDescent="0.35">
      <c r="A116" s="12" t="s">
        <v>433</v>
      </c>
      <c r="B116" s="99" t="s">
        <v>434</v>
      </c>
      <c r="C116" s="100"/>
      <c r="D116" s="92">
        <f>'[1]Z_1.1.sz.mell.'!D121</f>
        <v>0</v>
      </c>
      <c r="E116" s="8">
        <f>'[1]Z_1.1.sz.mell.'!E121</f>
        <v>0</v>
      </c>
    </row>
    <row r="117" spans="1:5" ht="12" customHeight="1" thickBot="1" x14ac:dyDescent="0.35">
      <c r="A117" s="9" t="s">
        <v>4</v>
      </c>
      <c r="B117" s="10" t="s">
        <v>435</v>
      </c>
      <c r="C117" s="61">
        <f>+C118+C120+C122</f>
        <v>26965795</v>
      </c>
      <c r="D117" s="61">
        <f>+D118+D120+D122</f>
        <v>206228903</v>
      </c>
      <c r="E117" s="11">
        <f>+E118+E120+E122</f>
        <v>113537324</v>
      </c>
    </row>
    <row r="118" spans="1:5" ht="12" customHeight="1" x14ac:dyDescent="0.3">
      <c r="A118" s="12" t="s">
        <v>252</v>
      </c>
      <c r="B118" s="91" t="s">
        <v>253</v>
      </c>
      <c r="C118" s="62">
        <v>26047661</v>
      </c>
      <c r="D118" s="92">
        <f>'[1]Z_1.1.sz.mell.'!D123</f>
        <v>138823903</v>
      </c>
      <c r="E118" s="8">
        <f>'[1]Z_1.1.sz.mell.'!E123</f>
        <v>61122640</v>
      </c>
    </row>
    <row r="119" spans="1:5" ht="12" customHeight="1" x14ac:dyDescent="0.3">
      <c r="A119" s="12" t="s">
        <v>254</v>
      </c>
      <c r="B119" s="101" t="s">
        <v>436</v>
      </c>
      <c r="C119" s="62"/>
      <c r="D119" s="92">
        <f>'[1]Z_1.1.sz.mell.'!D124</f>
        <v>0</v>
      </c>
      <c r="E119" s="8">
        <f>'[1]Z_1.1.sz.mell.'!E124</f>
        <v>0</v>
      </c>
    </row>
    <row r="120" spans="1:5" x14ac:dyDescent="0.3">
      <c r="A120" s="12" t="s">
        <v>256</v>
      </c>
      <c r="B120" s="101" t="s">
        <v>255</v>
      </c>
      <c r="C120" s="65">
        <v>918134</v>
      </c>
      <c r="D120" s="92">
        <f>'[1]Z_1.1.sz.mell.'!D125</f>
        <v>66205000</v>
      </c>
      <c r="E120" s="8">
        <f>'[1]Z_1.1.sz.mell.'!E125</f>
        <v>52414684</v>
      </c>
    </row>
    <row r="121" spans="1:5" ht="12" customHeight="1" x14ac:dyDescent="0.3">
      <c r="A121" s="12" t="s">
        <v>279</v>
      </c>
      <c r="B121" s="101" t="s">
        <v>437</v>
      </c>
      <c r="C121" s="65"/>
      <c r="D121" s="92">
        <f>'[1]Z_1.1.sz.mell.'!D126</f>
        <v>0</v>
      </c>
      <c r="E121" s="8">
        <f>'[1]Z_1.1.sz.mell.'!E126</f>
        <v>0</v>
      </c>
    </row>
    <row r="122" spans="1:5" ht="12" customHeight="1" x14ac:dyDescent="0.3">
      <c r="A122" s="12" t="s">
        <v>281</v>
      </c>
      <c r="B122" s="112" t="s">
        <v>438</v>
      </c>
      <c r="C122" s="65"/>
      <c r="D122" s="92">
        <f>'[1]Z_1.1.sz.mell.'!D127</f>
        <v>1200000</v>
      </c>
      <c r="E122" s="8">
        <f>'[1]Z_1.1.sz.mell.'!E127</f>
        <v>0</v>
      </c>
    </row>
    <row r="123" spans="1:5" x14ac:dyDescent="0.3">
      <c r="A123" s="12" t="s">
        <v>283</v>
      </c>
      <c r="B123" s="111" t="s">
        <v>439</v>
      </c>
      <c r="C123" s="65"/>
      <c r="D123" s="92">
        <f>'[1]Z_1.1.sz.mell.'!D128</f>
        <v>0</v>
      </c>
      <c r="E123" s="8">
        <f>'[1]Z_1.1.sz.mell.'!E128</f>
        <v>0</v>
      </c>
    </row>
    <row r="124" spans="1:5" x14ac:dyDescent="0.3">
      <c r="A124" s="12" t="s">
        <v>440</v>
      </c>
      <c r="B124" s="102" t="s">
        <v>441</v>
      </c>
      <c r="C124" s="65"/>
      <c r="D124" s="92">
        <f>'[1]Z_1.1.sz.mell.'!D129</f>
        <v>0</v>
      </c>
      <c r="E124" s="8">
        <f>'[1]Z_1.1.sz.mell.'!E129</f>
        <v>0</v>
      </c>
    </row>
    <row r="125" spans="1:5" ht="12" customHeight="1" x14ac:dyDescent="0.3">
      <c r="A125" s="12" t="s">
        <v>442</v>
      </c>
      <c r="B125" s="91" t="s">
        <v>416</v>
      </c>
      <c r="C125" s="65"/>
      <c r="D125" s="92">
        <f>'[1]Z_1.1.sz.mell.'!D130</f>
        <v>0</v>
      </c>
      <c r="E125" s="8">
        <f>'[1]Z_1.1.sz.mell.'!E130</f>
        <v>0</v>
      </c>
    </row>
    <row r="126" spans="1:5" ht="12" customHeight="1" x14ac:dyDescent="0.3">
      <c r="A126" s="12" t="s">
        <v>443</v>
      </c>
      <c r="B126" s="91" t="s">
        <v>444</v>
      </c>
      <c r="C126" s="65"/>
      <c r="D126" s="92">
        <f>'[1]Z_1.1.sz.mell.'!D131</f>
        <v>0</v>
      </c>
      <c r="E126" s="8">
        <f>'[1]Z_1.1.sz.mell.'!E131</f>
        <v>0</v>
      </c>
    </row>
    <row r="127" spans="1:5" ht="12" customHeight="1" x14ac:dyDescent="0.3">
      <c r="A127" s="12" t="s">
        <v>445</v>
      </c>
      <c r="B127" s="91" t="s">
        <v>446</v>
      </c>
      <c r="C127" s="65"/>
      <c r="D127" s="92">
        <f>'[1]Z_1.1.sz.mell.'!D132</f>
        <v>0</v>
      </c>
      <c r="E127" s="8">
        <f>'[1]Z_1.1.sz.mell.'!E132</f>
        <v>0</v>
      </c>
    </row>
    <row r="128" spans="1:5" s="125" customFormat="1" ht="12" customHeight="1" x14ac:dyDescent="0.3">
      <c r="A128" s="12" t="s">
        <v>447</v>
      </c>
      <c r="B128" s="91" t="s">
        <v>422</v>
      </c>
      <c r="C128" s="65"/>
      <c r="D128" s="92">
        <f>'[1]Z_1.1.sz.mell.'!D133</f>
        <v>0</v>
      </c>
      <c r="E128" s="8">
        <f>'[1]Z_1.1.sz.mell.'!E133</f>
        <v>0</v>
      </c>
    </row>
    <row r="129" spans="1:5" ht="12" customHeight="1" x14ac:dyDescent="0.3">
      <c r="A129" s="12" t="s">
        <v>448</v>
      </c>
      <c r="B129" s="91" t="s">
        <v>449</v>
      </c>
      <c r="C129" s="65"/>
      <c r="D129" s="92">
        <f>'[1]Z_1.1.sz.mell.'!D134</f>
        <v>0</v>
      </c>
      <c r="E129" s="8">
        <f>'[1]Z_1.1.sz.mell.'!E134</f>
        <v>0</v>
      </c>
    </row>
    <row r="130" spans="1:5" ht="12" customHeight="1" thickBot="1" x14ac:dyDescent="0.35">
      <c r="A130" s="98" t="s">
        <v>450</v>
      </c>
      <c r="B130" s="91" t="s">
        <v>451</v>
      </c>
      <c r="C130" s="70"/>
      <c r="D130" s="92">
        <f>'[1]Z_1.1.sz.mell.'!D135</f>
        <v>0</v>
      </c>
      <c r="E130" s="8">
        <f>'[1]Z_1.1.sz.mell.'!E135</f>
        <v>0</v>
      </c>
    </row>
    <row r="131" spans="1:5" ht="12" customHeight="1" thickBot="1" x14ac:dyDescent="0.35">
      <c r="A131" s="9" t="s">
        <v>5</v>
      </c>
      <c r="B131" s="103" t="s">
        <v>257</v>
      </c>
      <c r="C131" s="61">
        <f>+C96+C117</f>
        <v>264006930</v>
      </c>
      <c r="D131" s="61">
        <f>+D96+D117</f>
        <v>593599381</v>
      </c>
      <c r="E131" s="11">
        <f>+E96+E117</f>
        <v>339011425</v>
      </c>
    </row>
    <row r="132" spans="1:5" ht="12" customHeight="1" thickBot="1" x14ac:dyDescent="0.35">
      <c r="A132" s="9" t="s">
        <v>6</v>
      </c>
      <c r="B132" s="103" t="s">
        <v>452</v>
      </c>
      <c r="C132" s="61">
        <f>+C133+C134+C135</f>
        <v>0</v>
      </c>
      <c r="D132" s="61">
        <f>+D133+D134+D135</f>
        <v>0</v>
      </c>
      <c r="E132" s="11">
        <f>+E133+E134+E135</f>
        <v>0</v>
      </c>
    </row>
    <row r="133" spans="1:5" ht="12" customHeight="1" x14ac:dyDescent="0.3">
      <c r="A133" s="12" t="s">
        <v>258</v>
      </c>
      <c r="B133" s="102" t="s">
        <v>453</v>
      </c>
      <c r="C133" s="65"/>
      <c r="D133" s="92">
        <f>'[1]Z_1.1.sz.mell.'!D138</f>
        <v>0</v>
      </c>
      <c r="E133" s="8">
        <f>'[1]Z_1.1.sz.mell.'!E138</f>
        <v>0</v>
      </c>
    </row>
    <row r="134" spans="1:5" ht="12" customHeight="1" x14ac:dyDescent="0.3">
      <c r="A134" s="12" t="s">
        <v>259</v>
      </c>
      <c r="B134" s="102" t="s">
        <v>454</v>
      </c>
      <c r="C134" s="65"/>
      <c r="D134" s="92">
        <f>'[1]Z_1.1.sz.mell.'!D139</f>
        <v>0</v>
      </c>
      <c r="E134" s="8">
        <f>'[1]Z_1.1.sz.mell.'!E139</f>
        <v>0</v>
      </c>
    </row>
    <row r="135" spans="1:5" ht="12" customHeight="1" thickBot="1" x14ac:dyDescent="0.35">
      <c r="A135" s="98" t="s">
        <v>300</v>
      </c>
      <c r="B135" s="104" t="s">
        <v>455</v>
      </c>
      <c r="C135" s="65"/>
      <c r="D135" s="92">
        <f>'[1]Z_1.1.sz.mell.'!D140</f>
        <v>0</v>
      </c>
      <c r="E135" s="8">
        <f>'[1]Z_1.1.sz.mell.'!E140</f>
        <v>0</v>
      </c>
    </row>
    <row r="136" spans="1:5" ht="12" customHeight="1" thickBot="1" x14ac:dyDescent="0.35">
      <c r="A136" s="9" t="s">
        <v>7</v>
      </c>
      <c r="B136" s="103" t="s">
        <v>456</v>
      </c>
      <c r="C136" s="61">
        <f>+C137+C138+C139+C140</f>
        <v>0</v>
      </c>
      <c r="D136" s="61">
        <f>+D137+D138+D139+D140</f>
        <v>0</v>
      </c>
      <c r="E136" s="11">
        <f>+E137+E138+E139+E140</f>
        <v>0</v>
      </c>
    </row>
    <row r="137" spans="1:5" ht="12" customHeight="1" x14ac:dyDescent="0.3">
      <c r="A137" s="12" t="s">
        <v>306</v>
      </c>
      <c r="B137" s="102" t="s">
        <v>457</v>
      </c>
      <c r="C137" s="65"/>
      <c r="D137" s="92">
        <f>'[1]Z_1.1.sz.mell.'!D142</f>
        <v>0</v>
      </c>
      <c r="E137" s="8">
        <f>'[1]Z_1.1.sz.mell.'!E142</f>
        <v>0</v>
      </c>
    </row>
    <row r="138" spans="1:5" ht="12" customHeight="1" x14ac:dyDescent="0.3">
      <c r="A138" s="12" t="s">
        <v>308</v>
      </c>
      <c r="B138" s="102" t="s">
        <v>458</v>
      </c>
      <c r="C138" s="65"/>
      <c r="D138" s="92">
        <f>'[1]Z_1.1.sz.mell.'!D143</f>
        <v>0</v>
      </c>
      <c r="E138" s="8">
        <f>'[1]Z_1.1.sz.mell.'!E143</f>
        <v>0</v>
      </c>
    </row>
    <row r="139" spans="1:5" ht="12" customHeight="1" x14ac:dyDescent="0.3">
      <c r="A139" s="12" t="s">
        <v>310</v>
      </c>
      <c r="B139" s="102" t="s">
        <v>459</v>
      </c>
      <c r="C139" s="65"/>
      <c r="D139" s="92">
        <f>'[1]Z_1.1.sz.mell.'!D144</f>
        <v>0</v>
      </c>
      <c r="E139" s="8">
        <f>'[1]Z_1.1.sz.mell.'!E144</f>
        <v>0</v>
      </c>
    </row>
    <row r="140" spans="1:5" ht="12" customHeight="1" thickBot="1" x14ac:dyDescent="0.35">
      <c r="A140" s="98" t="s">
        <v>312</v>
      </c>
      <c r="B140" s="104" t="s">
        <v>460</v>
      </c>
      <c r="C140" s="65"/>
      <c r="D140" s="92">
        <f>'[1]Z_1.1.sz.mell.'!D145</f>
        <v>0</v>
      </c>
      <c r="E140" s="8">
        <f>'[1]Z_1.1.sz.mell.'!E145</f>
        <v>0</v>
      </c>
    </row>
    <row r="141" spans="1:5" ht="12" customHeight="1" thickBot="1" x14ac:dyDescent="0.35">
      <c r="A141" s="9" t="s">
        <v>8</v>
      </c>
      <c r="B141" s="103" t="s">
        <v>461</v>
      </c>
      <c r="C141" s="71">
        <f>+C142+C143+C144+C145</f>
        <v>3225859</v>
      </c>
      <c r="D141" s="71">
        <f>+D142+D143+D144+D145</f>
        <v>3610735</v>
      </c>
      <c r="E141" s="16">
        <f>+E142+E143+E144+E145</f>
        <v>3610735</v>
      </c>
    </row>
    <row r="142" spans="1:5" ht="12" customHeight="1" x14ac:dyDescent="0.3">
      <c r="A142" s="12" t="s">
        <v>329</v>
      </c>
      <c r="B142" s="102" t="s">
        <v>462</v>
      </c>
      <c r="C142" s="65"/>
      <c r="D142" s="92">
        <f>'[1]Z_1.1.sz.mell.'!D149</f>
        <v>0</v>
      </c>
      <c r="E142" s="8">
        <f>'[1]Z_1.1.sz.mell.'!E149</f>
        <v>0</v>
      </c>
    </row>
    <row r="143" spans="1:5" ht="12" customHeight="1" x14ac:dyDescent="0.3">
      <c r="A143" s="12" t="s">
        <v>331</v>
      </c>
      <c r="B143" s="102" t="s">
        <v>463</v>
      </c>
      <c r="C143" s="65">
        <v>3225859</v>
      </c>
      <c r="D143" s="92">
        <f>'[1]Z_1.1.sz.mell.'!D150</f>
        <v>3610735</v>
      </c>
      <c r="E143" s="8">
        <f>'[1]Z_1.1.sz.mell.'!E150</f>
        <v>3610735</v>
      </c>
    </row>
    <row r="144" spans="1:5" ht="12" customHeight="1" x14ac:dyDescent="0.3">
      <c r="A144" s="12" t="s">
        <v>333</v>
      </c>
      <c r="B144" s="102" t="s">
        <v>464</v>
      </c>
      <c r="C144" s="65"/>
      <c r="D144" s="92">
        <f>'[1]Z_1.1.sz.mell.'!D151</f>
        <v>0</v>
      </c>
      <c r="E144" s="8">
        <f>'[1]Z_1.1.sz.mell.'!E151</f>
        <v>0</v>
      </c>
    </row>
    <row r="145" spans="1:9" ht="12" customHeight="1" thickBot="1" x14ac:dyDescent="0.35">
      <c r="A145" s="98" t="s">
        <v>335</v>
      </c>
      <c r="B145" s="104" t="s">
        <v>465</v>
      </c>
      <c r="C145" s="65"/>
      <c r="D145" s="92">
        <f>'[1]Z_1.1.sz.mell.'!D152</f>
        <v>0</v>
      </c>
      <c r="E145" s="8">
        <f>'[1]Z_1.1.sz.mell.'!E152</f>
        <v>0</v>
      </c>
    </row>
    <row r="146" spans="1:9" ht="15.15" customHeight="1" thickBot="1" x14ac:dyDescent="0.35">
      <c r="A146" s="9" t="s">
        <v>9</v>
      </c>
      <c r="B146" s="103" t="s">
        <v>466</v>
      </c>
      <c r="C146" s="126">
        <f>+C147+C148+C149+C150</f>
        <v>0</v>
      </c>
      <c r="D146" s="126">
        <f>+D147+D148+D149+D150</f>
        <v>0</v>
      </c>
      <c r="E146" s="127">
        <f>+E147+E148+E149+E150</f>
        <v>0</v>
      </c>
      <c r="F146" s="128"/>
      <c r="G146" s="129"/>
      <c r="H146" s="129"/>
      <c r="I146" s="129"/>
    </row>
    <row r="147" spans="1:9" s="20" customFormat="1" ht="12.9" customHeight="1" x14ac:dyDescent="0.25">
      <c r="A147" s="12" t="s">
        <v>340</v>
      </c>
      <c r="B147" s="102" t="s">
        <v>467</v>
      </c>
      <c r="C147" s="65"/>
      <c r="D147" s="92">
        <f>'[1]Z_1.1.sz.mell.'!D154</f>
        <v>0</v>
      </c>
      <c r="E147" s="8">
        <f>'[1]Z_1.1.sz.mell.'!E154</f>
        <v>0</v>
      </c>
    </row>
    <row r="148" spans="1:9" ht="13.5" customHeight="1" x14ac:dyDescent="0.3">
      <c r="A148" s="12" t="s">
        <v>342</v>
      </c>
      <c r="B148" s="102" t="s">
        <v>468</v>
      </c>
      <c r="C148" s="65"/>
      <c r="D148" s="92">
        <f>'[1]Z_1.1.sz.mell.'!D155</f>
        <v>0</v>
      </c>
      <c r="E148" s="8">
        <f>'[1]Z_1.1.sz.mell.'!E155</f>
        <v>0</v>
      </c>
    </row>
    <row r="149" spans="1:9" ht="13.5" customHeight="1" x14ac:dyDescent="0.3">
      <c r="A149" s="12" t="s">
        <v>344</v>
      </c>
      <c r="B149" s="102" t="s">
        <v>469</v>
      </c>
      <c r="C149" s="65"/>
      <c r="D149" s="92">
        <f>'[1]Z_1.1.sz.mell.'!D156</f>
        <v>0</v>
      </c>
      <c r="E149" s="8">
        <f>'[1]Z_1.1.sz.mell.'!E156</f>
        <v>0</v>
      </c>
    </row>
    <row r="150" spans="1:9" ht="13.5" customHeight="1" x14ac:dyDescent="0.3">
      <c r="A150" s="12" t="s">
        <v>346</v>
      </c>
      <c r="B150" s="102" t="s">
        <v>470</v>
      </c>
      <c r="C150" s="65"/>
      <c r="D150" s="92">
        <f>'[1]Z_1.1.sz.mell.'!D157</f>
        <v>0</v>
      </c>
      <c r="E150" s="8">
        <f>'[1]Z_1.1.sz.mell.'!E157</f>
        <v>0</v>
      </c>
    </row>
    <row r="151" spans="1:9" ht="13.5" customHeight="1" thickBot="1" x14ac:dyDescent="0.35">
      <c r="A151" s="98" t="s">
        <v>471</v>
      </c>
      <c r="B151" s="102" t="s">
        <v>472</v>
      </c>
      <c r="C151" s="105"/>
      <c r="D151" s="106">
        <f>'[1]Z_1.1.sz.mell.'!D158</f>
        <v>0</v>
      </c>
      <c r="E151" s="107">
        <f>'[1]Z_1.1.sz.mell.'!E158</f>
        <v>0</v>
      </c>
    </row>
    <row r="152" spans="1:9" ht="13.5" customHeight="1" thickBot="1" x14ac:dyDescent="0.35">
      <c r="A152" s="9" t="s">
        <v>10</v>
      </c>
      <c r="B152" s="103" t="s">
        <v>473</v>
      </c>
      <c r="C152" s="108"/>
      <c r="D152" s="79">
        <f>'[1]Z_1.1.sz.mell.'!D159</f>
        <v>0</v>
      </c>
      <c r="E152" s="80">
        <f>'[1]Z_1.1.sz.mell.'!E159</f>
        <v>0</v>
      </c>
    </row>
    <row r="153" spans="1:9" ht="13.5" customHeight="1" thickBot="1" x14ac:dyDescent="0.35">
      <c r="A153" s="9" t="s">
        <v>11</v>
      </c>
      <c r="B153" s="103" t="s">
        <v>474</v>
      </c>
      <c r="C153" s="105"/>
      <c r="D153" s="63">
        <f>'[1]Z_1.1.sz.mell.'!D160</f>
        <v>0</v>
      </c>
      <c r="E153" s="66">
        <f>'[1]Z_1.1.sz.mell.'!E160</f>
        <v>0</v>
      </c>
    </row>
    <row r="154" spans="1:9" ht="12.75" customHeight="1" thickBot="1" x14ac:dyDescent="0.35">
      <c r="A154" s="9" t="s">
        <v>12</v>
      </c>
      <c r="B154" s="103" t="s">
        <v>475</v>
      </c>
      <c r="C154" s="130">
        <f>+C132+C136+C141+C146+C152+C153</f>
        <v>3225859</v>
      </c>
      <c r="D154" s="130">
        <f>+D132+D136+D141+D146+D152+D153</f>
        <v>3610735</v>
      </c>
      <c r="E154" s="131">
        <f>+E132+E136+E141+E146+E152+E153</f>
        <v>3610735</v>
      </c>
    </row>
    <row r="155" spans="1:9" ht="13.5" customHeight="1" thickBot="1" x14ac:dyDescent="0.35">
      <c r="A155" s="132" t="s">
        <v>35</v>
      </c>
      <c r="B155" s="133" t="s">
        <v>476</v>
      </c>
      <c r="C155" s="130">
        <f>+C131+C154</f>
        <v>267232789</v>
      </c>
      <c r="D155" s="130">
        <f>+D131+D154</f>
        <v>597210116</v>
      </c>
      <c r="E155" s="131">
        <f>+E131+E154</f>
        <v>342622160</v>
      </c>
    </row>
    <row r="156" spans="1:9" ht="13.5" customHeight="1" x14ac:dyDescent="0.3">
      <c r="C156" s="134"/>
      <c r="D156" s="134">
        <f>D90-D155</f>
        <v>0</v>
      </c>
    </row>
    <row r="157" spans="1:9" ht="13.5" customHeight="1" x14ac:dyDescent="0.3"/>
    <row r="158" spans="1:9" ht="7.5" customHeight="1" x14ac:dyDescent="0.3"/>
    <row r="160" spans="1:9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</sheetData>
  <mergeCells count="13">
    <mergeCell ref="A1:E1"/>
    <mergeCell ref="A2:E2"/>
    <mergeCell ref="A3:E3"/>
    <mergeCell ref="A4:E4"/>
    <mergeCell ref="A6:A7"/>
    <mergeCell ref="B6:B7"/>
    <mergeCell ref="C6:C7"/>
    <mergeCell ref="D6:E6"/>
    <mergeCell ref="A91:E91"/>
    <mergeCell ref="A93:A94"/>
    <mergeCell ref="B93:B94"/>
    <mergeCell ref="C93:C94"/>
    <mergeCell ref="D93:E93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7" fitToHeight="2" orientation="portrait" r:id="rId1"/>
  <headerFooter alignWithMargins="0"/>
  <rowBreaks count="1" manualBreakCount="1">
    <brk id="9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1E70C-A702-4136-9D49-75CC8408ADF1}">
  <dimension ref="A1:R19"/>
  <sheetViews>
    <sheetView zoomScaleNormal="100" workbookViewId="0">
      <selection activeCell="C17" sqref="C17"/>
    </sheetView>
  </sheetViews>
  <sheetFormatPr defaultColWidth="9.33203125" defaultRowHeight="13.2" x14ac:dyDescent="0.25"/>
  <cols>
    <col min="1" max="1" width="7.6640625" style="22" customWidth="1"/>
    <col min="2" max="2" width="54.44140625" style="22" customWidth="1"/>
    <col min="3" max="3" width="25.6640625" style="22" customWidth="1"/>
    <col min="4" max="16384" width="9.33203125" style="22"/>
  </cols>
  <sheetData>
    <row r="1" spans="1:18" ht="15.6" x14ac:dyDescent="0.3">
      <c r="A1" s="414" t="s">
        <v>55</v>
      </c>
      <c r="B1" s="414"/>
      <c r="C1" s="414"/>
    </row>
    <row r="2" spans="1:18" x14ac:dyDescent="0.25">
      <c r="A2" s="415"/>
      <c r="B2" s="415"/>
      <c r="C2" s="415"/>
    </row>
    <row r="3" spans="1:18" ht="15.6" customHeight="1" x14ac:dyDescent="0.25">
      <c r="A3" s="416" t="s">
        <v>50</v>
      </c>
      <c r="B3" s="416"/>
      <c r="C3" s="416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3.8" thickBot="1" x14ac:dyDescent="0.3">
      <c r="A4" s="307"/>
      <c r="B4" s="307"/>
      <c r="C4" s="308"/>
      <c r="D4" s="307"/>
    </row>
    <row r="5" spans="1:18" s="23" customFormat="1" ht="43.5" customHeight="1" thickBot="1" x14ac:dyDescent="0.3">
      <c r="A5" s="311" t="s">
        <v>2</v>
      </c>
      <c r="B5" s="312" t="s">
        <v>51</v>
      </c>
      <c r="C5" s="313" t="s">
        <v>525</v>
      </c>
      <c r="D5" s="309"/>
    </row>
    <row r="6" spans="1:18" ht="28.5" customHeight="1" x14ac:dyDescent="0.25">
      <c r="A6" s="314" t="s">
        <v>3</v>
      </c>
      <c r="B6" s="315" t="s">
        <v>529</v>
      </c>
      <c r="C6" s="316">
        <v>133186558</v>
      </c>
      <c r="D6" s="307"/>
      <c r="E6" s="22" t="s">
        <v>52</v>
      </c>
    </row>
    <row r="7" spans="1:18" ht="28.5" customHeight="1" x14ac:dyDescent="0.25">
      <c r="A7" s="314"/>
      <c r="B7" s="315" t="s">
        <v>530</v>
      </c>
      <c r="C7" s="316"/>
      <c r="D7" s="307"/>
    </row>
    <row r="8" spans="1:18" ht="18" customHeight="1" x14ac:dyDescent="0.25">
      <c r="A8" s="317" t="s">
        <v>4</v>
      </c>
      <c r="B8" s="318" t="s">
        <v>53</v>
      </c>
      <c r="C8" s="319">
        <v>133104703</v>
      </c>
      <c r="D8" s="307"/>
    </row>
    <row r="9" spans="1:18" ht="18" customHeight="1" x14ac:dyDescent="0.25">
      <c r="A9" s="317" t="s">
        <v>5</v>
      </c>
      <c r="B9" s="318" t="s">
        <v>54</v>
      </c>
      <c r="C9" s="319">
        <v>81855</v>
      </c>
      <c r="D9" s="307"/>
    </row>
    <row r="10" spans="1:18" ht="18" customHeight="1" x14ac:dyDescent="0.25">
      <c r="A10" s="317" t="s">
        <v>6</v>
      </c>
      <c r="B10" s="320" t="s">
        <v>526</v>
      </c>
      <c r="C10" s="319">
        <v>45384176</v>
      </c>
      <c r="D10" s="307"/>
    </row>
    <row r="11" spans="1:18" ht="18" customHeight="1" x14ac:dyDescent="0.25">
      <c r="A11" s="321" t="s">
        <v>7</v>
      </c>
      <c r="B11" s="322" t="s">
        <v>527</v>
      </c>
      <c r="C11" s="323"/>
      <c r="D11" s="307"/>
    </row>
    <row r="12" spans="1:18" ht="25.5" customHeight="1" thickBot="1" x14ac:dyDescent="0.3">
      <c r="A12" s="324" t="s">
        <v>8</v>
      </c>
      <c r="B12" s="325" t="s">
        <v>528</v>
      </c>
      <c r="C12" s="326"/>
      <c r="D12" s="310"/>
    </row>
    <row r="13" spans="1:18" ht="18" customHeight="1" x14ac:dyDescent="0.25">
      <c r="A13" s="327" t="s">
        <v>9</v>
      </c>
      <c r="B13" s="328" t="s">
        <v>531</v>
      </c>
      <c r="C13" s="329">
        <f>C6+C10-C11+C12</f>
        <v>178570734</v>
      </c>
      <c r="D13" s="307"/>
    </row>
    <row r="14" spans="1:18" ht="18" customHeight="1" x14ac:dyDescent="0.25">
      <c r="A14" s="314"/>
      <c r="B14" s="315" t="s">
        <v>530</v>
      </c>
      <c r="C14" s="331"/>
      <c r="D14" s="307"/>
    </row>
    <row r="15" spans="1:18" ht="18" customHeight="1" x14ac:dyDescent="0.25">
      <c r="A15" s="317" t="s">
        <v>10</v>
      </c>
      <c r="B15" s="318" t="s">
        <v>53</v>
      </c>
      <c r="C15" s="319">
        <v>45295041</v>
      </c>
      <c r="D15" s="307"/>
    </row>
    <row r="16" spans="1:18" ht="15" thickBot="1" x14ac:dyDescent="0.3">
      <c r="A16" s="324" t="s">
        <v>11</v>
      </c>
      <c r="B16" s="330" t="s">
        <v>54</v>
      </c>
      <c r="C16" s="326">
        <v>89135</v>
      </c>
      <c r="D16" s="307"/>
    </row>
    <row r="17" spans="1:4" x14ac:dyDescent="0.25">
      <c r="A17" s="307"/>
      <c r="B17" s="307"/>
      <c r="C17" s="307"/>
      <c r="D17" s="307"/>
    </row>
    <row r="18" spans="1:4" x14ac:dyDescent="0.25">
      <c r="A18" s="306"/>
      <c r="B18" s="306"/>
      <c r="C18" s="306"/>
    </row>
    <row r="19" spans="1:4" x14ac:dyDescent="0.25">
      <c r="A19" s="306"/>
      <c r="B19" s="306"/>
      <c r="C19" s="306"/>
    </row>
  </sheetData>
  <mergeCells count="3">
    <mergeCell ref="A1:C1"/>
    <mergeCell ref="A2:C2"/>
    <mergeCell ref="A3:C3"/>
  </mergeCells>
  <conditionalFormatting sqref="C12">
    <cfRule type="cellIs" dxfId="0" priority="1" stopIfTrue="1" operator="notEqual">
      <formula>SUM(C13:C15)</formula>
    </cfRule>
  </conditionalFormatting>
  <printOptions horizontalCentered="1"/>
  <pageMargins left="0.78740157480314965" right="0.78740157480314965" top="0.98425196850393704" bottom="0.98425196850393704" header="0.78740157480314965" footer="0.78740157480314965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70AD-DD5A-4F87-9D6C-15F8AD3E6E5C}">
  <dimension ref="A1:J22"/>
  <sheetViews>
    <sheetView zoomScale="70" zoomScaleNormal="70" workbookViewId="0">
      <selection activeCell="S15" sqref="S15"/>
    </sheetView>
  </sheetViews>
  <sheetFormatPr defaultColWidth="9.33203125" defaultRowHeight="13.2" x14ac:dyDescent="0.3"/>
  <cols>
    <col min="1" max="1" width="6.77734375" style="185" customWidth="1"/>
    <col min="2" max="2" width="23.88671875" style="136" customWidth="1"/>
    <col min="3" max="3" width="12.33203125" style="136" customWidth="1"/>
    <col min="4" max="4" width="10.77734375" style="136" customWidth="1"/>
    <col min="5" max="5" width="9.21875" style="136" customWidth="1"/>
    <col min="6" max="7" width="8.88671875" style="136" customWidth="1"/>
    <col min="8" max="8" width="10.21875" style="136" customWidth="1"/>
    <col min="9" max="9" width="11.6640625" style="136" customWidth="1"/>
    <col min="10" max="10" width="13.77734375" style="136" customWidth="1"/>
    <col min="11" max="255" width="9.33203125" style="136"/>
    <col min="256" max="256" width="6.77734375" style="136" customWidth="1"/>
    <col min="257" max="257" width="32.33203125" style="136" customWidth="1"/>
    <col min="258" max="258" width="17" style="136" customWidth="1"/>
    <col min="259" max="264" width="12.77734375" style="136" customWidth="1"/>
    <col min="265" max="265" width="13.77734375" style="136" customWidth="1"/>
    <col min="266" max="266" width="4" style="136" customWidth="1"/>
    <col min="267" max="511" width="9.33203125" style="136"/>
    <col min="512" max="512" width="6.77734375" style="136" customWidth="1"/>
    <col min="513" max="513" width="32.33203125" style="136" customWidth="1"/>
    <col min="514" max="514" width="17" style="136" customWidth="1"/>
    <col min="515" max="520" width="12.77734375" style="136" customWidth="1"/>
    <col min="521" max="521" width="13.77734375" style="136" customWidth="1"/>
    <col min="522" max="522" width="4" style="136" customWidth="1"/>
    <col min="523" max="767" width="9.33203125" style="136"/>
    <col min="768" max="768" width="6.77734375" style="136" customWidth="1"/>
    <col min="769" max="769" width="32.33203125" style="136" customWidth="1"/>
    <col min="770" max="770" width="17" style="136" customWidth="1"/>
    <col min="771" max="776" width="12.77734375" style="136" customWidth="1"/>
    <col min="777" max="777" width="13.77734375" style="136" customWidth="1"/>
    <col min="778" max="778" width="4" style="136" customWidth="1"/>
    <col min="779" max="1023" width="9.33203125" style="136"/>
    <col min="1024" max="1024" width="6.77734375" style="136" customWidth="1"/>
    <col min="1025" max="1025" width="32.33203125" style="136" customWidth="1"/>
    <col min="1026" max="1026" width="17" style="136" customWidth="1"/>
    <col min="1027" max="1032" width="12.77734375" style="136" customWidth="1"/>
    <col min="1033" max="1033" width="13.77734375" style="136" customWidth="1"/>
    <col min="1034" max="1034" width="4" style="136" customWidth="1"/>
    <col min="1035" max="1279" width="9.33203125" style="136"/>
    <col min="1280" max="1280" width="6.77734375" style="136" customWidth="1"/>
    <col min="1281" max="1281" width="32.33203125" style="136" customWidth="1"/>
    <col min="1282" max="1282" width="17" style="136" customWidth="1"/>
    <col min="1283" max="1288" width="12.77734375" style="136" customWidth="1"/>
    <col min="1289" max="1289" width="13.77734375" style="136" customWidth="1"/>
    <col min="1290" max="1290" width="4" style="136" customWidth="1"/>
    <col min="1291" max="1535" width="9.33203125" style="136"/>
    <col min="1536" max="1536" width="6.77734375" style="136" customWidth="1"/>
    <col min="1537" max="1537" width="32.33203125" style="136" customWidth="1"/>
    <col min="1538" max="1538" width="17" style="136" customWidth="1"/>
    <col min="1539" max="1544" width="12.77734375" style="136" customWidth="1"/>
    <col min="1545" max="1545" width="13.77734375" style="136" customWidth="1"/>
    <col min="1546" max="1546" width="4" style="136" customWidth="1"/>
    <col min="1547" max="1791" width="9.33203125" style="136"/>
    <col min="1792" max="1792" width="6.77734375" style="136" customWidth="1"/>
    <col min="1793" max="1793" width="32.33203125" style="136" customWidth="1"/>
    <col min="1794" max="1794" width="17" style="136" customWidth="1"/>
    <col min="1795" max="1800" width="12.77734375" style="136" customWidth="1"/>
    <col min="1801" max="1801" width="13.77734375" style="136" customWidth="1"/>
    <col min="1802" max="1802" width="4" style="136" customWidth="1"/>
    <col min="1803" max="2047" width="9.33203125" style="136"/>
    <col min="2048" max="2048" width="6.77734375" style="136" customWidth="1"/>
    <col min="2049" max="2049" width="32.33203125" style="136" customWidth="1"/>
    <col min="2050" max="2050" width="17" style="136" customWidth="1"/>
    <col min="2051" max="2056" width="12.77734375" style="136" customWidth="1"/>
    <col min="2057" max="2057" width="13.77734375" style="136" customWidth="1"/>
    <col min="2058" max="2058" width="4" style="136" customWidth="1"/>
    <col min="2059" max="2303" width="9.33203125" style="136"/>
    <col min="2304" max="2304" width="6.77734375" style="136" customWidth="1"/>
    <col min="2305" max="2305" width="32.33203125" style="136" customWidth="1"/>
    <col min="2306" max="2306" width="17" style="136" customWidth="1"/>
    <col min="2307" max="2312" width="12.77734375" style="136" customWidth="1"/>
    <col min="2313" max="2313" width="13.77734375" style="136" customWidth="1"/>
    <col min="2314" max="2314" width="4" style="136" customWidth="1"/>
    <col min="2315" max="2559" width="9.33203125" style="136"/>
    <col min="2560" max="2560" width="6.77734375" style="136" customWidth="1"/>
    <col min="2561" max="2561" width="32.33203125" style="136" customWidth="1"/>
    <col min="2562" max="2562" width="17" style="136" customWidth="1"/>
    <col min="2563" max="2568" width="12.77734375" style="136" customWidth="1"/>
    <col min="2569" max="2569" width="13.77734375" style="136" customWidth="1"/>
    <col min="2570" max="2570" width="4" style="136" customWidth="1"/>
    <col min="2571" max="2815" width="9.33203125" style="136"/>
    <col min="2816" max="2816" width="6.77734375" style="136" customWidth="1"/>
    <col min="2817" max="2817" width="32.33203125" style="136" customWidth="1"/>
    <col min="2818" max="2818" width="17" style="136" customWidth="1"/>
    <col min="2819" max="2824" width="12.77734375" style="136" customWidth="1"/>
    <col min="2825" max="2825" width="13.77734375" style="136" customWidth="1"/>
    <col min="2826" max="2826" width="4" style="136" customWidth="1"/>
    <col min="2827" max="3071" width="9.33203125" style="136"/>
    <col min="3072" max="3072" width="6.77734375" style="136" customWidth="1"/>
    <col min="3073" max="3073" width="32.33203125" style="136" customWidth="1"/>
    <col min="3074" max="3074" width="17" style="136" customWidth="1"/>
    <col min="3075" max="3080" width="12.77734375" style="136" customWidth="1"/>
    <col min="3081" max="3081" width="13.77734375" style="136" customWidth="1"/>
    <col min="3082" max="3082" width="4" style="136" customWidth="1"/>
    <col min="3083" max="3327" width="9.33203125" style="136"/>
    <col min="3328" max="3328" width="6.77734375" style="136" customWidth="1"/>
    <col min="3329" max="3329" width="32.33203125" style="136" customWidth="1"/>
    <col min="3330" max="3330" width="17" style="136" customWidth="1"/>
    <col min="3331" max="3336" width="12.77734375" style="136" customWidth="1"/>
    <col min="3337" max="3337" width="13.77734375" style="136" customWidth="1"/>
    <col min="3338" max="3338" width="4" style="136" customWidth="1"/>
    <col min="3339" max="3583" width="9.33203125" style="136"/>
    <col min="3584" max="3584" width="6.77734375" style="136" customWidth="1"/>
    <col min="3585" max="3585" width="32.33203125" style="136" customWidth="1"/>
    <col min="3586" max="3586" width="17" style="136" customWidth="1"/>
    <col min="3587" max="3592" width="12.77734375" style="136" customWidth="1"/>
    <col min="3593" max="3593" width="13.77734375" style="136" customWidth="1"/>
    <col min="3594" max="3594" width="4" style="136" customWidth="1"/>
    <col min="3595" max="3839" width="9.33203125" style="136"/>
    <col min="3840" max="3840" width="6.77734375" style="136" customWidth="1"/>
    <col min="3841" max="3841" width="32.33203125" style="136" customWidth="1"/>
    <col min="3842" max="3842" width="17" style="136" customWidth="1"/>
    <col min="3843" max="3848" width="12.77734375" style="136" customWidth="1"/>
    <col min="3849" max="3849" width="13.77734375" style="136" customWidth="1"/>
    <col min="3850" max="3850" width="4" style="136" customWidth="1"/>
    <col min="3851" max="4095" width="9.33203125" style="136"/>
    <col min="4096" max="4096" width="6.77734375" style="136" customWidth="1"/>
    <col min="4097" max="4097" width="32.33203125" style="136" customWidth="1"/>
    <col min="4098" max="4098" width="17" style="136" customWidth="1"/>
    <col min="4099" max="4104" width="12.77734375" style="136" customWidth="1"/>
    <col min="4105" max="4105" width="13.77734375" style="136" customWidth="1"/>
    <col min="4106" max="4106" width="4" style="136" customWidth="1"/>
    <col min="4107" max="4351" width="9.33203125" style="136"/>
    <col min="4352" max="4352" width="6.77734375" style="136" customWidth="1"/>
    <col min="4353" max="4353" width="32.33203125" style="136" customWidth="1"/>
    <col min="4354" max="4354" width="17" style="136" customWidth="1"/>
    <col min="4355" max="4360" width="12.77734375" style="136" customWidth="1"/>
    <col min="4361" max="4361" width="13.77734375" style="136" customWidth="1"/>
    <col min="4362" max="4362" width="4" style="136" customWidth="1"/>
    <col min="4363" max="4607" width="9.33203125" style="136"/>
    <col min="4608" max="4608" width="6.77734375" style="136" customWidth="1"/>
    <col min="4609" max="4609" width="32.33203125" style="136" customWidth="1"/>
    <col min="4610" max="4610" width="17" style="136" customWidth="1"/>
    <col min="4611" max="4616" width="12.77734375" style="136" customWidth="1"/>
    <col min="4617" max="4617" width="13.77734375" style="136" customWidth="1"/>
    <col min="4618" max="4618" width="4" style="136" customWidth="1"/>
    <col min="4619" max="4863" width="9.33203125" style="136"/>
    <col min="4864" max="4864" width="6.77734375" style="136" customWidth="1"/>
    <col min="4865" max="4865" width="32.33203125" style="136" customWidth="1"/>
    <col min="4866" max="4866" width="17" style="136" customWidth="1"/>
    <col min="4867" max="4872" width="12.77734375" style="136" customWidth="1"/>
    <col min="4873" max="4873" width="13.77734375" style="136" customWidth="1"/>
    <col min="4874" max="4874" width="4" style="136" customWidth="1"/>
    <col min="4875" max="5119" width="9.33203125" style="136"/>
    <col min="5120" max="5120" width="6.77734375" style="136" customWidth="1"/>
    <col min="5121" max="5121" width="32.33203125" style="136" customWidth="1"/>
    <col min="5122" max="5122" width="17" style="136" customWidth="1"/>
    <col min="5123" max="5128" width="12.77734375" style="136" customWidth="1"/>
    <col min="5129" max="5129" width="13.77734375" style="136" customWidth="1"/>
    <col min="5130" max="5130" width="4" style="136" customWidth="1"/>
    <col min="5131" max="5375" width="9.33203125" style="136"/>
    <col min="5376" max="5376" width="6.77734375" style="136" customWidth="1"/>
    <col min="5377" max="5377" width="32.33203125" style="136" customWidth="1"/>
    <col min="5378" max="5378" width="17" style="136" customWidth="1"/>
    <col min="5379" max="5384" width="12.77734375" style="136" customWidth="1"/>
    <col min="5385" max="5385" width="13.77734375" style="136" customWidth="1"/>
    <col min="5386" max="5386" width="4" style="136" customWidth="1"/>
    <col min="5387" max="5631" width="9.33203125" style="136"/>
    <col min="5632" max="5632" width="6.77734375" style="136" customWidth="1"/>
    <col min="5633" max="5633" width="32.33203125" style="136" customWidth="1"/>
    <col min="5634" max="5634" width="17" style="136" customWidth="1"/>
    <col min="5635" max="5640" width="12.77734375" style="136" customWidth="1"/>
    <col min="5641" max="5641" width="13.77734375" style="136" customWidth="1"/>
    <col min="5642" max="5642" width="4" style="136" customWidth="1"/>
    <col min="5643" max="5887" width="9.33203125" style="136"/>
    <col min="5888" max="5888" width="6.77734375" style="136" customWidth="1"/>
    <col min="5889" max="5889" width="32.33203125" style="136" customWidth="1"/>
    <col min="5890" max="5890" width="17" style="136" customWidth="1"/>
    <col min="5891" max="5896" width="12.77734375" style="136" customWidth="1"/>
    <col min="5897" max="5897" width="13.77734375" style="136" customWidth="1"/>
    <col min="5898" max="5898" width="4" style="136" customWidth="1"/>
    <col min="5899" max="6143" width="9.33203125" style="136"/>
    <col min="6144" max="6144" width="6.77734375" style="136" customWidth="1"/>
    <col min="6145" max="6145" width="32.33203125" style="136" customWidth="1"/>
    <col min="6146" max="6146" width="17" style="136" customWidth="1"/>
    <col min="6147" max="6152" width="12.77734375" style="136" customWidth="1"/>
    <col min="6153" max="6153" width="13.77734375" style="136" customWidth="1"/>
    <col min="6154" max="6154" width="4" style="136" customWidth="1"/>
    <col min="6155" max="6399" width="9.33203125" style="136"/>
    <col min="6400" max="6400" width="6.77734375" style="136" customWidth="1"/>
    <col min="6401" max="6401" width="32.33203125" style="136" customWidth="1"/>
    <col min="6402" max="6402" width="17" style="136" customWidth="1"/>
    <col min="6403" max="6408" width="12.77734375" style="136" customWidth="1"/>
    <col min="6409" max="6409" width="13.77734375" style="136" customWidth="1"/>
    <col min="6410" max="6410" width="4" style="136" customWidth="1"/>
    <col min="6411" max="6655" width="9.33203125" style="136"/>
    <col min="6656" max="6656" width="6.77734375" style="136" customWidth="1"/>
    <col min="6657" max="6657" width="32.33203125" style="136" customWidth="1"/>
    <col min="6658" max="6658" width="17" style="136" customWidth="1"/>
    <col min="6659" max="6664" width="12.77734375" style="136" customWidth="1"/>
    <col min="6665" max="6665" width="13.77734375" style="136" customWidth="1"/>
    <col min="6666" max="6666" width="4" style="136" customWidth="1"/>
    <col min="6667" max="6911" width="9.33203125" style="136"/>
    <col min="6912" max="6912" width="6.77734375" style="136" customWidth="1"/>
    <col min="6913" max="6913" width="32.33203125" style="136" customWidth="1"/>
    <col min="6914" max="6914" width="17" style="136" customWidth="1"/>
    <col min="6915" max="6920" width="12.77734375" style="136" customWidth="1"/>
    <col min="6921" max="6921" width="13.77734375" style="136" customWidth="1"/>
    <col min="6922" max="6922" width="4" style="136" customWidth="1"/>
    <col min="6923" max="7167" width="9.33203125" style="136"/>
    <col min="7168" max="7168" width="6.77734375" style="136" customWidth="1"/>
    <col min="7169" max="7169" width="32.33203125" style="136" customWidth="1"/>
    <col min="7170" max="7170" width="17" style="136" customWidth="1"/>
    <col min="7171" max="7176" width="12.77734375" style="136" customWidth="1"/>
    <col min="7177" max="7177" width="13.77734375" style="136" customWidth="1"/>
    <col min="7178" max="7178" width="4" style="136" customWidth="1"/>
    <col min="7179" max="7423" width="9.33203125" style="136"/>
    <col min="7424" max="7424" width="6.77734375" style="136" customWidth="1"/>
    <col min="7425" max="7425" width="32.33203125" style="136" customWidth="1"/>
    <col min="7426" max="7426" width="17" style="136" customWidth="1"/>
    <col min="7427" max="7432" width="12.77734375" style="136" customWidth="1"/>
    <col min="7433" max="7433" width="13.77734375" style="136" customWidth="1"/>
    <col min="7434" max="7434" width="4" style="136" customWidth="1"/>
    <col min="7435" max="7679" width="9.33203125" style="136"/>
    <col min="7680" max="7680" width="6.77734375" style="136" customWidth="1"/>
    <col min="7681" max="7681" width="32.33203125" style="136" customWidth="1"/>
    <col min="7682" max="7682" width="17" style="136" customWidth="1"/>
    <col min="7683" max="7688" width="12.77734375" style="136" customWidth="1"/>
    <col min="7689" max="7689" width="13.77734375" style="136" customWidth="1"/>
    <col min="7690" max="7690" width="4" style="136" customWidth="1"/>
    <col min="7691" max="7935" width="9.33203125" style="136"/>
    <col min="7936" max="7936" width="6.77734375" style="136" customWidth="1"/>
    <col min="7937" max="7937" width="32.33203125" style="136" customWidth="1"/>
    <col min="7938" max="7938" width="17" style="136" customWidth="1"/>
    <col min="7939" max="7944" width="12.77734375" style="136" customWidth="1"/>
    <col min="7945" max="7945" width="13.77734375" style="136" customWidth="1"/>
    <col min="7946" max="7946" width="4" style="136" customWidth="1"/>
    <col min="7947" max="8191" width="9.33203125" style="136"/>
    <col min="8192" max="8192" width="6.77734375" style="136" customWidth="1"/>
    <col min="8193" max="8193" width="32.33203125" style="136" customWidth="1"/>
    <col min="8194" max="8194" width="17" style="136" customWidth="1"/>
    <col min="8195" max="8200" width="12.77734375" style="136" customWidth="1"/>
    <col min="8201" max="8201" width="13.77734375" style="136" customWidth="1"/>
    <col min="8202" max="8202" width="4" style="136" customWidth="1"/>
    <col min="8203" max="8447" width="9.33203125" style="136"/>
    <col min="8448" max="8448" width="6.77734375" style="136" customWidth="1"/>
    <col min="8449" max="8449" width="32.33203125" style="136" customWidth="1"/>
    <col min="8450" max="8450" width="17" style="136" customWidth="1"/>
    <col min="8451" max="8456" width="12.77734375" style="136" customWidth="1"/>
    <col min="8457" max="8457" width="13.77734375" style="136" customWidth="1"/>
    <col min="8458" max="8458" width="4" style="136" customWidth="1"/>
    <col min="8459" max="8703" width="9.33203125" style="136"/>
    <col min="8704" max="8704" width="6.77734375" style="136" customWidth="1"/>
    <col min="8705" max="8705" width="32.33203125" style="136" customWidth="1"/>
    <col min="8706" max="8706" width="17" style="136" customWidth="1"/>
    <col min="8707" max="8712" width="12.77734375" style="136" customWidth="1"/>
    <col min="8713" max="8713" width="13.77734375" style="136" customWidth="1"/>
    <col min="8714" max="8714" width="4" style="136" customWidth="1"/>
    <col min="8715" max="8959" width="9.33203125" style="136"/>
    <col min="8960" max="8960" width="6.77734375" style="136" customWidth="1"/>
    <col min="8961" max="8961" width="32.33203125" style="136" customWidth="1"/>
    <col min="8962" max="8962" width="17" style="136" customWidth="1"/>
    <col min="8963" max="8968" width="12.77734375" style="136" customWidth="1"/>
    <col min="8969" max="8969" width="13.77734375" style="136" customWidth="1"/>
    <col min="8970" max="8970" width="4" style="136" customWidth="1"/>
    <col min="8971" max="9215" width="9.33203125" style="136"/>
    <col min="9216" max="9216" width="6.77734375" style="136" customWidth="1"/>
    <col min="9217" max="9217" width="32.33203125" style="136" customWidth="1"/>
    <col min="9218" max="9218" width="17" style="136" customWidth="1"/>
    <col min="9219" max="9224" width="12.77734375" style="136" customWidth="1"/>
    <col min="9225" max="9225" width="13.77734375" style="136" customWidth="1"/>
    <col min="9226" max="9226" width="4" style="136" customWidth="1"/>
    <col min="9227" max="9471" width="9.33203125" style="136"/>
    <col min="9472" max="9472" width="6.77734375" style="136" customWidth="1"/>
    <col min="9473" max="9473" width="32.33203125" style="136" customWidth="1"/>
    <col min="9474" max="9474" width="17" style="136" customWidth="1"/>
    <col min="9475" max="9480" width="12.77734375" style="136" customWidth="1"/>
    <col min="9481" max="9481" width="13.77734375" style="136" customWidth="1"/>
    <col min="9482" max="9482" width="4" style="136" customWidth="1"/>
    <col min="9483" max="9727" width="9.33203125" style="136"/>
    <col min="9728" max="9728" width="6.77734375" style="136" customWidth="1"/>
    <col min="9729" max="9729" width="32.33203125" style="136" customWidth="1"/>
    <col min="9730" max="9730" width="17" style="136" customWidth="1"/>
    <col min="9731" max="9736" width="12.77734375" style="136" customWidth="1"/>
    <col min="9737" max="9737" width="13.77734375" style="136" customWidth="1"/>
    <col min="9738" max="9738" width="4" style="136" customWidth="1"/>
    <col min="9739" max="9983" width="9.33203125" style="136"/>
    <col min="9984" max="9984" width="6.77734375" style="136" customWidth="1"/>
    <col min="9985" max="9985" width="32.33203125" style="136" customWidth="1"/>
    <col min="9986" max="9986" width="17" style="136" customWidth="1"/>
    <col min="9987" max="9992" width="12.77734375" style="136" customWidth="1"/>
    <col min="9993" max="9993" width="13.77734375" style="136" customWidth="1"/>
    <col min="9994" max="9994" width="4" style="136" customWidth="1"/>
    <col min="9995" max="10239" width="9.33203125" style="136"/>
    <col min="10240" max="10240" width="6.77734375" style="136" customWidth="1"/>
    <col min="10241" max="10241" width="32.33203125" style="136" customWidth="1"/>
    <col min="10242" max="10242" width="17" style="136" customWidth="1"/>
    <col min="10243" max="10248" width="12.77734375" style="136" customWidth="1"/>
    <col min="10249" max="10249" width="13.77734375" style="136" customWidth="1"/>
    <col min="10250" max="10250" width="4" style="136" customWidth="1"/>
    <col min="10251" max="10495" width="9.33203125" style="136"/>
    <col min="10496" max="10496" width="6.77734375" style="136" customWidth="1"/>
    <col min="10497" max="10497" width="32.33203125" style="136" customWidth="1"/>
    <col min="10498" max="10498" width="17" style="136" customWidth="1"/>
    <col min="10499" max="10504" width="12.77734375" style="136" customWidth="1"/>
    <col min="10505" max="10505" width="13.77734375" style="136" customWidth="1"/>
    <col min="10506" max="10506" width="4" style="136" customWidth="1"/>
    <col min="10507" max="10751" width="9.33203125" style="136"/>
    <col min="10752" max="10752" width="6.77734375" style="136" customWidth="1"/>
    <col min="10753" max="10753" width="32.33203125" style="136" customWidth="1"/>
    <col min="10754" max="10754" width="17" style="136" customWidth="1"/>
    <col min="10755" max="10760" width="12.77734375" style="136" customWidth="1"/>
    <col min="10761" max="10761" width="13.77734375" style="136" customWidth="1"/>
    <col min="10762" max="10762" width="4" style="136" customWidth="1"/>
    <col min="10763" max="11007" width="9.33203125" style="136"/>
    <col min="11008" max="11008" width="6.77734375" style="136" customWidth="1"/>
    <col min="11009" max="11009" width="32.33203125" style="136" customWidth="1"/>
    <col min="11010" max="11010" width="17" style="136" customWidth="1"/>
    <col min="11011" max="11016" width="12.77734375" style="136" customWidth="1"/>
    <col min="11017" max="11017" width="13.77734375" style="136" customWidth="1"/>
    <col min="11018" max="11018" width="4" style="136" customWidth="1"/>
    <col min="11019" max="11263" width="9.33203125" style="136"/>
    <col min="11264" max="11264" width="6.77734375" style="136" customWidth="1"/>
    <col min="11265" max="11265" width="32.33203125" style="136" customWidth="1"/>
    <col min="11266" max="11266" width="17" style="136" customWidth="1"/>
    <col min="11267" max="11272" width="12.77734375" style="136" customWidth="1"/>
    <col min="11273" max="11273" width="13.77734375" style="136" customWidth="1"/>
    <col min="11274" max="11274" width="4" style="136" customWidth="1"/>
    <col min="11275" max="11519" width="9.33203125" style="136"/>
    <col min="11520" max="11520" width="6.77734375" style="136" customWidth="1"/>
    <col min="11521" max="11521" width="32.33203125" style="136" customWidth="1"/>
    <col min="11522" max="11522" width="17" style="136" customWidth="1"/>
    <col min="11523" max="11528" width="12.77734375" style="136" customWidth="1"/>
    <col min="11529" max="11529" width="13.77734375" style="136" customWidth="1"/>
    <col min="11530" max="11530" width="4" style="136" customWidth="1"/>
    <col min="11531" max="11775" width="9.33203125" style="136"/>
    <col min="11776" max="11776" width="6.77734375" style="136" customWidth="1"/>
    <col min="11777" max="11777" width="32.33203125" style="136" customWidth="1"/>
    <col min="11778" max="11778" width="17" style="136" customWidth="1"/>
    <col min="11779" max="11784" width="12.77734375" style="136" customWidth="1"/>
    <col min="11785" max="11785" width="13.77734375" style="136" customWidth="1"/>
    <col min="11786" max="11786" width="4" style="136" customWidth="1"/>
    <col min="11787" max="12031" width="9.33203125" style="136"/>
    <col min="12032" max="12032" width="6.77734375" style="136" customWidth="1"/>
    <col min="12033" max="12033" width="32.33203125" style="136" customWidth="1"/>
    <col min="12034" max="12034" width="17" style="136" customWidth="1"/>
    <col min="12035" max="12040" width="12.77734375" style="136" customWidth="1"/>
    <col min="12041" max="12041" width="13.77734375" style="136" customWidth="1"/>
    <col min="12042" max="12042" width="4" style="136" customWidth="1"/>
    <col min="12043" max="12287" width="9.33203125" style="136"/>
    <col min="12288" max="12288" width="6.77734375" style="136" customWidth="1"/>
    <col min="12289" max="12289" width="32.33203125" style="136" customWidth="1"/>
    <col min="12290" max="12290" width="17" style="136" customWidth="1"/>
    <col min="12291" max="12296" width="12.77734375" style="136" customWidth="1"/>
    <col min="12297" max="12297" width="13.77734375" style="136" customWidth="1"/>
    <col min="12298" max="12298" width="4" style="136" customWidth="1"/>
    <col min="12299" max="12543" width="9.33203125" style="136"/>
    <col min="12544" max="12544" width="6.77734375" style="136" customWidth="1"/>
    <col min="12545" max="12545" width="32.33203125" style="136" customWidth="1"/>
    <col min="12546" max="12546" width="17" style="136" customWidth="1"/>
    <col min="12547" max="12552" width="12.77734375" style="136" customWidth="1"/>
    <col min="12553" max="12553" width="13.77734375" style="136" customWidth="1"/>
    <col min="12554" max="12554" width="4" style="136" customWidth="1"/>
    <col min="12555" max="12799" width="9.33203125" style="136"/>
    <col min="12800" max="12800" width="6.77734375" style="136" customWidth="1"/>
    <col min="12801" max="12801" width="32.33203125" style="136" customWidth="1"/>
    <col min="12802" max="12802" width="17" style="136" customWidth="1"/>
    <col min="12803" max="12808" width="12.77734375" style="136" customWidth="1"/>
    <col min="12809" max="12809" width="13.77734375" style="136" customWidth="1"/>
    <col min="12810" max="12810" width="4" style="136" customWidth="1"/>
    <col min="12811" max="13055" width="9.33203125" style="136"/>
    <col min="13056" max="13056" width="6.77734375" style="136" customWidth="1"/>
    <col min="13057" max="13057" width="32.33203125" style="136" customWidth="1"/>
    <col min="13058" max="13058" width="17" style="136" customWidth="1"/>
    <col min="13059" max="13064" width="12.77734375" style="136" customWidth="1"/>
    <col min="13065" max="13065" width="13.77734375" style="136" customWidth="1"/>
    <col min="13066" max="13066" width="4" style="136" customWidth="1"/>
    <col min="13067" max="13311" width="9.33203125" style="136"/>
    <col min="13312" max="13312" width="6.77734375" style="136" customWidth="1"/>
    <col min="13313" max="13313" width="32.33203125" style="136" customWidth="1"/>
    <col min="13314" max="13314" width="17" style="136" customWidth="1"/>
    <col min="13315" max="13320" width="12.77734375" style="136" customWidth="1"/>
    <col min="13321" max="13321" width="13.77734375" style="136" customWidth="1"/>
    <col min="13322" max="13322" width="4" style="136" customWidth="1"/>
    <col min="13323" max="13567" width="9.33203125" style="136"/>
    <col min="13568" max="13568" width="6.77734375" style="136" customWidth="1"/>
    <col min="13569" max="13569" width="32.33203125" style="136" customWidth="1"/>
    <col min="13570" max="13570" width="17" style="136" customWidth="1"/>
    <col min="13571" max="13576" width="12.77734375" style="136" customWidth="1"/>
    <col min="13577" max="13577" width="13.77734375" style="136" customWidth="1"/>
    <col min="13578" max="13578" width="4" style="136" customWidth="1"/>
    <col min="13579" max="13823" width="9.33203125" style="136"/>
    <col min="13824" max="13824" width="6.77734375" style="136" customWidth="1"/>
    <col min="13825" max="13825" width="32.33203125" style="136" customWidth="1"/>
    <col min="13826" max="13826" width="17" style="136" customWidth="1"/>
    <col min="13827" max="13832" width="12.77734375" style="136" customWidth="1"/>
    <col min="13833" max="13833" width="13.77734375" style="136" customWidth="1"/>
    <col min="13834" max="13834" width="4" style="136" customWidth="1"/>
    <col min="13835" max="14079" width="9.33203125" style="136"/>
    <col min="14080" max="14080" width="6.77734375" style="136" customWidth="1"/>
    <col min="14081" max="14081" width="32.33203125" style="136" customWidth="1"/>
    <col min="14082" max="14082" width="17" style="136" customWidth="1"/>
    <col min="14083" max="14088" width="12.77734375" style="136" customWidth="1"/>
    <col min="14089" max="14089" width="13.77734375" style="136" customWidth="1"/>
    <col min="14090" max="14090" width="4" style="136" customWidth="1"/>
    <col min="14091" max="14335" width="9.33203125" style="136"/>
    <col min="14336" max="14336" width="6.77734375" style="136" customWidth="1"/>
    <col min="14337" max="14337" width="32.33203125" style="136" customWidth="1"/>
    <col min="14338" max="14338" width="17" style="136" customWidth="1"/>
    <col min="14339" max="14344" width="12.77734375" style="136" customWidth="1"/>
    <col min="14345" max="14345" width="13.77734375" style="136" customWidth="1"/>
    <col min="14346" max="14346" width="4" style="136" customWidth="1"/>
    <col min="14347" max="14591" width="9.33203125" style="136"/>
    <col min="14592" max="14592" width="6.77734375" style="136" customWidth="1"/>
    <col min="14593" max="14593" width="32.33203125" style="136" customWidth="1"/>
    <col min="14594" max="14594" width="17" style="136" customWidth="1"/>
    <col min="14595" max="14600" width="12.77734375" style="136" customWidth="1"/>
    <col min="14601" max="14601" width="13.77734375" style="136" customWidth="1"/>
    <col min="14602" max="14602" width="4" style="136" customWidth="1"/>
    <col min="14603" max="14847" width="9.33203125" style="136"/>
    <col min="14848" max="14848" width="6.77734375" style="136" customWidth="1"/>
    <col min="14849" max="14849" width="32.33203125" style="136" customWidth="1"/>
    <col min="14850" max="14850" width="17" style="136" customWidth="1"/>
    <col min="14851" max="14856" width="12.77734375" style="136" customWidth="1"/>
    <col min="14857" max="14857" width="13.77734375" style="136" customWidth="1"/>
    <col min="14858" max="14858" width="4" style="136" customWidth="1"/>
    <col min="14859" max="15103" width="9.33203125" style="136"/>
    <col min="15104" max="15104" width="6.77734375" style="136" customWidth="1"/>
    <col min="15105" max="15105" width="32.33203125" style="136" customWidth="1"/>
    <col min="15106" max="15106" width="17" style="136" customWidth="1"/>
    <col min="15107" max="15112" width="12.77734375" style="136" customWidth="1"/>
    <col min="15113" max="15113" width="13.77734375" style="136" customWidth="1"/>
    <col min="15114" max="15114" width="4" style="136" customWidth="1"/>
    <col min="15115" max="15359" width="9.33203125" style="136"/>
    <col min="15360" max="15360" width="6.77734375" style="136" customWidth="1"/>
    <col min="15361" max="15361" width="32.33203125" style="136" customWidth="1"/>
    <col min="15362" max="15362" width="17" style="136" customWidth="1"/>
    <col min="15363" max="15368" width="12.77734375" style="136" customWidth="1"/>
    <col min="15369" max="15369" width="13.77734375" style="136" customWidth="1"/>
    <col min="15370" max="15370" width="4" style="136" customWidth="1"/>
    <col min="15371" max="15615" width="9.33203125" style="136"/>
    <col min="15616" max="15616" width="6.77734375" style="136" customWidth="1"/>
    <col min="15617" max="15617" width="32.33203125" style="136" customWidth="1"/>
    <col min="15618" max="15618" width="17" style="136" customWidth="1"/>
    <col min="15619" max="15624" width="12.77734375" style="136" customWidth="1"/>
    <col min="15625" max="15625" width="13.77734375" style="136" customWidth="1"/>
    <col min="15626" max="15626" width="4" style="136" customWidth="1"/>
    <col min="15627" max="15871" width="9.33203125" style="136"/>
    <col min="15872" max="15872" width="6.77734375" style="136" customWidth="1"/>
    <col min="15873" max="15873" width="32.33203125" style="136" customWidth="1"/>
    <col min="15874" max="15874" width="17" style="136" customWidth="1"/>
    <col min="15875" max="15880" width="12.77734375" style="136" customWidth="1"/>
    <col min="15881" max="15881" width="13.77734375" style="136" customWidth="1"/>
    <col min="15882" max="15882" width="4" style="136" customWidth="1"/>
    <col min="15883" max="16127" width="9.33203125" style="136"/>
    <col min="16128" max="16128" width="6.77734375" style="136" customWidth="1"/>
    <col min="16129" max="16129" width="32.33203125" style="136" customWidth="1"/>
    <col min="16130" max="16130" width="17" style="136" customWidth="1"/>
    <col min="16131" max="16136" width="12.77734375" style="136" customWidth="1"/>
    <col min="16137" max="16137" width="13.77734375" style="136" customWidth="1"/>
    <col min="16138" max="16138" width="4" style="136" customWidth="1"/>
    <col min="16139" max="16384" width="9.33203125" style="136"/>
  </cols>
  <sheetData>
    <row r="1" spans="1:10" ht="15.6" x14ac:dyDescent="0.3">
      <c r="A1" s="417" t="s">
        <v>43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0" x14ac:dyDescent="0.3">
      <c r="A2" s="137"/>
      <c r="B2" s="138"/>
      <c r="C2" s="138"/>
      <c r="D2" s="138"/>
      <c r="E2" s="138"/>
      <c r="F2" s="138"/>
      <c r="G2" s="138"/>
      <c r="H2" s="138"/>
      <c r="I2" s="138"/>
      <c r="J2" s="138"/>
    </row>
    <row r="3" spans="1:10" ht="13.2" customHeight="1" x14ac:dyDescent="0.3">
      <c r="A3" s="404" t="s">
        <v>48</v>
      </c>
      <c r="B3" s="404"/>
      <c r="C3" s="404"/>
      <c r="D3" s="404"/>
      <c r="E3" s="404"/>
      <c r="F3" s="404"/>
      <c r="G3" s="404"/>
      <c r="H3" s="404"/>
      <c r="I3" s="404"/>
      <c r="J3" s="404"/>
    </row>
    <row r="4" spans="1:10" x14ac:dyDescent="0.3">
      <c r="A4" s="137"/>
      <c r="B4" s="138"/>
      <c r="C4" s="138"/>
      <c r="D4" s="138"/>
      <c r="E4" s="138"/>
      <c r="F4" s="138"/>
      <c r="G4" s="138"/>
      <c r="H4" s="138"/>
      <c r="I4" s="138"/>
      <c r="J4" s="138"/>
    </row>
    <row r="5" spans="1:10" ht="14.4" thickBot="1" x14ac:dyDescent="0.35">
      <c r="A5" s="137"/>
      <c r="B5" s="138"/>
      <c r="C5" s="138"/>
      <c r="D5" s="138"/>
      <c r="E5" s="138"/>
      <c r="F5" s="138"/>
      <c r="G5" s="138"/>
      <c r="H5" s="138"/>
      <c r="I5" s="138"/>
      <c r="J5" s="139" t="str">
        <f>'[2]Z_1.tájékoztató_t.'!E5</f>
        <v xml:space="preserve"> Forintban!</v>
      </c>
    </row>
    <row r="6" spans="1:10" s="143" customFormat="1" ht="26.4" customHeight="1" x14ac:dyDescent="0.3">
      <c r="A6" s="418" t="s">
        <v>2</v>
      </c>
      <c r="B6" s="420" t="s">
        <v>15</v>
      </c>
      <c r="C6" s="420" t="s">
        <v>16</v>
      </c>
      <c r="D6" s="420" t="s">
        <v>17</v>
      </c>
      <c r="E6" s="420" t="str">
        <f>CONCATENATE(LEFT([2]Z_ALAPADATOK!D7,4)-1,". évi teljesítés")</f>
        <v>2020. évi teljesítés</v>
      </c>
      <c r="F6" s="140" t="s">
        <v>18</v>
      </c>
      <c r="G6" s="141"/>
      <c r="H6" s="141"/>
      <c r="I6" s="142"/>
      <c r="J6" s="423" t="s">
        <v>19</v>
      </c>
    </row>
    <row r="7" spans="1:10" s="147" customFormat="1" ht="32.4" customHeight="1" thickBot="1" x14ac:dyDescent="0.35">
      <c r="A7" s="419"/>
      <c r="B7" s="421"/>
      <c r="C7" s="421"/>
      <c r="D7" s="422"/>
      <c r="E7" s="422"/>
      <c r="F7" s="144" t="str">
        <f>CONCATENATE(LEFT([2]Z_ALAPADATOK!D7,4),".")</f>
        <v>2021.</v>
      </c>
      <c r="G7" s="145" t="str">
        <f>CONCATENATE(LEFT([2]Z_ALAPADATOK!D7,4)+1,".")</f>
        <v>2022.</v>
      </c>
      <c r="H7" s="145" t="str">
        <f>CONCATENATE(LEFT([2]Z_ALAPADATOK!D7,4)+2,".")</f>
        <v>2023.</v>
      </c>
      <c r="I7" s="146" t="str">
        <f>CONCATENATE(LEFT([2]Z_ALAPADATOK!D7,4)+2,". után")</f>
        <v>2023. után</v>
      </c>
      <c r="J7" s="424"/>
    </row>
    <row r="8" spans="1:10" s="152" customFormat="1" ht="14.1" customHeight="1" thickBot="1" x14ac:dyDescent="0.35">
      <c r="A8" s="148" t="s">
        <v>20</v>
      </c>
      <c r="B8" s="149" t="s">
        <v>21</v>
      </c>
      <c r="C8" s="150" t="s">
        <v>22</v>
      </c>
      <c r="D8" s="150" t="s">
        <v>23</v>
      </c>
      <c r="E8" s="150" t="s">
        <v>24</v>
      </c>
      <c r="F8" s="150" t="s">
        <v>25</v>
      </c>
      <c r="G8" s="150" t="s">
        <v>26</v>
      </c>
      <c r="H8" s="150" t="s">
        <v>27</v>
      </c>
      <c r="I8" s="150" t="s">
        <v>28</v>
      </c>
      <c r="J8" s="151" t="s">
        <v>29</v>
      </c>
    </row>
    <row r="9" spans="1:10" ht="33.75" customHeight="1" x14ac:dyDescent="0.3">
      <c r="A9" s="153" t="s">
        <v>3</v>
      </c>
      <c r="B9" s="154" t="s">
        <v>30</v>
      </c>
      <c r="C9" s="155"/>
      <c r="D9" s="156">
        <f t="shared" ref="D9:I9" si="0">SUM(D10:D11)</f>
        <v>0</v>
      </c>
      <c r="E9" s="156">
        <f t="shared" si="0"/>
        <v>0</v>
      </c>
      <c r="F9" s="156">
        <f t="shared" si="0"/>
        <v>0</v>
      </c>
      <c r="G9" s="156">
        <f t="shared" si="0"/>
        <v>0</v>
      </c>
      <c r="H9" s="156">
        <f t="shared" si="0"/>
        <v>0</v>
      </c>
      <c r="I9" s="157">
        <f t="shared" si="0"/>
        <v>0</v>
      </c>
      <c r="J9" s="158">
        <f t="shared" ref="J9:J21" si="1">SUM(F9:I9)</f>
        <v>0</v>
      </c>
    </row>
    <row r="10" spans="1:10" ht="21.15" customHeight="1" x14ac:dyDescent="0.3">
      <c r="A10" s="159" t="s">
        <v>4</v>
      </c>
      <c r="B10" s="160" t="s">
        <v>31</v>
      </c>
      <c r="C10" s="161"/>
      <c r="D10" s="162"/>
      <c r="E10" s="162"/>
      <c r="F10" s="162"/>
      <c r="G10" s="162"/>
      <c r="H10" s="162"/>
      <c r="I10" s="163"/>
      <c r="J10" s="164">
        <f t="shared" si="1"/>
        <v>0</v>
      </c>
    </row>
    <row r="11" spans="1:10" ht="21.15" customHeight="1" x14ac:dyDescent="0.3">
      <c r="A11" s="159" t="s">
        <v>5</v>
      </c>
      <c r="B11" s="160" t="s">
        <v>31</v>
      </c>
      <c r="C11" s="161"/>
      <c r="D11" s="162"/>
      <c r="E11" s="162"/>
      <c r="F11" s="162"/>
      <c r="G11" s="162"/>
      <c r="H11" s="162"/>
      <c r="I11" s="163"/>
      <c r="J11" s="164">
        <f t="shared" si="1"/>
        <v>0</v>
      </c>
    </row>
    <row r="12" spans="1:10" ht="36" customHeight="1" x14ac:dyDescent="0.3">
      <c r="A12" s="159" t="s">
        <v>6</v>
      </c>
      <c r="B12" s="165" t="s">
        <v>32</v>
      </c>
      <c r="C12" s="166"/>
      <c r="D12" s="167">
        <f t="shared" ref="D12:I12" si="2">SUM(D13:D14)</f>
        <v>0</v>
      </c>
      <c r="E12" s="167">
        <f t="shared" si="2"/>
        <v>0</v>
      </c>
      <c r="F12" s="167">
        <f t="shared" si="2"/>
        <v>0</v>
      </c>
      <c r="G12" s="167">
        <f t="shared" si="2"/>
        <v>0</v>
      </c>
      <c r="H12" s="167">
        <f t="shared" si="2"/>
        <v>0</v>
      </c>
      <c r="I12" s="168">
        <f t="shared" si="2"/>
        <v>0</v>
      </c>
      <c r="J12" s="169">
        <f t="shared" si="1"/>
        <v>0</v>
      </c>
    </row>
    <row r="13" spans="1:10" ht="21.15" customHeight="1" x14ac:dyDescent="0.3">
      <c r="A13" s="159" t="s">
        <v>7</v>
      </c>
      <c r="B13" s="160" t="s">
        <v>31</v>
      </c>
      <c r="C13" s="161"/>
      <c r="D13" s="162"/>
      <c r="E13" s="162"/>
      <c r="F13" s="162"/>
      <c r="G13" s="162"/>
      <c r="H13" s="162"/>
      <c r="I13" s="163"/>
      <c r="J13" s="164">
        <f t="shared" si="1"/>
        <v>0</v>
      </c>
    </row>
    <row r="14" spans="1:10" ht="18" customHeight="1" x14ac:dyDescent="0.3">
      <c r="A14" s="159" t="s">
        <v>8</v>
      </c>
      <c r="B14" s="160" t="s">
        <v>31</v>
      </c>
      <c r="C14" s="161"/>
      <c r="D14" s="162"/>
      <c r="E14" s="162"/>
      <c r="F14" s="162"/>
      <c r="G14" s="162"/>
      <c r="H14" s="162"/>
      <c r="I14" s="163"/>
      <c r="J14" s="164">
        <f t="shared" si="1"/>
        <v>0</v>
      </c>
    </row>
    <row r="15" spans="1:10" ht="21.15" customHeight="1" x14ac:dyDescent="0.3">
      <c r="A15" s="159" t="s">
        <v>9</v>
      </c>
      <c r="B15" s="170" t="s">
        <v>33</v>
      </c>
      <c r="C15" s="166"/>
      <c r="D15" s="167">
        <f t="shared" ref="D15:I15" si="3">SUM(D16:D16)</f>
        <v>0</v>
      </c>
      <c r="E15" s="167">
        <f t="shared" si="3"/>
        <v>0</v>
      </c>
      <c r="F15" s="167">
        <f t="shared" si="3"/>
        <v>0</v>
      </c>
      <c r="G15" s="167">
        <f t="shared" si="3"/>
        <v>0</v>
      </c>
      <c r="H15" s="167">
        <f t="shared" si="3"/>
        <v>0</v>
      </c>
      <c r="I15" s="168">
        <f t="shared" si="3"/>
        <v>0</v>
      </c>
      <c r="J15" s="169">
        <f t="shared" si="1"/>
        <v>0</v>
      </c>
    </row>
    <row r="16" spans="1:10" ht="21.15" customHeight="1" x14ac:dyDescent="0.3">
      <c r="A16" s="159" t="s">
        <v>10</v>
      </c>
      <c r="B16" s="160" t="s">
        <v>31</v>
      </c>
      <c r="C16" s="161"/>
      <c r="D16" s="162"/>
      <c r="E16" s="162"/>
      <c r="F16" s="162"/>
      <c r="G16" s="162"/>
      <c r="H16" s="162"/>
      <c r="I16" s="163"/>
      <c r="J16" s="164">
        <f t="shared" si="1"/>
        <v>0</v>
      </c>
    </row>
    <row r="17" spans="1:10" ht="21.15" customHeight="1" x14ac:dyDescent="0.3">
      <c r="A17" s="159" t="s">
        <v>11</v>
      </c>
      <c r="B17" s="170" t="s">
        <v>34</v>
      </c>
      <c r="C17" s="166"/>
      <c r="D17" s="167">
        <f t="shared" ref="D17:I17" si="4">SUM(D18:D18)</f>
        <v>0</v>
      </c>
      <c r="E17" s="167">
        <f t="shared" si="4"/>
        <v>0</v>
      </c>
      <c r="F17" s="167">
        <f t="shared" si="4"/>
        <v>0</v>
      </c>
      <c r="G17" s="167">
        <f t="shared" si="4"/>
        <v>0</v>
      </c>
      <c r="H17" s="167">
        <f t="shared" si="4"/>
        <v>0</v>
      </c>
      <c r="I17" s="168">
        <f t="shared" si="4"/>
        <v>0</v>
      </c>
      <c r="J17" s="169">
        <f t="shared" si="1"/>
        <v>0</v>
      </c>
    </row>
    <row r="18" spans="1:10" ht="21.15" customHeight="1" x14ac:dyDescent="0.3">
      <c r="A18" s="159" t="s">
        <v>12</v>
      </c>
      <c r="B18" s="160" t="s">
        <v>31</v>
      </c>
      <c r="C18" s="161"/>
      <c r="D18" s="162"/>
      <c r="E18" s="162"/>
      <c r="F18" s="162"/>
      <c r="G18" s="162"/>
      <c r="H18" s="162"/>
      <c r="I18" s="163"/>
      <c r="J18" s="164">
        <f t="shared" si="1"/>
        <v>0</v>
      </c>
    </row>
    <row r="19" spans="1:10" ht="21.15" customHeight="1" x14ac:dyDescent="0.3">
      <c r="A19" s="171" t="s">
        <v>35</v>
      </c>
      <c r="B19" s="172" t="s">
        <v>36</v>
      </c>
      <c r="C19" s="173"/>
      <c r="D19" s="174">
        <f t="shared" ref="D19:I19" si="5">SUM(D20:D21)</f>
        <v>0</v>
      </c>
      <c r="E19" s="174">
        <f t="shared" si="5"/>
        <v>0</v>
      </c>
      <c r="F19" s="174">
        <f t="shared" si="5"/>
        <v>0</v>
      </c>
      <c r="G19" s="174">
        <f t="shared" si="5"/>
        <v>0</v>
      </c>
      <c r="H19" s="174">
        <f t="shared" si="5"/>
        <v>0</v>
      </c>
      <c r="I19" s="175">
        <f t="shared" si="5"/>
        <v>0</v>
      </c>
      <c r="J19" s="169">
        <f t="shared" si="1"/>
        <v>0</v>
      </c>
    </row>
    <row r="20" spans="1:10" ht="21.15" customHeight="1" x14ac:dyDescent="0.3">
      <c r="A20" s="171" t="s">
        <v>37</v>
      </c>
      <c r="B20" s="160" t="s">
        <v>31</v>
      </c>
      <c r="C20" s="161"/>
      <c r="D20" s="162"/>
      <c r="E20" s="162"/>
      <c r="F20" s="162"/>
      <c r="G20" s="162"/>
      <c r="H20" s="162"/>
      <c r="I20" s="163"/>
      <c r="J20" s="164">
        <f t="shared" si="1"/>
        <v>0</v>
      </c>
    </row>
    <row r="21" spans="1:10" ht="21.15" customHeight="1" thickBot="1" x14ac:dyDescent="0.35">
      <c r="A21" s="171" t="s">
        <v>38</v>
      </c>
      <c r="B21" s="160" t="s">
        <v>31</v>
      </c>
      <c r="C21" s="176"/>
      <c r="D21" s="177"/>
      <c r="E21" s="177"/>
      <c r="F21" s="177"/>
      <c r="G21" s="177"/>
      <c r="H21" s="177"/>
      <c r="I21" s="178"/>
      <c r="J21" s="164">
        <f t="shared" si="1"/>
        <v>0</v>
      </c>
    </row>
    <row r="22" spans="1:10" ht="21.15" customHeight="1" thickBot="1" x14ac:dyDescent="0.35">
      <c r="A22" s="179" t="s">
        <v>39</v>
      </c>
      <c r="B22" s="180" t="s">
        <v>40</v>
      </c>
      <c r="C22" s="181"/>
      <c r="D22" s="182">
        <f t="shared" ref="D22:J22" si="6">D9+D12+D15+D17+D19</f>
        <v>0</v>
      </c>
      <c r="E22" s="182">
        <f t="shared" si="6"/>
        <v>0</v>
      </c>
      <c r="F22" s="182">
        <f t="shared" si="6"/>
        <v>0</v>
      </c>
      <c r="G22" s="182">
        <f t="shared" si="6"/>
        <v>0</v>
      </c>
      <c r="H22" s="182">
        <f t="shared" si="6"/>
        <v>0</v>
      </c>
      <c r="I22" s="183">
        <f t="shared" si="6"/>
        <v>0</v>
      </c>
      <c r="J22" s="184">
        <f t="shared" si="6"/>
        <v>0</v>
      </c>
    </row>
  </sheetData>
  <mergeCells count="8">
    <mergeCell ref="A1:J1"/>
    <mergeCell ref="A3:J3"/>
    <mergeCell ref="A6:A7"/>
    <mergeCell ref="B6:B7"/>
    <mergeCell ref="C6:C7"/>
    <mergeCell ref="D6:D7"/>
    <mergeCell ref="E6:E7"/>
    <mergeCell ref="J6:J7"/>
  </mergeCells>
  <printOptions horizontalCentered="1"/>
  <pageMargins left="0.78740157480314965" right="0.78740157480314965" top="1.39" bottom="0.98425196850393704" header="0.78740157480314965" footer="0.78740157480314965"/>
  <pageSetup paperSize="9" scale="91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E6C05-EA47-417F-B63A-21C502BB1F4D}">
  <dimension ref="A1:R34"/>
  <sheetViews>
    <sheetView zoomScale="73" zoomScaleNormal="73" workbookViewId="0">
      <selection activeCell="J12" sqref="J12"/>
    </sheetView>
  </sheetViews>
  <sheetFormatPr defaultRowHeight="14.4" x14ac:dyDescent="0.3"/>
  <cols>
    <col min="1" max="1" width="13.33203125" customWidth="1"/>
    <col min="2" max="2" width="28.44140625" customWidth="1"/>
    <col min="3" max="3" width="16" customWidth="1"/>
    <col min="4" max="4" width="16.6640625" customWidth="1"/>
  </cols>
  <sheetData>
    <row r="1" spans="1:18" ht="15.6" x14ac:dyDescent="0.3">
      <c r="A1" s="426" t="s">
        <v>44</v>
      </c>
      <c r="B1" s="426"/>
      <c r="C1" s="426"/>
      <c r="D1" s="426"/>
      <c r="E1" s="27"/>
      <c r="F1" s="27"/>
      <c r="G1" s="27"/>
      <c r="H1" s="27"/>
      <c r="I1" s="27"/>
      <c r="J1" s="27"/>
      <c r="K1" s="27"/>
    </row>
    <row r="3" spans="1:18" ht="28.8" customHeight="1" x14ac:dyDescent="0.3">
      <c r="A3" s="416" t="s">
        <v>260</v>
      </c>
      <c r="B3" s="416"/>
      <c r="C3" s="416"/>
      <c r="D3" s="41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x14ac:dyDescent="0.3">
      <c r="A4" s="425"/>
      <c r="B4" s="425"/>
      <c r="C4" s="425"/>
      <c r="D4" s="425"/>
      <c r="E4" s="425"/>
    </row>
    <row r="5" spans="1:18" ht="16.2" thickBot="1" x14ac:dyDescent="0.35">
      <c r="A5" s="357"/>
      <c r="B5" s="358"/>
      <c r="C5" s="359"/>
      <c r="D5" s="360" t="s">
        <v>14</v>
      </c>
    </row>
    <row r="6" spans="1:18" ht="34.799999999999997" thickBot="1" x14ac:dyDescent="0.35">
      <c r="A6" s="361" t="s">
        <v>2</v>
      </c>
      <c r="B6" s="362" t="s">
        <v>73</v>
      </c>
      <c r="C6" s="362" t="s">
        <v>74</v>
      </c>
      <c r="D6" s="363" t="s">
        <v>75</v>
      </c>
    </row>
    <row r="7" spans="1:18" ht="15" thickBot="1" x14ac:dyDescent="0.35">
      <c r="A7" s="364">
        <v>1</v>
      </c>
      <c r="B7" s="365">
        <v>2</v>
      </c>
      <c r="C7" s="365">
        <v>3</v>
      </c>
      <c r="D7" s="366">
        <v>4</v>
      </c>
    </row>
    <row r="8" spans="1:18" ht="40.200000000000003" customHeight="1" x14ac:dyDescent="0.3">
      <c r="A8" s="367" t="s">
        <v>3</v>
      </c>
      <c r="B8" s="368" t="s">
        <v>76</v>
      </c>
      <c r="C8" s="369"/>
      <c r="D8" s="370"/>
    </row>
    <row r="9" spans="1:18" ht="37.200000000000003" customHeight="1" x14ac:dyDescent="0.3">
      <c r="A9" s="371" t="s">
        <v>4</v>
      </c>
      <c r="B9" s="372" t="s">
        <v>77</v>
      </c>
      <c r="C9" s="373"/>
      <c r="D9" s="374"/>
    </row>
    <row r="10" spans="1:18" ht="31.8" customHeight="1" x14ac:dyDescent="0.3">
      <c r="A10" s="371" t="s">
        <v>5</v>
      </c>
      <c r="B10" s="372" t="s">
        <v>78</v>
      </c>
      <c r="C10" s="373"/>
      <c r="D10" s="374"/>
    </row>
    <row r="11" spans="1:18" ht="41.4" customHeight="1" x14ac:dyDescent="0.3">
      <c r="A11" s="371" t="s">
        <v>6</v>
      </c>
      <c r="B11" s="372" t="s">
        <v>79</v>
      </c>
      <c r="C11" s="373"/>
      <c r="D11" s="374"/>
    </row>
    <row r="12" spans="1:18" ht="36.6" customHeight="1" x14ac:dyDescent="0.3">
      <c r="A12" s="371" t="s">
        <v>7</v>
      </c>
      <c r="B12" s="372" t="s">
        <v>80</v>
      </c>
      <c r="C12" s="373"/>
      <c r="D12" s="374"/>
    </row>
    <row r="13" spans="1:18" ht="23.4" customHeight="1" x14ac:dyDescent="0.3">
      <c r="A13" s="371" t="s">
        <v>8</v>
      </c>
      <c r="B13" s="372" t="s">
        <v>81</v>
      </c>
      <c r="C13" s="373"/>
      <c r="D13" s="374"/>
    </row>
    <row r="14" spans="1:18" ht="27.6" customHeight="1" x14ac:dyDescent="0.3">
      <c r="A14" s="371" t="s">
        <v>9</v>
      </c>
      <c r="B14" s="375" t="s">
        <v>82</v>
      </c>
      <c r="C14" s="373"/>
      <c r="D14" s="374"/>
    </row>
    <row r="15" spans="1:18" ht="33.6" customHeight="1" x14ac:dyDescent="0.3">
      <c r="A15" s="371" t="s">
        <v>10</v>
      </c>
      <c r="B15" s="375" t="s">
        <v>83</v>
      </c>
      <c r="C15" s="373"/>
      <c r="D15" s="374"/>
    </row>
    <row r="16" spans="1:18" ht="24.6" customHeight="1" x14ac:dyDescent="0.3">
      <c r="A16" s="371" t="s">
        <v>11</v>
      </c>
      <c r="B16" s="375" t="s">
        <v>84</v>
      </c>
      <c r="C16" s="373"/>
      <c r="D16" s="374"/>
    </row>
    <row r="17" spans="1:4" ht="24" customHeight="1" x14ac:dyDescent="0.3">
      <c r="A17" s="371" t="s">
        <v>12</v>
      </c>
      <c r="B17" s="375" t="s">
        <v>85</v>
      </c>
      <c r="C17" s="373"/>
      <c r="D17" s="374"/>
    </row>
    <row r="18" spans="1:4" ht="29.4" customHeight="1" x14ac:dyDescent="0.3">
      <c r="A18" s="371" t="s">
        <v>35</v>
      </c>
      <c r="B18" s="375" t="s">
        <v>86</v>
      </c>
      <c r="C18" s="373"/>
      <c r="D18" s="374"/>
    </row>
    <row r="19" spans="1:4" ht="45.6" customHeight="1" x14ac:dyDescent="0.3">
      <c r="A19" s="371" t="s">
        <v>37</v>
      </c>
      <c r="B19" s="375" t="s">
        <v>87</v>
      </c>
      <c r="C19" s="373"/>
      <c r="D19" s="374"/>
    </row>
    <row r="20" spans="1:4" ht="28.8" customHeight="1" x14ac:dyDescent="0.3">
      <c r="A20" s="371" t="s">
        <v>38</v>
      </c>
      <c r="B20" s="372" t="s">
        <v>88</v>
      </c>
      <c r="C20" s="373"/>
      <c r="D20" s="374"/>
    </row>
    <row r="21" spans="1:4" ht="27.6" customHeight="1" x14ac:dyDescent="0.3">
      <c r="A21" s="371" t="s">
        <v>39</v>
      </c>
      <c r="B21" s="372" t="s">
        <v>89</v>
      </c>
      <c r="C21" s="373"/>
      <c r="D21" s="374"/>
    </row>
    <row r="22" spans="1:4" ht="22.8" customHeight="1" x14ac:dyDescent="0.3">
      <c r="A22" s="371" t="s">
        <v>90</v>
      </c>
      <c r="B22" s="372" t="s">
        <v>91</v>
      </c>
      <c r="C22" s="373"/>
      <c r="D22" s="374"/>
    </row>
    <row r="23" spans="1:4" ht="27" customHeight="1" x14ac:dyDescent="0.3">
      <c r="A23" s="371" t="s">
        <v>92</v>
      </c>
      <c r="B23" s="372" t="s">
        <v>93</v>
      </c>
      <c r="C23" s="373"/>
      <c r="D23" s="374"/>
    </row>
    <row r="24" spans="1:4" x14ac:dyDescent="0.3">
      <c r="A24" s="371" t="s">
        <v>94</v>
      </c>
      <c r="B24" s="372" t="s">
        <v>95</v>
      </c>
      <c r="C24" s="373"/>
      <c r="D24" s="374"/>
    </row>
    <row r="25" spans="1:4" x14ac:dyDescent="0.3">
      <c r="A25" s="371" t="s">
        <v>96</v>
      </c>
      <c r="B25" s="376"/>
      <c r="C25" s="377"/>
      <c r="D25" s="374"/>
    </row>
    <row r="26" spans="1:4" x14ac:dyDescent="0.3">
      <c r="A26" s="371" t="s">
        <v>97</v>
      </c>
      <c r="B26" s="378"/>
      <c r="C26" s="377"/>
      <c r="D26" s="374"/>
    </row>
    <row r="27" spans="1:4" x14ac:dyDescent="0.3">
      <c r="A27" s="371" t="s">
        <v>98</v>
      </c>
      <c r="B27" s="378"/>
      <c r="C27" s="377"/>
      <c r="D27" s="374"/>
    </row>
    <row r="28" spans="1:4" x14ac:dyDescent="0.3">
      <c r="A28" s="371" t="s">
        <v>99</v>
      </c>
      <c r="B28" s="378"/>
      <c r="C28" s="377"/>
      <c r="D28" s="374"/>
    </row>
    <row r="29" spans="1:4" x14ac:dyDescent="0.3">
      <c r="A29" s="371" t="s">
        <v>100</v>
      </c>
      <c r="B29" s="378"/>
      <c r="C29" s="377"/>
      <c r="D29" s="374"/>
    </row>
    <row r="30" spans="1:4" x14ac:dyDescent="0.3">
      <c r="A30" s="371" t="s">
        <v>101</v>
      </c>
      <c r="B30" s="378"/>
      <c r="C30" s="377"/>
      <c r="D30" s="374"/>
    </row>
    <row r="31" spans="1:4" x14ac:dyDescent="0.3">
      <c r="A31" s="371" t="s">
        <v>102</v>
      </c>
      <c r="B31" s="378"/>
      <c r="C31" s="377"/>
      <c r="D31" s="374"/>
    </row>
    <row r="32" spans="1:4" x14ac:dyDescent="0.3">
      <c r="A32" s="371" t="s">
        <v>103</v>
      </c>
      <c r="B32" s="378"/>
      <c r="C32" s="377"/>
      <c r="D32" s="374"/>
    </row>
    <row r="33" spans="1:4" ht="15" thickBot="1" x14ac:dyDescent="0.35">
      <c r="A33" s="379" t="s">
        <v>104</v>
      </c>
      <c r="B33" s="380"/>
      <c r="C33" s="381"/>
      <c r="D33" s="382"/>
    </row>
    <row r="34" spans="1:4" ht="15" thickBot="1" x14ac:dyDescent="0.35">
      <c r="A34" s="383" t="s">
        <v>105</v>
      </c>
      <c r="B34" s="384" t="s">
        <v>106</v>
      </c>
      <c r="C34" s="385"/>
      <c r="D34" s="386"/>
    </row>
  </sheetData>
  <mergeCells count="3">
    <mergeCell ref="A4:E4"/>
    <mergeCell ref="A3:D3"/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086E-DB43-453E-B70A-BE2F3038E15F}">
  <dimension ref="A1:J22"/>
  <sheetViews>
    <sheetView zoomScale="120" zoomScaleNormal="120" workbookViewId="0">
      <selection activeCell="A2" sqref="A2"/>
    </sheetView>
  </sheetViews>
  <sheetFormatPr defaultColWidth="9.33203125" defaultRowHeight="13.2" x14ac:dyDescent="0.25"/>
  <cols>
    <col min="1" max="1" width="8" style="22" customWidth="1"/>
    <col min="2" max="2" width="32.5546875" style="22" customWidth="1"/>
    <col min="3" max="3" width="8.6640625" style="22" customWidth="1"/>
    <col min="4" max="4" width="13.33203125" style="22" customWidth="1"/>
    <col min="5" max="8" width="13.77734375" style="22" customWidth="1"/>
    <col min="9" max="9" width="15.109375" style="22" customWidth="1"/>
    <col min="10" max="10" width="5" style="22" customWidth="1"/>
    <col min="11" max="256" width="9.33203125" style="22"/>
    <col min="257" max="257" width="5.44140625" style="22" customWidth="1"/>
    <col min="258" max="258" width="36.77734375" style="22" customWidth="1"/>
    <col min="259" max="264" width="13.77734375" style="22" customWidth="1"/>
    <col min="265" max="265" width="15.109375" style="22" customWidth="1"/>
    <col min="266" max="266" width="5" style="22" customWidth="1"/>
    <col min="267" max="512" width="9.33203125" style="22"/>
    <col min="513" max="513" width="5.44140625" style="22" customWidth="1"/>
    <col min="514" max="514" width="36.77734375" style="22" customWidth="1"/>
    <col min="515" max="520" width="13.77734375" style="22" customWidth="1"/>
    <col min="521" max="521" width="15.109375" style="22" customWidth="1"/>
    <col min="522" max="522" width="5" style="22" customWidth="1"/>
    <col min="523" max="768" width="9.33203125" style="22"/>
    <col min="769" max="769" width="5.44140625" style="22" customWidth="1"/>
    <col min="770" max="770" width="36.77734375" style="22" customWidth="1"/>
    <col min="771" max="776" width="13.77734375" style="22" customWidth="1"/>
    <col min="777" max="777" width="15.109375" style="22" customWidth="1"/>
    <col min="778" max="778" width="5" style="22" customWidth="1"/>
    <col min="779" max="1024" width="9.33203125" style="22"/>
    <col min="1025" max="1025" width="5.44140625" style="22" customWidth="1"/>
    <col min="1026" max="1026" width="36.77734375" style="22" customWidth="1"/>
    <col min="1027" max="1032" width="13.77734375" style="22" customWidth="1"/>
    <col min="1033" max="1033" width="15.109375" style="22" customWidth="1"/>
    <col min="1034" max="1034" width="5" style="22" customWidth="1"/>
    <col min="1035" max="1280" width="9.33203125" style="22"/>
    <col min="1281" max="1281" width="5.44140625" style="22" customWidth="1"/>
    <col min="1282" max="1282" width="36.77734375" style="22" customWidth="1"/>
    <col min="1283" max="1288" width="13.77734375" style="22" customWidth="1"/>
    <col min="1289" max="1289" width="15.109375" style="22" customWidth="1"/>
    <col min="1290" max="1290" width="5" style="22" customWidth="1"/>
    <col min="1291" max="1536" width="9.33203125" style="22"/>
    <col min="1537" max="1537" width="5.44140625" style="22" customWidth="1"/>
    <col min="1538" max="1538" width="36.77734375" style="22" customWidth="1"/>
    <col min="1539" max="1544" width="13.77734375" style="22" customWidth="1"/>
    <col min="1545" max="1545" width="15.109375" style="22" customWidth="1"/>
    <col min="1546" max="1546" width="5" style="22" customWidth="1"/>
    <col min="1547" max="1792" width="9.33203125" style="22"/>
    <col min="1793" max="1793" width="5.44140625" style="22" customWidth="1"/>
    <col min="1794" max="1794" width="36.77734375" style="22" customWidth="1"/>
    <col min="1795" max="1800" width="13.77734375" style="22" customWidth="1"/>
    <col min="1801" max="1801" width="15.109375" style="22" customWidth="1"/>
    <col min="1802" max="1802" width="5" style="22" customWidth="1"/>
    <col min="1803" max="2048" width="9.33203125" style="22"/>
    <col min="2049" max="2049" width="5.44140625" style="22" customWidth="1"/>
    <col min="2050" max="2050" width="36.77734375" style="22" customWidth="1"/>
    <col min="2051" max="2056" width="13.77734375" style="22" customWidth="1"/>
    <col min="2057" max="2057" width="15.109375" style="22" customWidth="1"/>
    <col min="2058" max="2058" width="5" style="22" customWidth="1"/>
    <col min="2059" max="2304" width="9.33203125" style="22"/>
    <col min="2305" max="2305" width="5.44140625" style="22" customWidth="1"/>
    <col min="2306" max="2306" width="36.77734375" style="22" customWidth="1"/>
    <col min="2307" max="2312" width="13.77734375" style="22" customWidth="1"/>
    <col min="2313" max="2313" width="15.109375" style="22" customWidth="1"/>
    <col min="2314" max="2314" width="5" style="22" customWidth="1"/>
    <col min="2315" max="2560" width="9.33203125" style="22"/>
    <col min="2561" max="2561" width="5.44140625" style="22" customWidth="1"/>
    <col min="2562" max="2562" width="36.77734375" style="22" customWidth="1"/>
    <col min="2563" max="2568" width="13.77734375" style="22" customWidth="1"/>
    <col min="2569" max="2569" width="15.109375" style="22" customWidth="1"/>
    <col min="2570" max="2570" width="5" style="22" customWidth="1"/>
    <col min="2571" max="2816" width="9.33203125" style="22"/>
    <col min="2817" max="2817" width="5.44140625" style="22" customWidth="1"/>
    <col min="2818" max="2818" width="36.77734375" style="22" customWidth="1"/>
    <col min="2819" max="2824" width="13.77734375" style="22" customWidth="1"/>
    <col min="2825" max="2825" width="15.109375" style="22" customWidth="1"/>
    <col min="2826" max="2826" width="5" style="22" customWidth="1"/>
    <col min="2827" max="3072" width="9.33203125" style="22"/>
    <col min="3073" max="3073" width="5.44140625" style="22" customWidth="1"/>
    <col min="3074" max="3074" width="36.77734375" style="22" customWidth="1"/>
    <col min="3075" max="3080" width="13.77734375" style="22" customWidth="1"/>
    <col min="3081" max="3081" width="15.109375" style="22" customWidth="1"/>
    <col min="3082" max="3082" width="5" style="22" customWidth="1"/>
    <col min="3083" max="3328" width="9.33203125" style="22"/>
    <col min="3329" max="3329" width="5.44140625" style="22" customWidth="1"/>
    <col min="3330" max="3330" width="36.77734375" style="22" customWidth="1"/>
    <col min="3331" max="3336" width="13.77734375" style="22" customWidth="1"/>
    <col min="3337" max="3337" width="15.109375" style="22" customWidth="1"/>
    <col min="3338" max="3338" width="5" style="22" customWidth="1"/>
    <col min="3339" max="3584" width="9.33203125" style="22"/>
    <col min="3585" max="3585" width="5.44140625" style="22" customWidth="1"/>
    <col min="3586" max="3586" width="36.77734375" style="22" customWidth="1"/>
    <col min="3587" max="3592" width="13.77734375" style="22" customWidth="1"/>
    <col min="3593" max="3593" width="15.109375" style="22" customWidth="1"/>
    <col min="3594" max="3594" width="5" style="22" customWidth="1"/>
    <col min="3595" max="3840" width="9.33203125" style="22"/>
    <col min="3841" max="3841" width="5.44140625" style="22" customWidth="1"/>
    <col min="3842" max="3842" width="36.77734375" style="22" customWidth="1"/>
    <col min="3843" max="3848" width="13.77734375" style="22" customWidth="1"/>
    <col min="3849" max="3849" width="15.109375" style="22" customWidth="1"/>
    <col min="3850" max="3850" width="5" style="22" customWidth="1"/>
    <col min="3851" max="4096" width="9.33203125" style="22"/>
    <col min="4097" max="4097" width="5.44140625" style="22" customWidth="1"/>
    <col min="4098" max="4098" width="36.77734375" style="22" customWidth="1"/>
    <col min="4099" max="4104" width="13.77734375" style="22" customWidth="1"/>
    <col min="4105" max="4105" width="15.109375" style="22" customWidth="1"/>
    <col min="4106" max="4106" width="5" style="22" customWidth="1"/>
    <col min="4107" max="4352" width="9.33203125" style="22"/>
    <col min="4353" max="4353" width="5.44140625" style="22" customWidth="1"/>
    <col min="4354" max="4354" width="36.77734375" style="22" customWidth="1"/>
    <col min="4355" max="4360" width="13.77734375" style="22" customWidth="1"/>
    <col min="4361" max="4361" width="15.109375" style="22" customWidth="1"/>
    <col min="4362" max="4362" width="5" style="22" customWidth="1"/>
    <col min="4363" max="4608" width="9.33203125" style="22"/>
    <col min="4609" max="4609" width="5.44140625" style="22" customWidth="1"/>
    <col min="4610" max="4610" width="36.77734375" style="22" customWidth="1"/>
    <col min="4611" max="4616" width="13.77734375" style="22" customWidth="1"/>
    <col min="4617" max="4617" width="15.109375" style="22" customWidth="1"/>
    <col min="4618" max="4618" width="5" style="22" customWidth="1"/>
    <col min="4619" max="4864" width="9.33203125" style="22"/>
    <col min="4865" max="4865" width="5.44140625" style="22" customWidth="1"/>
    <col min="4866" max="4866" width="36.77734375" style="22" customWidth="1"/>
    <col min="4867" max="4872" width="13.77734375" style="22" customWidth="1"/>
    <col min="4873" max="4873" width="15.109375" style="22" customWidth="1"/>
    <col min="4874" max="4874" width="5" style="22" customWidth="1"/>
    <col min="4875" max="5120" width="9.33203125" style="22"/>
    <col min="5121" max="5121" width="5.44140625" style="22" customWidth="1"/>
    <col min="5122" max="5122" width="36.77734375" style="22" customWidth="1"/>
    <col min="5123" max="5128" width="13.77734375" style="22" customWidth="1"/>
    <col min="5129" max="5129" width="15.109375" style="22" customWidth="1"/>
    <col min="5130" max="5130" width="5" style="22" customWidth="1"/>
    <col min="5131" max="5376" width="9.33203125" style="22"/>
    <col min="5377" max="5377" width="5.44140625" style="22" customWidth="1"/>
    <col min="5378" max="5378" width="36.77734375" style="22" customWidth="1"/>
    <col min="5379" max="5384" width="13.77734375" style="22" customWidth="1"/>
    <col min="5385" max="5385" width="15.109375" style="22" customWidth="1"/>
    <col min="5386" max="5386" width="5" style="22" customWidth="1"/>
    <col min="5387" max="5632" width="9.33203125" style="22"/>
    <col min="5633" max="5633" width="5.44140625" style="22" customWidth="1"/>
    <col min="5634" max="5634" width="36.77734375" style="22" customWidth="1"/>
    <col min="5635" max="5640" width="13.77734375" style="22" customWidth="1"/>
    <col min="5641" max="5641" width="15.109375" style="22" customWidth="1"/>
    <col min="5642" max="5642" width="5" style="22" customWidth="1"/>
    <col min="5643" max="5888" width="9.33203125" style="22"/>
    <col min="5889" max="5889" width="5.44140625" style="22" customWidth="1"/>
    <col min="5890" max="5890" width="36.77734375" style="22" customWidth="1"/>
    <col min="5891" max="5896" width="13.77734375" style="22" customWidth="1"/>
    <col min="5897" max="5897" width="15.109375" style="22" customWidth="1"/>
    <col min="5898" max="5898" width="5" style="22" customWidth="1"/>
    <col min="5899" max="6144" width="9.33203125" style="22"/>
    <col min="6145" max="6145" width="5.44140625" style="22" customWidth="1"/>
    <col min="6146" max="6146" width="36.77734375" style="22" customWidth="1"/>
    <col min="6147" max="6152" width="13.77734375" style="22" customWidth="1"/>
    <col min="6153" max="6153" width="15.109375" style="22" customWidth="1"/>
    <col min="6154" max="6154" width="5" style="22" customWidth="1"/>
    <col min="6155" max="6400" width="9.33203125" style="22"/>
    <col min="6401" max="6401" width="5.44140625" style="22" customWidth="1"/>
    <col min="6402" max="6402" width="36.77734375" style="22" customWidth="1"/>
    <col min="6403" max="6408" width="13.77734375" style="22" customWidth="1"/>
    <col min="6409" max="6409" width="15.109375" style="22" customWidth="1"/>
    <col min="6410" max="6410" width="5" style="22" customWidth="1"/>
    <col min="6411" max="6656" width="9.33203125" style="22"/>
    <col min="6657" max="6657" width="5.44140625" style="22" customWidth="1"/>
    <col min="6658" max="6658" width="36.77734375" style="22" customWidth="1"/>
    <col min="6659" max="6664" width="13.77734375" style="22" customWidth="1"/>
    <col min="6665" max="6665" width="15.109375" style="22" customWidth="1"/>
    <col min="6666" max="6666" width="5" style="22" customWidth="1"/>
    <col min="6667" max="6912" width="9.33203125" style="22"/>
    <col min="6913" max="6913" width="5.44140625" style="22" customWidth="1"/>
    <col min="6914" max="6914" width="36.77734375" style="22" customWidth="1"/>
    <col min="6915" max="6920" width="13.77734375" style="22" customWidth="1"/>
    <col min="6921" max="6921" width="15.109375" style="22" customWidth="1"/>
    <col min="6922" max="6922" width="5" style="22" customWidth="1"/>
    <col min="6923" max="7168" width="9.33203125" style="22"/>
    <col min="7169" max="7169" width="5.44140625" style="22" customWidth="1"/>
    <col min="7170" max="7170" width="36.77734375" style="22" customWidth="1"/>
    <col min="7171" max="7176" width="13.77734375" style="22" customWidth="1"/>
    <col min="7177" max="7177" width="15.109375" style="22" customWidth="1"/>
    <col min="7178" max="7178" width="5" style="22" customWidth="1"/>
    <col min="7179" max="7424" width="9.33203125" style="22"/>
    <col min="7425" max="7425" width="5.44140625" style="22" customWidth="1"/>
    <col min="7426" max="7426" width="36.77734375" style="22" customWidth="1"/>
    <col min="7427" max="7432" width="13.77734375" style="22" customWidth="1"/>
    <col min="7433" max="7433" width="15.109375" style="22" customWidth="1"/>
    <col min="7434" max="7434" width="5" style="22" customWidth="1"/>
    <col min="7435" max="7680" width="9.33203125" style="22"/>
    <col min="7681" max="7681" width="5.44140625" style="22" customWidth="1"/>
    <col min="7682" max="7682" width="36.77734375" style="22" customWidth="1"/>
    <col min="7683" max="7688" width="13.77734375" style="22" customWidth="1"/>
    <col min="7689" max="7689" width="15.109375" style="22" customWidth="1"/>
    <col min="7690" max="7690" width="5" style="22" customWidth="1"/>
    <col min="7691" max="7936" width="9.33203125" style="22"/>
    <col min="7937" max="7937" width="5.44140625" style="22" customWidth="1"/>
    <col min="7938" max="7938" width="36.77734375" style="22" customWidth="1"/>
    <col min="7939" max="7944" width="13.77734375" style="22" customWidth="1"/>
    <col min="7945" max="7945" width="15.109375" style="22" customWidth="1"/>
    <col min="7946" max="7946" width="5" style="22" customWidth="1"/>
    <col min="7947" max="8192" width="9.33203125" style="22"/>
    <col min="8193" max="8193" width="5.44140625" style="22" customWidth="1"/>
    <col min="8194" max="8194" width="36.77734375" style="22" customWidth="1"/>
    <col min="8195" max="8200" width="13.77734375" style="22" customWidth="1"/>
    <col min="8201" max="8201" width="15.109375" style="22" customWidth="1"/>
    <col min="8202" max="8202" width="5" style="22" customWidth="1"/>
    <col min="8203" max="8448" width="9.33203125" style="22"/>
    <col min="8449" max="8449" width="5.44140625" style="22" customWidth="1"/>
    <col min="8450" max="8450" width="36.77734375" style="22" customWidth="1"/>
    <col min="8451" max="8456" width="13.77734375" style="22" customWidth="1"/>
    <col min="8457" max="8457" width="15.109375" style="22" customWidth="1"/>
    <col min="8458" max="8458" width="5" style="22" customWidth="1"/>
    <col min="8459" max="8704" width="9.33203125" style="22"/>
    <col min="8705" max="8705" width="5.44140625" style="22" customWidth="1"/>
    <col min="8706" max="8706" width="36.77734375" style="22" customWidth="1"/>
    <col min="8707" max="8712" width="13.77734375" style="22" customWidth="1"/>
    <col min="8713" max="8713" width="15.109375" style="22" customWidth="1"/>
    <col min="8714" max="8714" width="5" style="22" customWidth="1"/>
    <col min="8715" max="8960" width="9.33203125" style="22"/>
    <col min="8961" max="8961" width="5.44140625" style="22" customWidth="1"/>
    <col min="8962" max="8962" width="36.77734375" style="22" customWidth="1"/>
    <col min="8963" max="8968" width="13.77734375" style="22" customWidth="1"/>
    <col min="8969" max="8969" width="15.109375" style="22" customWidth="1"/>
    <col min="8970" max="8970" width="5" style="22" customWidth="1"/>
    <col min="8971" max="9216" width="9.33203125" style="22"/>
    <col min="9217" max="9217" width="5.44140625" style="22" customWidth="1"/>
    <col min="9218" max="9218" width="36.77734375" style="22" customWidth="1"/>
    <col min="9219" max="9224" width="13.77734375" style="22" customWidth="1"/>
    <col min="9225" max="9225" width="15.109375" style="22" customWidth="1"/>
    <col min="9226" max="9226" width="5" style="22" customWidth="1"/>
    <col min="9227" max="9472" width="9.33203125" style="22"/>
    <col min="9473" max="9473" width="5.44140625" style="22" customWidth="1"/>
    <col min="9474" max="9474" width="36.77734375" style="22" customWidth="1"/>
    <col min="9475" max="9480" width="13.77734375" style="22" customWidth="1"/>
    <col min="9481" max="9481" width="15.109375" style="22" customWidth="1"/>
    <col min="9482" max="9482" width="5" style="22" customWidth="1"/>
    <col min="9483" max="9728" width="9.33203125" style="22"/>
    <col min="9729" max="9729" width="5.44140625" style="22" customWidth="1"/>
    <col min="9730" max="9730" width="36.77734375" style="22" customWidth="1"/>
    <col min="9731" max="9736" width="13.77734375" style="22" customWidth="1"/>
    <col min="9737" max="9737" width="15.109375" style="22" customWidth="1"/>
    <col min="9738" max="9738" width="5" style="22" customWidth="1"/>
    <col min="9739" max="9984" width="9.33203125" style="22"/>
    <col min="9985" max="9985" width="5.44140625" style="22" customWidth="1"/>
    <col min="9986" max="9986" width="36.77734375" style="22" customWidth="1"/>
    <col min="9987" max="9992" width="13.77734375" style="22" customWidth="1"/>
    <col min="9993" max="9993" width="15.109375" style="22" customWidth="1"/>
    <col min="9994" max="9994" width="5" style="22" customWidth="1"/>
    <col min="9995" max="10240" width="9.33203125" style="22"/>
    <col min="10241" max="10241" width="5.44140625" style="22" customWidth="1"/>
    <col min="10242" max="10242" width="36.77734375" style="22" customWidth="1"/>
    <col min="10243" max="10248" width="13.77734375" style="22" customWidth="1"/>
    <col min="10249" max="10249" width="15.109375" style="22" customWidth="1"/>
    <col min="10250" max="10250" width="5" style="22" customWidth="1"/>
    <col min="10251" max="10496" width="9.33203125" style="22"/>
    <col min="10497" max="10497" width="5.44140625" style="22" customWidth="1"/>
    <col min="10498" max="10498" width="36.77734375" style="22" customWidth="1"/>
    <col min="10499" max="10504" width="13.77734375" style="22" customWidth="1"/>
    <col min="10505" max="10505" width="15.109375" style="22" customWidth="1"/>
    <col min="10506" max="10506" width="5" style="22" customWidth="1"/>
    <col min="10507" max="10752" width="9.33203125" style="22"/>
    <col min="10753" max="10753" width="5.44140625" style="22" customWidth="1"/>
    <col min="10754" max="10754" width="36.77734375" style="22" customWidth="1"/>
    <col min="10755" max="10760" width="13.77734375" style="22" customWidth="1"/>
    <col min="10761" max="10761" width="15.109375" style="22" customWidth="1"/>
    <col min="10762" max="10762" width="5" style="22" customWidth="1"/>
    <col min="10763" max="11008" width="9.33203125" style="22"/>
    <col min="11009" max="11009" width="5.44140625" style="22" customWidth="1"/>
    <col min="11010" max="11010" width="36.77734375" style="22" customWidth="1"/>
    <col min="11011" max="11016" width="13.77734375" style="22" customWidth="1"/>
    <col min="11017" max="11017" width="15.109375" style="22" customWidth="1"/>
    <col min="11018" max="11018" width="5" style="22" customWidth="1"/>
    <col min="11019" max="11264" width="9.33203125" style="22"/>
    <col min="11265" max="11265" width="5.44140625" style="22" customWidth="1"/>
    <col min="11266" max="11266" width="36.77734375" style="22" customWidth="1"/>
    <col min="11267" max="11272" width="13.77734375" style="22" customWidth="1"/>
    <col min="11273" max="11273" width="15.109375" style="22" customWidth="1"/>
    <col min="11274" max="11274" width="5" style="22" customWidth="1"/>
    <col min="11275" max="11520" width="9.33203125" style="22"/>
    <col min="11521" max="11521" width="5.44140625" style="22" customWidth="1"/>
    <col min="11522" max="11522" width="36.77734375" style="22" customWidth="1"/>
    <col min="11523" max="11528" width="13.77734375" style="22" customWidth="1"/>
    <col min="11529" max="11529" width="15.109375" style="22" customWidth="1"/>
    <col min="11530" max="11530" width="5" style="22" customWidth="1"/>
    <col min="11531" max="11776" width="9.33203125" style="22"/>
    <col min="11777" max="11777" width="5.44140625" style="22" customWidth="1"/>
    <col min="11778" max="11778" width="36.77734375" style="22" customWidth="1"/>
    <col min="11779" max="11784" width="13.77734375" style="22" customWidth="1"/>
    <col min="11785" max="11785" width="15.109375" style="22" customWidth="1"/>
    <col min="11786" max="11786" width="5" style="22" customWidth="1"/>
    <col min="11787" max="12032" width="9.33203125" style="22"/>
    <col min="12033" max="12033" width="5.44140625" style="22" customWidth="1"/>
    <col min="12034" max="12034" width="36.77734375" style="22" customWidth="1"/>
    <col min="12035" max="12040" width="13.77734375" style="22" customWidth="1"/>
    <col min="12041" max="12041" width="15.109375" style="22" customWidth="1"/>
    <col min="12042" max="12042" width="5" style="22" customWidth="1"/>
    <col min="12043" max="12288" width="9.33203125" style="22"/>
    <col min="12289" max="12289" width="5.44140625" style="22" customWidth="1"/>
    <col min="12290" max="12290" width="36.77734375" style="22" customWidth="1"/>
    <col min="12291" max="12296" width="13.77734375" style="22" customWidth="1"/>
    <col min="12297" max="12297" width="15.109375" style="22" customWidth="1"/>
    <col min="12298" max="12298" width="5" style="22" customWidth="1"/>
    <col min="12299" max="12544" width="9.33203125" style="22"/>
    <col min="12545" max="12545" width="5.44140625" style="22" customWidth="1"/>
    <col min="12546" max="12546" width="36.77734375" style="22" customWidth="1"/>
    <col min="12547" max="12552" width="13.77734375" style="22" customWidth="1"/>
    <col min="12553" max="12553" width="15.109375" style="22" customWidth="1"/>
    <col min="12554" max="12554" width="5" style="22" customWidth="1"/>
    <col min="12555" max="12800" width="9.33203125" style="22"/>
    <col min="12801" max="12801" width="5.44140625" style="22" customWidth="1"/>
    <col min="12802" max="12802" width="36.77734375" style="22" customWidth="1"/>
    <col min="12803" max="12808" width="13.77734375" style="22" customWidth="1"/>
    <col min="12809" max="12809" width="15.109375" style="22" customWidth="1"/>
    <col min="12810" max="12810" width="5" style="22" customWidth="1"/>
    <col min="12811" max="13056" width="9.33203125" style="22"/>
    <col min="13057" max="13057" width="5.44140625" style="22" customWidth="1"/>
    <col min="13058" max="13058" width="36.77734375" style="22" customWidth="1"/>
    <col min="13059" max="13064" width="13.77734375" style="22" customWidth="1"/>
    <col min="13065" max="13065" width="15.109375" style="22" customWidth="1"/>
    <col min="13066" max="13066" width="5" style="22" customWidth="1"/>
    <col min="13067" max="13312" width="9.33203125" style="22"/>
    <col min="13313" max="13313" width="5.44140625" style="22" customWidth="1"/>
    <col min="13314" max="13314" width="36.77734375" style="22" customWidth="1"/>
    <col min="13315" max="13320" width="13.77734375" style="22" customWidth="1"/>
    <col min="13321" max="13321" width="15.109375" style="22" customWidth="1"/>
    <col min="13322" max="13322" width="5" style="22" customWidth="1"/>
    <col min="13323" max="13568" width="9.33203125" style="22"/>
    <col min="13569" max="13569" width="5.44140625" style="22" customWidth="1"/>
    <col min="13570" max="13570" width="36.77734375" style="22" customWidth="1"/>
    <col min="13571" max="13576" width="13.77734375" style="22" customWidth="1"/>
    <col min="13577" max="13577" width="15.109375" style="22" customWidth="1"/>
    <col min="13578" max="13578" width="5" style="22" customWidth="1"/>
    <col min="13579" max="13824" width="9.33203125" style="22"/>
    <col min="13825" max="13825" width="5.44140625" style="22" customWidth="1"/>
    <col min="13826" max="13826" width="36.77734375" style="22" customWidth="1"/>
    <col min="13827" max="13832" width="13.77734375" style="22" customWidth="1"/>
    <col min="13833" max="13833" width="15.109375" style="22" customWidth="1"/>
    <col min="13834" max="13834" width="5" style="22" customWidth="1"/>
    <col min="13835" max="14080" width="9.33203125" style="22"/>
    <col min="14081" max="14081" width="5.44140625" style="22" customWidth="1"/>
    <col min="14082" max="14082" width="36.77734375" style="22" customWidth="1"/>
    <col min="14083" max="14088" width="13.77734375" style="22" customWidth="1"/>
    <col min="14089" max="14089" width="15.109375" style="22" customWidth="1"/>
    <col min="14090" max="14090" width="5" style="22" customWidth="1"/>
    <col min="14091" max="14336" width="9.33203125" style="22"/>
    <col min="14337" max="14337" width="5.44140625" style="22" customWidth="1"/>
    <col min="14338" max="14338" width="36.77734375" style="22" customWidth="1"/>
    <col min="14339" max="14344" width="13.77734375" style="22" customWidth="1"/>
    <col min="14345" max="14345" width="15.109375" style="22" customWidth="1"/>
    <col min="14346" max="14346" width="5" style="22" customWidth="1"/>
    <col min="14347" max="14592" width="9.33203125" style="22"/>
    <col min="14593" max="14593" width="5.44140625" style="22" customWidth="1"/>
    <col min="14594" max="14594" width="36.77734375" style="22" customWidth="1"/>
    <col min="14595" max="14600" width="13.77734375" style="22" customWidth="1"/>
    <col min="14601" max="14601" width="15.109375" style="22" customWidth="1"/>
    <col min="14602" max="14602" width="5" style="22" customWidth="1"/>
    <col min="14603" max="14848" width="9.33203125" style="22"/>
    <col min="14849" max="14849" width="5.44140625" style="22" customWidth="1"/>
    <col min="14850" max="14850" width="36.77734375" style="22" customWidth="1"/>
    <col min="14851" max="14856" width="13.77734375" style="22" customWidth="1"/>
    <col min="14857" max="14857" width="15.109375" style="22" customWidth="1"/>
    <col min="14858" max="14858" width="5" style="22" customWidth="1"/>
    <col min="14859" max="15104" width="9.33203125" style="22"/>
    <col min="15105" max="15105" width="5.44140625" style="22" customWidth="1"/>
    <col min="15106" max="15106" width="36.77734375" style="22" customWidth="1"/>
    <col min="15107" max="15112" width="13.77734375" style="22" customWidth="1"/>
    <col min="15113" max="15113" width="15.109375" style="22" customWidth="1"/>
    <col min="15114" max="15114" width="5" style="22" customWidth="1"/>
    <col min="15115" max="15360" width="9.33203125" style="22"/>
    <col min="15361" max="15361" width="5.44140625" style="22" customWidth="1"/>
    <col min="15362" max="15362" width="36.77734375" style="22" customWidth="1"/>
    <col min="15363" max="15368" width="13.77734375" style="22" customWidth="1"/>
    <col min="15369" max="15369" width="15.109375" style="22" customWidth="1"/>
    <col min="15370" max="15370" width="5" style="22" customWidth="1"/>
    <col min="15371" max="15616" width="9.33203125" style="22"/>
    <col min="15617" max="15617" width="5.44140625" style="22" customWidth="1"/>
    <col min="15618" max="15618" width="36.77734375" style="22" customWidth="1"/>
    <col min="15619" max="15624" width="13.77734375" style="22" customWidth="1"/>
    <col min="15625" max="15625" width="15.109375" style="22" customWidth="1"/>
    <col min="15626" max="15626" width="5" style="22" customWidth="1"/>
    <col min="15627" max="15872" width="9.33203125" style="22"/>
    <col min="15873" max="15873" width="5.44140625" style="22" customWidth="1"/>
    <col min="15874" max="15874" width="36.77734375" style="22" customWidth="1"/>
    <col min="15875" max="15880" width="13.77734375" style="22" customWidth="1"/>
    <col min="15881" max="15881" width="15.109375" style="22" customWidth="1"/>
    <col min="15882" max="15882" width="5" style="22" customWidth="1"/>
    <col min="15883" max="16128" width="9.33203125" style="22"/>
    <col min="16129" max="16129" width="5.44140625" style="22" customWidth="1"/>
    <col min="16130" max="16130" width="36.77734375" style="22" customWidth="1"/>
    <col min="16131" max="16136" width="13.77734375" style="22" customWidth="1"/>
    <col min="16137" max="16137" width="15.109375" style="22" customWidth="1"/>
    <col min="16138" max="16138" width="5" style="22" customWidth="1"/>
    <col min="16139" max="16384" width="9.33203125" style="22"/>
  </cols>
  <sheetData>
    <row r="1" spans="1:10" ht="15.6" x14ac:dyDescent="0.3">
      <c r="A1" s="414" t="s">
        <v>45</v>
      </c>
      <c r="B1" s="414"/>
      <c r="C1" s="414"/>
      <c r="D1" s="414"/>
      <c r="E1" s="414"/>
      <c r="F1" s="414"/>
      <c r="G1" s="414"/>
      <c r="H1" s="414"/>
      <c r="I1" s="414"/>
    </row>
    <row r="3" spans="1:10" ht="34.5" customHeight="1" x14ac:dyDescent="0.25">
      <c r="A3" s="416" t="s">
        <v>72</v>
      </c>
      <c r="B3" s="416"/>
      <c r="C3" s="416"/>
      <c r="D3" s="416"/>
      <c r="E3" s="416"/>
      <c r="F3" s="416"/>
      <c r="G3" s="416"/>
      <c r="H3" s="416"/>
      <c r="I3" s="213"/>
      <c r="J3" s="427"/>
    </row>
    <row r="4" spans="1:10" ht="15.6" customHeight="1" x14ac:dyDescent="0.25">
      <c r="A4" s="26"/>
      <c r="B4" s="26"/>
      <c r="C4" s="26"/>
      <c r="D4" s="26"/>
      <c r="E4" s="26"/>
      <c r="F4" s="26"/>
      <c r="G4" s="26"/>
      <c r="H4" s="26"/>
      <c r="I4" s="213"/>
      <c r="J4" s="427"/>
    </row>
    <row r="5" spans="1:10" ht="14.4" thickBot="1" x14ac:dyDescent="0.35">
      <c r="A5" s="186"/>
      <c r="B5" s="186"/>
      <c r="C5" s="186"/>
      <c r="D5" s="186"/>
      <c r="E5" s="186"/>
      <c r="F5" s="186"/>
      <c r="G5" s="186"/>
      <c r="H5" s="428" t="str">
        <f>'[2]Z_3.tájékoztató_t.'!H5</f>
        <v xml:space="preserve"> Forintban!</v>
      </c>
      <c r="I5" s="428"/>
      <c r="J5" s="427"/>
    </row>
    <row r="6" spans="1:10" ht="13.8" customHeight="1" thickBot="1" x14ac:dyDescent="0.3">
      <c r="A6" s="429" t="s">
        <v>2</v>
      </c>
      <c r="B6" s="431" t="s">
        <v>56</v>
      </c>
      <c r="C6" s="431" t="s">
        <v>57</v>
      </c>
      <c r="D6" s="433" t="s">
        <v>58</v>
      </c>
      <c r="E6" s="434"/>
      <c r="F6" s="434"/>
      <c r="G6" s="434"/>
      <c r="H6" s="435"/>
      <c r="I6" s="436" t="s">
        <v>477</v>
      </c>
      <c r="J6" s="427"/>
    </row>
    <row r="7" spans="1:10" s="189" customFormat="1" ht="42" customHeight="1" thickBot="1" x14ac:dyDescent="0.35">
      <c r="A7" s="430"/>
      <c r="B7" s="432"/>
      <c r="C7" s="432"/>
      <c r="D7" s="187" t="s">
        <v>59</v>
      </c>
      <c r="E7" s="187" t="s">
        <v>60</v>
      </c>
      <c r="F7" s="187" t="s">
        <v>61</v>
      </c>
      <c r="G7" s="188" t="s">
        <v>62</v>
      </c>
      <c r="H7" s="188" t="s">
        <v>63</v>
      </c>
      <c r="I7" s="437"/>
      <c r="J7" s="427"/>
    </row>
    <row r="8" spans="1:10" s="189" customFormat="1" ht="12" customHeight="1" thickBot="1" x14ac:dyDescent="0.35">
      <c r="A8" s="190" t="s">
        <v>20</v>
      </c>
      <c r="B8" s="191" t="s">
        <v>64</v>
      </c>
      <c r="C8" s="191" t="s">
        <v>22</v>
      </c>
      <c r="D8" s="191" t="s">
        <v>23</v>
      </c>
      <c r="E8" s="191" t="s">
        <v>24</v>
      </c>
      <c r="F8" s="191" t="s">
        <v>25</v>
      </c>
      <c r="G8" s="191" t="s">
        <v>26</v>
      </c>
      <c r="H8" s="191" t="s">
        <v>65</v>
      </c>
      <c r="I8" s="192" t="s">
        <v>66</v>
      </c>
      <c r="J8" s="427"/>
    </row>
    <row r="9" spans="1:10" s="189" customFormat="1" ht="18" customHeight="1" x14ac:dyDescent="0.3">
      <c r="A9" s="438" t="s">
        <v>67</v>
      </c>
      <c r="B9" s="439"/>
      <c r="C9" s="439"/>
      <c r="D9" s="439"/>
      <c r="E9" s="439"/>
      <c r="F9" s="439"/>
      <c r="G9" s="439"/>
      <c r="H9" s="439"/>
      <c r="I9" s="440"/>
      <c r="J9" s="427"/>
    </row>
    <row r="10" spans="1:10" ht="15.9" customHeight="1" x14ac:dyDescent="0.25">
      <c r="A10" s="193" t="s">
        <v>3</v>
      </c>
      <c r="B10" s="194" t="s">
        <v>478</v>
      </c>
      <c r="C10" s="195"/>
      <c r="D10" s="195"/>
      <c r="E10" s="195"/>
      <c r="F10" s="195"/>
      <c r="G10" s="196"/>
      <c r="H10" s="197">
        <f t="shared" ref="H10:H16" si="0">SUM(D10:G10)</f>
        <v>0</v>
      </c>
      <c r="I10" s="198">
        <f t="shared" ref="I10:I16" si="1">C10+H10</f>
        <v>0</v>
      </c>
      <c r="J10" s="427"/>
    </row>
    <row r="11" spans="1:10" x14ac:dyDescent="0.25">
      <c r="A11" s="193" t="s">
        <v>4</v>
      </c>
      <c r="B11" s="194" t="s">
        <v>479</v>
      </c>
      <c r="C11" s="195"/>
      <c r="D11" s="195"/>
      <c r="E11" s="195"/>
      <c r="F11" s="195"/>
      <c r="G11" s="196"/>
      <c r="H11" s="197">
        <f t="shared" si="0"/>
        <v>0</v>
      </c>
      <c r="I11" s="198">
        <f t="shared" si="1"/>
        <v>0</v>
      </c>
      <c r="J11" s="427"/>
    </row>
    <row r="12" spans="1:10" x14ac:dyDescent="0.25">
      <c r="A12" s="193" t="s">
        <v>5</v>
      </c>
      <c r="B12" s="194" t="s">
        <v>480</v>
      </c>
      <c r="C12" s="195"/>
      <c r="D12" s="195"/>
      <c r="E12" s="195"/>
      <c r="F12" s="195"/>
      <c r="G12" s="196"/>
      <c r="H12" s="197">
        <f t="shared" si="0"/>
        <v>0</v>
      </c>
      <c r="I12" s="198">
        <f t="shared" si="1"/>
        <v>0</v>
      </c>
      <c r="J12" s="427"/>
    </row>
    <row r="13" spans="1:10" ht="15.9" customHeight="1" x14ac:dyDescent="0.25">
      <c r="A13" s="193" t="s">
        <v>6</v>
      </c>
      <c r="B13" s="194" t="s">
        <v>481</v>
      </c>
      <c r="C13" s="195"/>
      <c r="D13" s="195"/>
      <c r="E13" s="195"/>
      <c r="F13" s="195"/>
      <c r="G13" s="196"/>
      <c r="H13" s="197">
        <f t="shared" si="0"/>
        <v>0</v>
      </c>
      <c r="I13" s="198">
        <f t="shared" si="1"/>
        <v>0</v>
      </c>
      <c r="J13" s="427"/>
    </row>
    <row r="14" spans="1:10" ht="20.399999999999999" x14ac:dyDescent="0.25">
      <c r="A14" s="193" t="s">
        <v>7</v>
      </c>
      <c r="B14" s="194" t="s">
        <v>482</v>
      </c>
      <c r="C14" s="195"/>
      <c r="D14" s="195"/>
      <c r="E14" s="195"/>
      <c r="F14" s="195"/>
      <c r="G14" s="196"/>
      <c r="H14" s="197">
        <f t="shared" si="0"/>
        <v>0</v>
      </c>
      <c r="I14" s="198">
        <f t="shared" si="1"/>
        <v>0</v>
      </c>
      <c r="J14" s="427"/>
    </row>
    <row r="15" spans="1:10" ht="15.9" customHeight="1" x14ac:dyDescent="0.25">
      <c r="A15" s="199" t="s">
        <v>8</v>
      </c>
      <c r="B15" s="200" t="s">
        <v>483</v>
      </c>
      <c r="C15" s="201"/>
      <c r="D15" s="201"/>
      <c r="E15" s="201"/>
      <c r="F15" s="201"/>
      <c r="G15" s="202"/>
      <c r="H15" s="197">
        <f t="shared" si="0"/>
        <v>0</v>
      </c>
      <c r="I15" s="198">
        <f t="shared" si="1"/>
        <v>0</v>
      </c>
      <c r="J15" s="427"/>
    </row>
    <row r="16" spans="1:10" ht="15.9" customHeight="1" thickBot="1" x14ac:dyDescent="0.3">
      <c r="A16" s="203" t="s">
        <v>9</v>
      </c>
      <c r="B16" s="204" t="s">
        <v>484</v>
      </c>
      <c r="C16" s="205"/>
      <c r="D16" s="205"/>
      <c r="E16" s="205"/>
      <c r="F16" s="205"/>
      <c r="G16" s="206"/>
      <c r="H16" s="197">
        <f t="shared" si="0"/>
        <v>0</v>
      </c>
      <c r="I16" s="198">
        <f t="shared" si="1"/>
        <v>0</v>
      </c>
      <c r="J16" s="427"/>
    </row>
    <row r="17" spans="1:10" s="210" customFormat="1" ht="18" customHeight="1" thickBot="1" x14ac:dyDescent="0.3">
      <c r="A17" s="441" t="s">
        <v>68</v>
      </c>
      <c r="B17" s="442"/>
      <c r="C17" s="207">
        <f t="shared" ref="C17:I17" si="2">SUM(C10:C16)</f>
        <v>0</v>
      </c>
      <c r="D17" s="207">
        <f>SUM(D10:D16)</f>
        <v>0</v>
      </c>
      <c r="E17" s="207">
        <f t="shared" si="2"/>
        <v>0</v>
      </c>
      <c r="F17" s="207">
        <f t="shared" si="2"/>
        <v>0</v>
      </c>
      <c r="G17" s="208">
        <f t="shared" si="2"/>
        <v>0</v>
      </c>
      <c r="H17" s="208">
        <f t="shared" si="2"/>
        <v>0</v>
      </c>
      <c r="I17" s="209">
        <f t="shared" si="2"/>
        <v>0</v>
      </c>
      <c r="J17" s="427"/>
    </row>
    <row r="18" spans="1:10" s="186" customFormat="1" ht="18" customHeight="1" x14ac:dyDescent="0.25">
      <c r="A18" s="438" t="s">
        <v>69</v>
      </c>
      <c r="B18" s="439"/>
      <c r="C18" s="439"/>
      <c r="D18" s="439"/>
      <c r="E18" s="439"/>
      <c r="F18" s="439"/>
      <c r="G18" s="439"/>
      <c r="H18" s="439"/>
      <c r="I18" s="440"/>
      <c r="J18" s="427"/>
    </row>
    <row r="19" spans="1:10" s="186" customFormat="1" x14ac:dyDescent="0.25">
      <c r="A19" s="193" t="s">
        <v>3</v>
      </c>
      <c r="B19" s="194" t="s">
        <v>485</v>
      </c>
      <c r="C19" s="195"/>
      <c r="D19" s="195"/>
      <c r="E19" s="195"/>
      <c r="F19" s="195"/>
      <c r="G19" s="196"/>
      <c r="H19" s="197">
        <f>SUM(D19:G19)</f>
        <v>0</v>
      </c>
      <c r="I19" s="198">
        <f>C19+H19</f>
        <v>0</v>
      </c>
      <c r="J19" s="427"/>
    </row>
    <row r="20" spans="1:10" ht="13.8" thickBot="1" x14ac:dyDescent="0.3">
      <c r="A20" s="203" t="s">
        <v>4</v>
      </c>
      <c r="B20" s="204" t="s">
        <v>484</v>
      </c>
      <c r="C20" s="205"/>
      <c r="D20" s="205"/>
      <c r="E20" s="205"/>
      <c r="F20" s="205"/>
      <c r="G20" s="206"/>
      <c r="H20" s="197">
        <f>SUM(D20:G20)</f>
        <v>0</v>
      </c>
      <c r="I20" s="211">
        <f>C20+H20</f>
        <v>0</v>
      </c>
      <c r="J20" s="427"/>
    </row>
    <row r="21" spans="1:10" ht="15.9" customHeight="1" thickBot="1" x14ac:dyDescent="0.3">
      <c r="A21" s="441" t="s">
        <v>70</v>
      </c>
      <c r="B21" s="442"/>
      <c r="C21" s="207">
        <f t="shared" ref="C21:I21" si="3">SUM(C19:C20)</f>
        <v>0</v>
      </c>
      <c r="D21" s="207">
        <f t="shared" si="3"/>
        <v>0</v>
      </c>
      <c r="E21" s="207">
        <f t="shared" si="3"/>
        <v>0</v>
      </c>
      <c r="F21" s="207">
        <f t="shared" si="3"/>
        <v>0</v>
      </c>
      <c r="G21" s="208">
        <f t="shared" si="3"/>
        <v>0</v>
      </c>
      <c r="H21" s="208">
        <f t="shared" si="3"/>
        <v>0</v>
      </c>
      <c r="I21" s="209">
        <f t="shared" si="3"/>
        <v>0</v>
      </c>
      <c r="J21" s="427"/>
    </row>
    <row r="22" spans="1:10" ht="18" customHeight="1" thickBot="1" x14ac:dyDescent="0.3">
      <c r="A22" s="443" t="s">
        <v>71</v>
      </c>
      <c r="B22" s="444"/>
      <c r="C22" s="212">
        <f t="shared" ref="C22:I22" si="4">C17+C21</f>
        <v>0</v>
      </c>
      <c r="D22" s="212">
        <f t="shared" si="4"/>
        <v>0</v>
      </c>
      <c r="E22" s="212">
        <f t="shared" si="4"/>
        <v>0</v>
      </c>
      <c r="F22" s="212">
        <f t="shared" si="4"/>
        <v>0</v>
      </c>
      <c r="G22" s="212">
        <f t="shared" si="4"/>
        <v>0</v>
      </c>
      <c r="H22" s="212">
        <f t="shared" si="4"/>
        <v>0</v>
      </c>
      <c r="I22" s="209">
        <f t="shared" si="4"/>
        <v>0</v>
      </c>
      <c r="J22" s="427"/>
    </row>
  </sheetData>
  <mergeCells count="14">
    <mergeCell ref="A1:I1"/>
    <mergeCell ref="J3:J22"/>
    <mergeCell ref="H5:I5"/>
    <mergeCell ref="A6:A7"/>
    <mergeCell ref="B6:B7"/>
    <mergeCell ref="C6:C7"/>
    <mergeCell ref="D6:H6"/>
    <mergeCell ref="I6:I7"/>
    <mergeCell ref="A9:I9"/>
    <mergeCell ref="A17:B17"/>
    <mergeCell ref="A18:I18"/>
    <mergeCell ref="A21:B21"/>
    <mergeCell ref="A22:B22"/>
    <mergeCell ref="A3:H3"/>
  </mergeCells>
  <printOptions horizontalCentered="1"/>
  <pageMargins left="0.59055118110236227" right="0.59055118110236227" top="1.1811023622047245" bottom="0.78740157480314965" header="0.59055118110236227" footer="0.59055118110236227"/>
  <pageSetup paperSize="9" orientation="landscape" horizontalDpi="300" verticalDpi="300" r:id="rId1"/>
  <headerFooter alignWithMargins="0">
    <oddHeader xml:space="preserve">&amp;C&amp;"Times New Roman CE,Félkövér dőlt"&amp;12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EBBC-82EB-4E39-BCE2-24B58B12BCE2}">
  <dimension ref="A1:R145"/>
  <sheetViews>
    <sheetView topLeftCell="A72" zoomScale="81" zoomScaleNormal="81" zoomScaleSheetLayoutView="100" workbookViewId="0">
      <selection activeCell="J113" sqref="J113"/>
    </sheetView>
  </sheetViews>
  <sheetFormatPr defaultColWidth="12" defaultRowHeight="15.6" x14ac:dyDescent="0.3"/>
  <cols>
    <col min="1" max="1" width="55.88671875" style="28" customWidth="1"/>
    <col min="2" max="2" width="7.21875" style="29" customWidth="1"/>
    <col min="3" max="3" width="12.109375" style="28" customWidth="1"/>
    <col min="4" max="4" width="12.44140625" style="28" customWidth="1"/>
    <col min="5" max="5" width="10.77734375" style="40" customWidth="1"/>
    <col min="6" max="16384" width="12" style="28"/>
  </cols>
  <sheetData>
    <row r="1" spans="1:18" x14ac:dyDescent="0.3">
      <c r="A1" s="465" t="s">
        <v>46</v>
      </c>
      <c r="B1" s="466"/>
      <c r="C1" s="466"/>
      <c r="D1" s="466"/>
      <c r="E1" s="466"/>
    </row>
    <row r="2" spans="1:18" x14ac:dyDescent="0.3">
      <c r="A2" s="50"/>
      <c r="B2" s="21"/>
      <c r="C2" s="21"/>
      <c r="D2" s="21"/>
      <c r="E2" s="21"/>
    </row>
    <row r="3" spans="1:18" x14ac:dyDescent="0.3">
      <c r="A3" s="449" t="s">
        <v>1</v>
      </c>
      <c r="B3" s="449"/>
      <c r="C3" s="449"/>
      <c r="D3" s="449"/>
      <c r="E3" s="449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5" spans="1:18" x14ac:dyDescent="0.3">
      <c r="A5" s="450" t="s">
        <v>233</v>
      </c>
      <c r="B5" s="450"/>
      <c r="C5" s="450"/>
      <c r="D5" s="450"/>
      <c r="E5" s="450"/>
    </row>
    <row r="6" spans="1:18" x14ac:dyDescent="0.3">
      <c r="A6" s="450" t="s">
        <v>107</v>
      </c>
      <c r="B6" s="467"/>
      <c r="C6" s="467"/>
      <c r="D6" s="467"/>
      <c r="E6" s="467"/>
    </row>
    <row r="7" spans="1:18" x14ac:dyDescent="0.3">
      <c r="A7" s="468" t="s">
        <v>108</v>
      </c>
      <c r="B7" s="469"/>
      <c r="C7" s="469"/>
      <c r="D7" s="469"/>
      <c r="E7" s="469"/>
    </row>
    <row r="8" spans="1:18" ht="16.5" customHeight="1" x14ac:dyDescent="0.3">
      <c r="A8" s="468" t="s">
        <v>109</v>
      </c>
      <c r="B8" s="469"/>
      <c r="C8" s="469"/>
      <c r="D8" s="469"/>
      <c r="E8" s="469"/>
    </row>
    <row r="9" spans="1:18" ht="16.2" thickBot="1" x14ac:dyDescent="0.35">
      <c r="A9" s="235"/>
      <c r="B9" s="236"/>
      <c r="C9" s="470" t="s">
        <v>495</v>
      </c>
      <c r="D9" s="470"/>
      <c r="E9" s="470"/>
    </row>
    <row r="10" spans="1:18" ht="15.75" customHeight="1" x14ac:dyDescent="0.3">
      <c r="A10" s="453" t="s">
        <v>110</v>
      </c>
      <c r="B10" s="456" t="s">
        <v>2</v>
      </c>
      <c r="C10" s="459" t="s">
        <v>111</v>
      </c>
      <c r="D10" s="459" t="s">
        <v>112</v>
      </c>
      <c r="E10" s="461" t="s">
        <v>113</v>
      </c>
    </row>
    <row r="11" spans="1:18" ht="11.25" customHeight="1" x14ac:dyDescent="0.3">
      <c r="A11" s="454"/>
      <c r="B11" s="457"/>
      <c r="C11" s="460"/>
      <c r="D11" s="460"/>
      <c r="E11" s="462"/>
    </row>
    <row r="12" spans="1:18" x14ac:dyDescent="0.3">
      <c r="A12" s="455"/>
      <c r="B12" s="458"/>
      <c r="C12" s="451" t="s">
        <v>114</v>
      </c>
      <c r="D12" s="451"/>
      <c r="E12" s="452"/>
    </row>
    <row r="13" spans="1:18" s="31" customFormat="1" ht="16.2" thickBot="1" x14ac:dyDescent="0.35">
      <c r="A13" s="237" t="s">
        <v>115</v>
      </c>
      <c r="B13" s="238" t="s">
        <v>64</v>
      </c>
      <c r="C13" s="238" t="s">
        <v>22</v>
      </c>
      <c r="D13" s="238" t="s">
        <v>23</v>
      </c>
      <c r="E13" s="239" t="s">
        <v>24</v>
      </c>
    </row>
    <row r="14" spans="1:18" s="34" customFormat="1" x14ac:dyDescent="0.3">
      <c r="A14" s="32" t="s">
        <v>116</v>
      </c>
      <c r="B14" s="33" t="s">
        <v>117</v>
      </c>
      <c r="C14" s="240"/>
      <c r="D14" s="240"/>
      <c r="E14" s="241"/>
    </row>
    <row r="15" spans="1:18" s="34" customFormat="1" x14ac:dyDescent="0.3">
      <c r="A15" s="35" t="s">
        <v>118</v>
      </c>
      <c r="B15" s="36" t="s">
        <v>119</v>
      </c>
      <c r="C15" s="242">
        <f>+C16+C21+C26+C31+C36</f>
        <v>0</v>
      </c>
      <c r="D15" s="242">
        <f>+D16+D21+D26+D31+D36</f>
        <v>1419527916</v>
      </c>
      <c r="E15" s="243">
        <f>+E16+E21+E26+E31+E36</f>
        <v>0</v>
      </c>
    </row>
    <row r="16" spans="1:18" s="34" customFormat="1" x14ac:dyDescent="0.3">
      <c r="A16" s="35" t="s">
        <v>120</v>
      </c>
      <c r="B16" s="36" t="s">
        <v>121</v>
      </c>
      <c r="C16" s="242">
        <f>+C17+C18+C19+C20</f>
        <v>0</v>
      </c>
      <c r="D16" s="242">
        <f>+D17+D18+D19+D20</f>
        <v>1271868611</v>
      </c>
      <c r="E16" s="243">
        <f>+E17+E18+E19+E20</f>
        <v>0</v>
      </c>
    </row>
    <row r="17" spans="1:5" s="34" customFormat="1" x14ac:dyDescent="0.3">
      <c r="A17" s="37" t="s">
        <v>122</v>
      </c>
      <c r="B17" s="36" t="s">
        <v>123</v>
      </c>
      <c r="C17" s="244"/>
      <c r="D17" s="244"/>
      <c r="E17" s="245"/>
    </row>
    <row r="18" spans="1:5" s="34" customFormat="1" ht="26.25" customHeight="1" x14ac:dyDescent="0.3">
      <c r="A18" s="37" t="s">
        <v>124</v>
      </c>
      <c r="B18" s="36" t="s">
        <v>125</v>
      </c>
      <c r="C18" s="246"/>
      <c r="D18" s="246"/>
      <c r="E18" s="247"/>
    </row>
    <row r="19" spans="1:5" s="34" customFormat="1" x14ac:dyDescent="0.3">
      <c r="A19" s="37" t="s">
        <v>126</v>
      </c>
      <c r="B19" s="36" t="s">
        <v>127</v>
      </c>
      <c r="C19" s="246"/>
      <c r="D19" s="246"/>
      <c r="E19" s="247"/>
    </row>
    <row r="20" spans="1:5" s="34" customFormat="1" x14ac:dyDescent="0.3">
      <c r="A20" s="37" t="s">
        <v>128</v>
      </c>
      <c r="B20" s="36" t="s">
        <v>129</v>
      </c>
      <c r="C20" s="246"/>
      <c r="D20" s="246">
        <v>1271868611</v>
      </c>
      <c r="E20" s="247"/>
    </row>
    <row r="21" spans="1:5" s="34" customFormat="1" x14ac:dyDescent="0.3">
      <c r="A21" s="35" t="s">
        <v>130</v>
      </c>
      <c r="B21" s="36" t="s">
        <v>131</v>
      </c>
      <c r="C21" s="248">
        <f>+C22+C23+C24+C25</f>
        <v>0</v>
      </c>
      <c r="D21" s="248">
        <f>+D22+D23+D24+D25</f>
        <v>23686385</v>
      </c>
      <c r="E21" s="249">
        <f>+E22+E23+E24+E25</f>
        <v>0</v>
      </c>
    </row>
    <row r="22" spans="1:5" s="34" customFormat="1" x14ac:dyDescent="0.3">
      <c r="A22" s="37" t="s">
        <v>132</v>
      </c>
      <c r="B22" s="36" t="s">
        <v>133</v>
      </c>
      <c r="C22" s="246"/>
      <c r="D22" s="246"/>
      <c r="E22" s="247"/>
    </row>
    <row r="23" spans="1:5" s="34" customFormat="1" ht="20.399999999999999" x14ac:dyDescent="0.3">
      <c r="A23" s="37" t="s">
        <v>134</v>
      </c>
      <c r="B23" s="36" t="s">
        <v>12</v>
      </c>
      <c r="C23" s="246"/>
      <c r="D23" s="246"/>
      <c r="E23" s="247"/>
    </row>
    <row r="24" spans="1:5" s="34" customFormat="1" x14ac:dyDescent="0.3">
      <c r="A24" s="37" t="s">
        <v>135</v>
      </c>
      <c r="B24" s="36" t="s">
        <v>35</v>
      </c>
      <c r="C24" s="246"/>
      <c r="D24" s="246"/>
      <c r="E24" s="247"/>
    </row>
    <row r="25" spans="1:5" s="34" customFormat="1" x14ac:dyDescent="0.3">
      <c r="A25" s="37" t="s">
        <v>136</v>
      </c>
      <c r="B25" s="36" t="s">
        <v>37</v>
      </c>
      <c r="C25" s="246"/>
      <c r="D25" s="246">
        <v>23686385</v>
      </c>
      <c r="E25" s="247"/>
    </row>
    <row r="26" spans="1:5" s="34" customFormat="1" x14ac:dyDescent="0.3">
      <c r="A26" s="35" t="s">
        <v>137</v>
      </c>
      <c r="B26" s="36" t="s">
        <v>38</v>
      </c>
      <c r="C26" s="248">
        <f>+C27+C28+C29+C30</f>
        <v>0</v>
      </c>
      <c r="D26" s="248">
        <f>+D27+D28+D29+D30</f>
        <v>0</v>
      </c>
      <c r="E26" s="249">
        <f>+E27+E28+E29+E30</f>
        <v>0</v>
      </c>
    </row>
    <row r="27" spans="1:5" s="34" customFormat="1" x14ac:dyDescent="0.3">
      <c r="A27" s="37" t="s">
        <v>138</v>
      </c>
      <c r="B27" s="36" t="s">
        <v>39</v>
      </c>
      <c r="C27" s="246"/>
      <c r="D27" s="246"/>
      <c r="E27" s="247"/>
    </row>
    <row r="28" spans="1:5" s="34" customFormat="1" x14ac:dyDescent="0.3">
      <c r="A28" s="37" t="s">
        <v>139</v>
      </c>
      <c r="B28" s="36" t="s">
        <v>90</v>
      </c>
      <c r="C28" s="246"/>
      <c r="D28" s="246"/>
      <c r="E28" s="247"/>
    </row>
    <row r="29" spans="1:5" s="34" customFormat="1" x14ac:dyDescent="0.3">
      <c r="A29" s="37" t="s">
        <v>140</v>
      </c>
      <c r="B29" s="36" t="s">
        <v>92</v>
      </c>
      <c r="C29" s="246"/>
      <c r="D29" s="246"/>
      <c r="E29" s="247"/>
    </row>
    <row r="30" spans="1:5" s="34" customFormat="1" x14ac:dyDescent="0.3">
      <c r="A30" s="37" t="s">
        <v>141</v>
      </c>
      <c r="B30" s="36" t="s">
        <v>94</v>
      </c>
      <c r="C30" s="246"/>
      <c r="D30" s="246"/>
      <c r="E30" s="247"/>
    </row>
    <row r="31" spans="1:5" s="34" customFormat="1" x14ac:dyDescent="0.3">
      <c r="A31" s="35" t="s">
        <v>142</v>
      </c>
      <c r="B31" s="36" t="s">
        <v>96</v>
      </c>
      <c r="C31" s="248">
        <f>+C32+C33+C34+C35</f>
        <v>0</v>
      </c>
      <c r="D31" s="248">
        <f>+D32+D33+D34+D35</f>
        <v>123972920</v>
      </c>
      <c r="E31" s="249">
        <f>+E32+E33+E34+E35</f>
        <v>0</v>
      </c>
    </row>
    <row r="32" spans="1:5" s="34" customFormat="1" x14ac:dyDescent="0.3">
      <c r="A32" s="37" t="s">
        <v>143</v>
      </c>
      <c r="B32" s="36" t="s">
        <v>97</v>
      </c>
      <c r="C32" s="246"/>
      <c r="D32" s="246"/>
      <c r="E32" s="247"/>
    </row>
    <row r="33" spans="1:5" s="34" customFormat="1" x14ac:dyDescent="0.3">
      <c r="A33" s="37" t="s">
        <v>144</v>
      </c>
      <c r="B33" s="36" t="s">
        <v>98</v>
      </c>
      <c r="C33" s="246"/>
      <c r="D33" s="246"/>
      <c r="E33" s="247"/>
    </row>
    <row r="34" spans="1:5" s="34" customFormat="1" x14ac:dyDescent="0.3">
      <c r="A34" s="37" t="s">
        <v>145</v>
      </c>
      <c r="B34" s="36" t="s">
        <v>99</v>
      </c>
      <c r="C34" s="246"/>
      <c r="D34" s="246"/>
      <c r="E34" s="247"/>
    </row>
    <row r="35" spans="1:5" s="34" customFormat="1" x14ac:dyDescent="0.3">
      <c r="A35" s="37" t="s">
        <v>146</v>
      </c>
      <c r="B35" s="36" t="s">
        <v>100</v>
      </c>
      <c r="C35" s="246"/>
      <c r="D35" s="246">
        <v>123972920</v>
      </c>
      <c r="E35" s="247"/>
    </row>
    <row r="36" spans="1:5" s="34" customFormat="1" x14ac:dyDescent="0.3">
      <c r="A36" s="35" t="s">
        <v>147</v>
      </c>
      <c r="B36" s="36" t="s">
        <v>101</v>
      </c>
      <c r="C36" s="248">
        <f>+C37+C38+C39+C40</f>
        <v>0</v>
      </c>
      <c r="D36" s="248">
        <f>+D37+D38+D39+D40</f>
        <v>0</v>
      </c>
      <c r="E36" s="249">
        <f>+E37+E38+E39+E40</f>
        <v>0</v>
      </c>
    </row>
    <row r="37" spans="1:5" s="34" customFormat="1" x14ac:dyDescent="0.3">
      <c r="A37" s="37" t="s">
        <v>148</v>
      </c>
      <c r="B37" s="36" t="s">
        <v>102</v>
      </c>
      <c r="C37" s="246"/>
      <c r="D37" s="246"/>
      <c r="E37" s="247"/>
    </row>
    <row r="38" spans="1:5" s="34" customFormat="1" ht="20.399999999999999" x14ac:dyDescent="0.3">
      <c r="A38" s="37" t="s">
        <v>149</v>
      </c>
      <c r="B38" s="36" t="s">
        <v>103</v>
      </c>
      <c r="C38" s="246"/>
      <c r="D38" s="246"/>
      <c r="E38" s="247"/>
    </row>
    <row r="39" spans="1:5" s="34" customFormat="1" x14ac:dyDescent="0.3">
      <c r="A39" s="37" t="s">
        <v>150</v>
      </c>
      <c r="B39" s="36" t="s">
        <v>104</v>
      </c>
      <c r="C39" s="246"/>
      <c r="D39" s="246"/>
      <c r="E39" s="247"/>
    </row>
    <row r="40" spans="1:5" s="34" customFormat="1" x14ac:dyDescent="0.3">
      <c r="A40" s="37" t="s">
        <v>151</v>
      </c>
      <c r="B40" s="36" t="s">
        <v>105</v>
      </c>
      <c r="C40" s="246"/>
      <c r="D40" s="246"/>
      <c r="E40" s="247"/>
    </row>
    <row r="41" spans="1:5" s="34" customFormat="1" x14ac:dyDescent="0.3">
      <c r="A41" s="35" t="s">
        <v>152</v>
      </c>
      <c r="B41" s="36" t="s">
        <v>153</v>
      </c>
      <c r="C41" s="248">
        <f>+C42+C47+C52</f>
        <v>0</v>
      </c>
      <c r="D41" s="248">
        <f>+D42+D47+D52</f>
        <v>4160000</v>
      </c>
      <c r="E41" s="249">
        <f>+E42+E47+E52</f>
        <v>0</v>
      </c>
    </row>
    <row r="42" spans="1:5" s="34" customFormat="1" x14ac:dyDescent="0.3">
      <c r="A42" s="35" t="s">
        <v>154</v>
      </c>
      <c r="B42" s="36" t="s">
        <v>155</v>
      </c>
      <c r="C42" s="248">
        <f>+C43+C44+C45+C46</f>
        <v>0</v>
      </c>
      <c r="D42" s="248">
        <f>+D43+D44+D45+D46</f>
        <v>4160000</v>
      </c>
      <c r="E42" s="249">
        <f>+E43+E44+E45+E46</f>
        <v>0</v>
      </c>
    </row>
    <row r="43" spans="1:5" s="34" customFormat="1" x14ac:dyDescent="0.3">
      <c r="A43" s="37" t="s">
        <v>156</v>
      </c>
      <c r="B43" s="36" t="s">
        <v>157</v>
      </c>
      <c r="C43" s="246"/>
      <c r="D43" s="246"/>
      <c r="E43" s="247"/>
    </row>
    <row r="44" spans="1:5" s="34" customFormat="1" x14ac:dyDescent="0.3">
      <c r="A44" s="37" t="s">
        <v>158</v>
      </c>
      <c r="B44" s="36" t="s">
        <v>159</v>
      </c>
      <c r="C44" s="246"/>
      <c r="D44" s="246"/>
      <c r="E44" s="247"/>
    </row>
    <row r="45" spans="1:5" s="34" customFormat="1" x14ac:dyDescent="0.3">
      <c r="A45" s="37" t="s">
        <v>160</v>
      </c>
      <c r="B45" s="36" t="s">
        <v>161</v>
      </c>
      <c r="C45" s="246"/>
      <c r="D45" s="246"/>
      <c r="E45" s="247"/>
    </row>
    <row r="46" spans="1:5" s="34" customFormat="1" x14ac:dyDescent="0.3">
      <c r="A46" s="37" t="s">
        <v>162</v>
      </c>
      <c r="B46" s="36" t="s">
        <v>163</v>
      </c>
      <c r="C46" s="246"/>
      <c r="D46" s="246">
        <v>4160000</v>
      </c>
      <c r="E46" s="247"/>
    </row>
    <row r="47" spans="1:5" s="34" customFormat="1" x14ac:dyDescent="0.3">
      <c r="A47" s="35" t="s">
        <v>164</v>
      </c>
      <c r="B47" s="36" t="s">
        <v>165</v>
      </c>
      <c r="C47" s="248">
        <f>+C48+C49+C50+C51</f>
        <v>0</v>
      </c>
      <c r="D47" s="248">
        <f>+D48+D49+D50+D51</f>
        <v>0</v>
      </c>
      <c r="E47" s="249">
        <f>+E48+E49+E50+E51</f>
        <v>0</v>
      </c>
    </row>
    <row r="48" spans="1:5" s="34" customFormat="1" x14ac:dyDescent="0.3">
      <c r="A48" s="37" t="s">
        <v>166</v>
      </c>
      <c r="B48" s="36" t="s">
        <v>167</v>
      </c>
      <c r="C48" s="246"/>
      <c r="D48" s="246"/>
      <c r="E48" s="247"/>
    </row>
    <row r="49" spans="1:5" s="34" customFormat="1" ht="20.399999999999999" x14ac:dyDescent="0.3">
      <c r="A49" s="37" t="s">
        <v>168</v>
      </c>
      <c r="B49" s="36" t="s">
        <v>169</v>
      </c>
      <c r="C49" s="246"/>
      <c r="D49" s="246"/>
      <c r="E49" s="247"/>
    </row>
    <row r="50" spans="1:5" s="34" customFormat="1" x14ac:dyDescent="0.3">
      <c r="A50" s="37" t="s">
        <v>170</v>
      </c>
      <c r="B50" s="36" t="s">
        <v>171</v>
      </c>
      <c r="C50" s="246"/>
      <c r="D50" s="246"/>
      <c r="E50" s="247"/>
    </row>
    <row r="51" spans="1:5" s="34" customFormat="1" x14ac:dyDescent="0.3">
      <c r="A51" s="37" t="s">
        <v>172</v>
      </c>
      <c r="B51" s="36" t="s">
        <v>173</v>
      </c>
      <c r="C51" s="246"/>
      <c r="D51" s="246"/>
      <c r="E51" s="247"/>
    </row>
    <row r="52" spans="1:5" s="34" customFormat="1" x14ac:dyDescent="0.3">
      <c r="A52" s="35" t="s">
        <v>174</v>
      </c>
      <c r="B52" s="36" t="s">
        <v>175</v>
      </c>
      <c r="C52" s="248">
        <f>+C53+C54+C55+C56</f>
        <v>0</v>
      </c>
      <c r="D52" s="248">
        <f>+D53+D54+D55+D56</f>
        <v>0</v>
      </c>
      <c r="E52" s="249">
        <f>+E53+E54+E55+E56</f>
        <v>0</v>
      </c>
    </row>
    <row r="53" spans="1:5" s="34" customFormat="1" x14ac:dyDescent="0.3">
      <c r="A53" s="37" t="s">
        <v>176</v>
      </c>
      <c r="B53" s="36" t="s">
        <v>177</v>
      </c>
      <c r="C53" s="246"/>
      <c r="D53" s="246"/>
      <c r="E53" s="247"/>
    </row>
    <row r="54" spans="1:5" s="34" customFormat="1" ht="20.399999999999999" x14ac:dyDescent="0.3">
      <c r="A54" s="37" t="s">
        <v>178</v>
      </c>
      <c r="B54" s="36" t="s">
        <v>179</v>
      </c>
      <c r="C54" s="246"/>
      <c r="D54" s="246"/>
      <c r="E54" s="247"/>
    </row>
    <row r="55" spans="1:5" s="34" customFormat="1" x14ac:dyDescent="0.3">
      <c r="A55" s="37" t="s">
        <v>180</v>
      </c>
      <c r="B55" s="36" t="s">
        <v>181</v>
      </c>
      <c r="C55" s="246"/>
      <c r="D55" s="246"/>
      <c r="E55" s="247"/>
    </row>
    <row r="56" spans="1:5" s="34" customFormat="1" x14ac:dyDescent="0.3">
      <c r="A56" s="37" t="s">
        <v>182</v>
      </c>
      <c r="B56" s="36" t="s">
        <v>183</v>
      </c>
      <c r="C56" s="246"/>
      <c r="D56" s="246"/>
      <c r="E56" s="247"/>
    </row>
    <row r="57" spans="1:5" s="34" customFormat="1" x14ac:dyDescent="0.3">
      <c r="A57" s="35" t="s">
        <v>184</v>
      </c>
      <c r="B57" s="36" t="s">
        <v>185</v>
      </c>
      <c r="C57" s="246"/>
      <c r="D57" s="246"/>
      <c r="E57" s="247"/>
    </row>
    <row r="58" spans="1:5" s="34" customFormat="1" ht="20.399999999999999" x14ac:dyDescent="0.3">
      <c r="A58" s="35" t="s">
        <v>186</v>
      </c>
      <c r="B58" s="36" t="s">
        <v>187</v>
      </c>
      <c r="C58" s="248">
        <f>+C14+C15+C41+C57</f>
        <v>0</v>
      </c>
      <c r="D58" s="248">
        <f>+D14+D15+D41+D57</f>
        <v>1423687916</v>
      </c>
      <c r="E58" s="249">
        <f>+E14+E15+E41+E57</f>
        <v>0</v>
      </c>
    </row>
    <row r="59" spans="1:5" s="34" customFormat="1" x14ac:dyDescent="0.3">
      <c r="A59" s="35" t="s">
        <v>188</v>
      </c>
      <c r="B59" s="36" t="s">
        <v>189</v>
      </c>
      <c r="C59" s="246"/>
      <c r="D59" s="246">
        <v>35561400</v>
      </c>
      <c r="E59" s="247"/>
    </row>
    <row r="60" spans="1:5" s="34" customFormat="1" x14ac:dyDescent="0.3">
      <c r="A60" s="35" t="s">
        <v>190</v>
      </c>
      <c r="B60" s="36" t="s">
        <v>191</v>
      </c>
      <c r="C60" s="246"/>
      <c r="D60" s="246"/>
      <c r="E60" s="247"/>
    </row>
    <row r="61" spans="1:5" s="34" customFormat="1" x14ac:dyDescent="0.3">
      <c r="A61" s="35" t="s">
        <v>192</v>
      </c>
      <c r="B61" s="36" t="s">
        <v>193</v>
      </c>
      <c r="C61" s="248">
        <f>+C59+C60</f>
        <v>0</v>
      </c>
      <c r="D61" s="248">
        <f>+D59+D60</f>
        <v>35561400</v>
      </c>
      <c r="E61" s="249">
        <f>+E59+E60</f>
        <v>0</v>
      </c>
    </row>
    <row r="62" spans="1:5" s="34" customFormat="1" x14ac:dyDescent="0.3">
      <c r="A62" s="35" t="s">
        <v>194</v>
      </c>
      <c r="B62" s="36" t="s">
        <v>195</v>
      </c>
      <c r="C62" s="246"/>
      <c r="D62" s="246"/>
      <c r="E62" s="247"/>
    </row>
    <row r="63" spans="1:5" s="34" customFormat="1" x14ac:dyDescent="0.3">
      <c r="A63" s="35" t="s">
        <v>196</v>
      </c>
      <c r="B63" s="36" t="s">
        <v>197</v>
      </c>
      <c r="C63" s="246"/>
      <c r="D63" s="246">
        <v>170990</v>
      </c>
      <c r="E63" s="247"/>
    </row>
    <row r="64" spans="1:5" s="34" customFormat="1" x14ac:dyDescent="0.3">
      <c r="A64" s="35" t="s">
        <v>198</v>
      </c>
      <c r="B64" s="36" t="s">
        <v>199</v>
      </c>
      <c r="C64" s="246"/>
      <c r="D64" s="246">
        <v>178399744</v>
      </c>
      <c r="E64" s="247"/>
    </row>
    <row r="65" spans="1:5" s="34" customFormat="1" x14ac:dyDescent="0.3">
      <c r="A65" s="35" t="s">
        <v>200</v>
      </c>
      <c r="B65" s="36" t="s">
        <v>201</v>
      </c>
      <c r="C65" s="246"/>
      <c r="D65" s="246"/>
      <c r="E65" s="247"/>
    </row>
    <row r="66" spans="1:5" s="34" customFormat="1" x14ac:dyDescent="0.3">
      <c r="A66" s="35" t="s">
        <v>202</v>
      </c>
      <c r="B66" s="36" t="s">
        <v>203</v>
      </c>
      <c r="C66" s="248">
        <f>+C62+C63+C64+C65</f>
        <v>0</v>
      </c>
      <c r="D66" s="248">
        <f>+D62+D63+D64+D65</f>
        <v>178570734</v>
      </c>
      <c r="E66" s="249">
        <f>+E62+E63+E64+E65</f>
        <v>0</v>
      </c>
    </row>
    <row r="67" spans="1:5" s="34" customFormat="1" x14ac:dyDescent="0.3">
      <c r="A67" s="35" t="s">
        <v>204</v>
      </c>
      <c r="B67" s="36" t="s">
        <v>205</v>
      </c>
      <c r="C67" s="246"/>
      <c r="D67" s="246">
        <v>7798908</v>
      </c>
      <c r="E67" s="247"/>
    </row>
    <row r="68" spans="1:5" s="34" customFormat="1" x14ac:dyDescent="0.3">
      <c r="A68" s="35" t="s">
        <v>206</v>
      </c>
      <c r="B68" s="36" t="s">
        <v>207</v>
      </c>
      <c r="C68" s="246"/>
      <c r="D68" s="246"/>
      <c r="E68" s="247"/>
    </row>
    <row r="69" spans="1:5" s="34" customFormat="1" x14ac:dyDescent="0.3">
      <c r="A69" s="35" t="s">
        <v>208</v>
      </c>
      <c r="B69" s="36" t="s">
        <v>209</v>
      </c>
      <c r="C69" s="246"/>
      <c r="D69" s="246">
        <v>200000</v>
      </c>
      <c r="E69" s="247"/>
    </row>
    <row r="70" spans="1:5" s="34" customFormat="1" x14ac:dyDescent="0.3">
      <c r="A70" s="35" t="s">
        <v>210</v>
      </c>
      <c r="B70" s="36" t="s">
        <v>211</v>
      </c>
      <c r="C70" s="248">
        <f>+C67+C68+C69</f>
        <v>0</v>
      </c>
      <c r="D70" s="248">
        <f>+D67+D68+D69</f>
        <v>7998908</v>
      </c>
      <c r="E70" s="249">
        <f>+E67+E68+E69</f>
        <v>0</v>
      </c>
    </row>
    <row r="71" spans="1:5" s="34" customFormat="1" x14ac:dyDescent="0.3">
      <c r="A71" s="35" t="s">
        <v>490</v>
      </c>
      <c r="B71" s="36" t="s">
        <v>491</v>
      </c>
      <c r="C71" s="246"/>
      <c r="D71" s="246"/>
      <c r="E71" s="247"/>
    </row>
    <row r="72" spans="1:5" s="34" customFormat="1" ht="20.399999999999999" x14ac:dyDescent="0.3">
      <c r="A72" s="35" t="s">
        <v>492</v>
      </c>
      <c r="B72" s="36" t="s">
        <v>493</v>
      </c>
      <c r="C72" s="246"/>
      <c r="D72" s="246">
        <v>-1593762</v>
      </c>
      <c r="E72" s="247"/>
    </row>
    <row r="73" spans="1:5" s="34" customFormat="1" x14ac:dyDescent="0.3">
      <c r="A73" s="35" t="s">
        <v>494</v>
      </c>
      <c r="B73" s="36" t="s">
        <v>212</v>
      </c>
      <c r="C73" s="248">
        <f>+C71+C72</f>
        <v>0</v>
      </c>
      <c r="D73" s="248">
        <f>+D71+D72</f>
        <v>-1593762</v>
      </c>
      <c r="E73" s="249">
        <f>+E71+E72</f>
        <v>0</v>
      </c>
    </row>
    <row r="74" spans="1:5" x14ac:dyDescent="0.3">
      <c r="A74" s="35" t="s">
        <v>213</v>
      </c>
      <c r="B74" s="36" t="s">
        <v>214</v>
      </c>
      <c r="C74" s="246"/>
      <c r="D74" s="246"/>
      <c r="E74" s="247"/>
    </row>
    <row r="75" spans="1:5" ht="16.2" thickBot="1" x14ac:dyDescent="0.35">
      <c r="A75" s="38" t="s">
        <v>215</v>
      </c>
      <c r="B75" s="39" t="s">
        <v>216</v>
      </c>
      <c r="C75" s="250">
        <f>+C58+C61+C66+C70+C73+C74</f>
        <v>0</v>
      </c>
      <c r="D75" s="250">
        <f>+D58+D61+D66+D70+D73+D74</f>
        <v>1644225196</v>
      </c>
      <c r="E75" s="251">
        <f>+E58+E61+E66+E70+E73+E74</f>
        <v>0</v>
      </c>
    </row>
    <row r="76" spans="1:5" x14ac:dyDescent="0.3">
      <c r="A76" s="233"/>
      <c r="B76" s="234"/>
      <c r="C76" s="252"/>
      <c r="D76" s="252"/>
      <c r="E76" s="252"/>
    </row>
    <row r="77" spans="1:5" x14ac:dyDescent="0.3">
      <c r="A77" s="233"/>
      <c r="B77" s="234"/>
      <c r="C77" s="252"/>
      <c r="D77" s="252"/>
      <c r="E77" s="252"/>
    </row>
    <row r="78" spans="1:5" x14ac:dyDescent="0.3">
      <c r="A78" s="450" t="s">
        <v>234</v>
      </c>
      <c r="B78" s="450"/>
      <c r="C78" s="450"/>
      <c r="D78" s="450"/>
      <c r="E78" s="450"/>
    </row>
    <row r="79" spans="1:5" x14ac:dyDescent="0.3">
      <c r="A79" s="450" t="s">
        <v>107</v>
      </c>
      <c r="B79" s="467"/>
      <c r="C79" s="467"/>
      <c r="D79" s="467"/>
      <c r="E79" s="467"/>
    </row>
    <row r="80" spans="1:5" x14ac:dyDescent="0.3">
      <c r="A80" s="468" t="s">
        <v>237</v>
      </c>
      <c r="B80" s="469"/>
      <c r="C80" s="469"/>
      <c r="D80" s="469"/>
      <c r="E80" s="469"/>
    </row>
    <row r="81" spans="1:5" ht="16.5" customHeight="1" x14ac:dyDescent="0.3">
      <c r="A81" s="468" t="s">
        <v>109</v>
      </c>
      <c r="B81" s="469"/>
      <c r="C81" s="469"/>
      <c r="D81" s="469"/>
      <c r="E81" s="469"/>
    </row>
    <row r="82" spans="1:5" ht="16.2" thickBot="1" x14ac:dyDescent="0.35">
      <c r="A82" s="253"/>
      <c r="B82" s="471" t="s">
        <v>495</v>
      </c>
      <c r="C82" s="471"/>
      <c r="E82" s="28"/>
    </row>
    <row r="83" spans="1:5" ht="15.6" customHeight="1" x14ac:dyDescent="0.3">
      <c r="A83" s="472" t="s">
        <v>217</v>
      </c>
      <c r="B83" s="445" t="s">
        <v>2</v>
      </c>
      <c r="C83" s="447" t="s">
        <v>218</v>
      </c>
      <c r="E83" s="28"/>
    </row>
    <row r="84" spans="1:5" ht="28.8" customHeight="1" x14ac:dyDescent="0.3">
      <c r="A84" s="473"/>
      <c r="B84" s="446"/>
      <c r="C84" s="448"/>
      <c r="E84" s="28"/>
    </row>
    <row r="85" spans="1:5" ht="16.2" thickBot="1" x14ac:dyDescent="0.35">
      <c r="A85" s="254" t="s">
        <v>20</v>
      </c>
      <c r="B85" s="255" t="s">
        <v>64</v>
      </c>
      <c r="C85" s="256" t="s">
        <v>22</v>
      </c>
      <c r="E85" s="28"/>
    </row>
    <row r="86" spans="1:5" x14ac:dyDescent="0.3">
      <c r="A86" s="35" t="s">
        <v>219</v>
      </c>
      <c r="B86" s="44" t="s">
        <v>117</v>
      </c>
      <c r="C86" s="45">
        <v>1480814000</v>
      </c>
      <c r="E86" s="28"/>
    </row>
    <row r="87" spans="1:5" x14ac:dyDescent="0.3">
      <c r="A87" s="35" t="s">
        <v>220</v>
      </c>
      <c r="B87" s="36" t="s">
        <v>119</v>
      </c>
      <c r="C87" s="45"/>
      <c r="E87" s="28"/>
    </row>
    <row r="88" spans="1:5" x14ac:dyDescent="0.3">
      <c r="A88" s="35" t="s">
        <v>221</v>
      </c>
      <c r="B88" s="36" t="s">
        <v>121</v>
      </c>
      <c r="C88" s="45">
        <v>18213000</v>
      </c>
      <c r="E88" s="28"/>
    </row>
    <row r="89" spans="1:5" x14ac:dyDescent="0.3">
      <c r="A89" s="35" t="s">
        <v>222</v>
      </c>
      <c r="B89" s="36" t="s">
        <v>123</v>
      </c>
      <c r="C89" s="46">
        <v>-62460116</v>
      </c>
      <c r="E89" s="28"/>
    </row>
    <row r="90" spans="1:5" x14ac:dyDescent="0.3">
      <c r="A90" s="35" t="s">
        <v>223</v>
      </c>
      <c r="B90" s="36" t="s">
        <v>125</v>
      </c>
      <c r="C90" s="46"/>
      <c r="E90" s="28"/>
    </row>
    <row r="91" spans="1:5" x14ac:dyDescent="0.3">
      <c r="A91" s="35" t="s">
        <v>224</v>
      </c>
      <c r="B91" s="36" t="s">
        <v>127</v>
      </c>
      <c r="C91" s="46">
        <v>141643418</v>
      </c>
      <c r="E91" s="28"/>
    </row>
    <row r="92" spans="1:5" x14ac:dyDescent="0.3">
      <c r="A92" s="35" t="s">
        <v>225</v>
      </c>
      <c r="B92" s="36" t="s">
        <v>129</v>
      </c>
      <c r="C92" s="47">
        <f>+C86+C87+C88+C89+C90+C91</f>
        <v>1578210302</v>
      </c>
      <c r="E92" s="28"/>
    </row>
    <row r="93" spans="1:5" x14ac:dyDescent="0.3">
      <c r="A93" s="35" t="s">
        <v>226</v>
      </c>
      <c r="B93" s="36" t="s">
        <v>131</v>
      </c>
      <c r="C93" s="257">
        <v>52643577</v>
      </c>
      <c r="E93" s="28"/>
    </row>
    <row r="94" spans="1:5" x14ac:dyDescent="0.3">
      <c r="A94" s="35" t="s">
        <v>227</v>
      </c>
      <c r="B94" s="36" t="s">
        <v>133</v>
      </c>
      <c r="C94" s="46">
        <v>5421405</v>
      </c>
      <c r="E94" s="28"/>
    </row>
    <row r="95" spans="1:5" x14ac:dyDescent="0.3">
      <c r="A95" s="35" t="s">
        <v>228</v>
      </c>
      <c r="B95" s="36" t="s">
        <v>12</v>
      </c>
      <c r="C95" s="46"/>
      <c r="E95" s="28"/>
    </row>
    <row r="96" spans="1:5" x14ac:dyDescent="0.3">
      <c r="A96" s="35" t="s">
        <v>229</v>
      </c>
      <c r="B96" s="36" t="s">
        <v>35</v>
      </c>
      <c r="C96" s="47">
        <f>+C93+C94+C95</f>
        <v>58064982</v>
      </c>
      <c r="E96" s="28"/>
    </row>
    <row r="97" spans="1:5" x14ac:dyDescent="0.3">
      <c r="A97" s="35" t="s">
        <v>230</v>
      </c>
      <c r="B97" s="36" t="s">
        <v>37</v>
      </c>
      <c r="C97" s="46"/>
      <c r="E97" s="28"/>
    </row>
    <row r="98" spans="1:5" x14ac:dyDescent="0.3">
      <c r="A98" s="35" t="s">
        <v>231</v>
      </c>
      <c r="B98" s="36" t="s">
        <v>38</v>
      </c>
      <c r="C98" s="46">
        <v>7949912</v>
      </c>
      <c r="E98" s="28"/>
    </row>
    <row r="99" spans="1:5" ht="16.2" thickBot="1" x14ac:dyDescent="0.35">
      <c r="A99" s="48" t="s">
        <v>232</v>
      </c>
      <c r="B99" s="39" t="s">
        <v>39</v>
      </c>
      <c r="C99" s="49">
        <f>+C92+C96+C97+C98</f>
        <v>1644225196</v>
      </c>
      <c r="E99" s="28"/>
    </row>
    <row r="104" spans="1:5" x14ac:dyDescent="0.3">
      <c r="A104" s="450" t="s">
        <v>236</v>
      </c>
      <c r="B104" s="450"/>
      <c r="C104" s="450"/>
      <c r="D104" s="450"/>
      <c r="E104" s="450"/>
    </row>
    <row r="105" spans="1:5" x14ac:dyDescent="0.3">
      <c r="A105" s="450" t="s">
        <v>107</v>
      </c>
      <c r="B105" s="467"/>
      <c r="C105" s="467"/>
      <c r="D105" s="467"/>
      <c r="E105" s="467"/>
    </row>
    <row r="106" spans="1:5" x14ac:dyDescent="0.3">
      <c r="A106" s="468" t="s">
        <v>235</v>
      </c>
      <c r="B106" s="469"/>
      <c r="C106" s="469"/>
      <c r="D106" s="469"/>
      <c r="E106" s="469"/>
    </row>
    <row r="107" spans="1:5" x14ac:dyDescent="0.3">
      <c r="A107" s="468" t="s">
        <v>109</v>
      </c>
      <c r="B107" s="468"/>
      <c r="C107" s="468"/>
      <c r="D107" s="468"/>
      <c r="E107" s="468"/>
    </row>
    <row r="108" spans="1:5" ht="16.2" thickBot="1" x14ac:dyDescent="0.35">
      <c r="A108" s="41"/>
      <c r="B108" s="42"/>
      <c r="C108" s="43"/>
    </row>
    <row r="109" spans="1:5" ht="39" thickBot="1" x14ac:dyDescent="0.35">
      <c r="A109" s="258" t="s">
        <v>51</v>
      </c>
      <c r="B109" s="30" t="s">
        <v>2</v>
      </c>
      <c r="C109" s="259" t="s">
        <v>496</v>
      </c>
      <c r="D109" s="260" t="s">
        <v>497</v>
      </c>
    </row>
    <row r="110" spans="1:5" ht="15.6" customHeight="1" thickBot="1" x14ac:dyDescent="0.35">
      <c r="A110" s="261" t="s">
        <v>20</v>
      </c>
      <c r="B110" s="262" t="s">
        <v>64</v>
      </c>
      <c r="C110" s="262" t="s">
        <v>22</v>
      </c>
      <c r="D110" s="263" t="s">
        <v>23</v>
      </c>
    </row>
    <row r="111" spans="1:5" ht="26.4" customHeight="1" x14ac:dyDescent="0.3">
      <c r="A111" s="264" t="s">
        <v>498</v>
      </c>
      <c r="B111" s="265" t="s">
        <v>3</v>
      </c>
      <c r="C111" s="266"/>
      <c r="D111" s="267"/>
    </row>
    <row r="112" spans="1:5" x14ac:dyDescent="0.3">
      <c r="A112" s="264" t="s">
        <v>499</v>
      </c>
      <c r="B112" s="268" t="s">
        <v>4</v>
      </c>
      <c r="C112" s="269"/>
      <c r="D112" s="270"/>
    </row>
    <row r="113" spans="1:4" x14ac:dyDescent="0.3">
      <c r="A113" s="264" t="s">
        <v>500</v>
      </c>
      <c r="B113" s="268" t="s">
        <v>5</v>
      </c>
      <c r="C113" s="269"/>
      <c r="D113" s="270"/>
    </row>
    <row r="114" spans="1:4" ht="16.2" thickBot="1" x14ac:dyDescent="0.35">
      <c r="A114" s="271" t="s">
        <v>501</v>
      </c>
      <c r="B114" s="272" t="s">
        <v>6</v>
      </c>
      <c r="C114" s="273"/>
      <c r="D114" s="274"/>
    </row>
    <row r="115" spans="1:4" ht="16.2" thickBot="1" x14ac:dyDescent="0.35">
      <c r="A115" s="275" t="s">
        <v>502</v>
      </c>
      <c r="B115" s="276" t="s">
        <v>7</v>
      </c>
      <c r="C115" s="277"/>
      <c r="D115" s="278">
        <f>+D116+D117+D118+D119</f>
        <v>0</v>
      </c>
    </row>
    <row r="116" spans="1:4" x14ac:dyDescent="0.3">
      <c r="A116" s="279" t="s">
        <v>503</v>
      </c>
      <c r="B116" s="265" t="s">
        <v>8</v>
      </c>
      <c r="C116" s="266"/>
      <c r="D116" s="267"/>
    </row>
    <row r="117" spans="1:4" x14ac:dyDescent="0.3">
      <c r="A117" s="264" t="s">
        <v>504</v>
      </c>
      <c r="B117" s="268" t="s">
        <v>9</v>
      </c>
      <c r="C117" s="269"/>
      <c r="D117" s="270"/>
    </row>
    <row r="118" spans="1:4" x14ac:dyDescent="0.3">
      <c r="A118" s="264" t="s">
        <v>505</v>
      </c>
      <c r="B118" s="268" t="s">
        <v>10</v>
      </c>
      <c r="C118" s="269"/>
      <c r="D118" s="270"/>
    </row>
    <row r="119" spans="1:4" ht="16.2" thickBot="1" x14ac:dyDescent="0.35">
      <c r="A119" s="271" t="s">
        <v>506</v>
      </c>
      <c r="B119" s="272" t="s">
        <v>11</v>
      </c>
      <c r="C119" s="273"/>
      <c r="D119" s="274"/>
    </row>
    <row r="120" spans="1:4" ht="16.2" thickBot="1" x14ac:dyDescent="0.35">
      <c r="A120" s="275" t="s">
        <v>507</v>
      </c>
      <c r="B120" s="276" t="s">
        <v>12</v>
      </c>
      <c r="C120" s="277"/>
      <c r="D120" s="278">
        <f>+D121+D122+D123</f>
        <v>0</v>
      </c>
    </row>
    <row r="121" spans="1:4" x14ac:dyDescent="0.3">
      <c r="A121" s="279" t="s">
        <v>508</v>
      </c>
      <c r="B121" s="265" t="s">
        <v>35</v>
      </c>
      <c r="C121" s="266"/>
      <c r="D121" s="267"/>
    </row>
    <row r="122" spans="1:4" x14ac:dyDescent="0.3">
      <c r="A122" s="264" t="s">
        <v>509</v>
      </c>
      <c r="B122" s="268" t="s">
        <v>37</v>
      </c>
      <c r="C122" s="269"/>
      <c r="D122" s="270"/>
    </row>
    <row r="123" spans="1:4" ht="16.2" thickBot="1" x14ac:dyDescent="0.35">
      <c r="A123" s="271" t="s">
        <v>510</v>
      </c>
      <c r="B123" s="272" t="s">
        <v>38</v>
      </c>
      <c r="C123" s="273"/>
      <c r="D123" s="274"/>
    </row>
    <row r="124" spans="1:4" ht="16.2" thickBot="1" x14ac:dyDescent="0.35">
      <c r="A124" s="275" t="s">
        <v>511</v>
      </c>
      <c r="B124" s="276" t="s">
        <v>39</v>
      </c>
      <c r="C124" s="277"/>
      <c r="D124" s="278">
        <f>+D125+D126+D127</f>
        <v>0</v>
      </c>
    </row>
    <row r="125" spans="1:4" x14ac:dyDescent="0.3">
      <c r="A125" s="279" t="s">
        <v>512</v>
      </c>
      <c r="B125" s="265" t="s">
        <v>90</v>
      </c>
      <c r="C125" s="266"/>
      <c r="D125" s="267"/>
    </row>
    <row r="126" spans="1:4" x14ac:dyDescent="0.3">
      <c r="A126" s="264" t="s">
        <v>513</v>
      </c>
      <c r="B126" s="268" t="s">
        <v>92</v>
      </c>
      <c r="C126" s="269"/>
      <c r="D126" s="270"/>
    </row>
    <row r="127" spans="1:4" x14ac:dyDescent="0.3">
      <c r="A127" s="264" t="s">
        <v>514</v>
      </c>
      <c r="B127" s="268" t="s">
        <v>94</v>
      </c>
      <c r="C127" s="269"/>
      <c r="D127" s="270"/>
    </row>
    <row r="128" spans="1:4" x14ac:dyDescent="0.3">
      <c r="A128" s="264" t="s">
        <v>515</v>
      </c>
      <c r="B128" s="268" t="s">
        <v>96</v>
      </c>
      <c r="C128" s="269"/>
      <c r="D128" s="270"/>
    </row>
    <row r="129" spans="1:4" x14ac:dyDescent="0.3">
      <c r="A129" s="264"/>
      <c r="B129" s="268" t="s">
        <v>97</v>
      </c>
      <c r="C129" s="269"/>
      <c r="D129" s="270"/>
    </row>
    <row r="130" spans="1:4" x14ac:dyDescent="0.3">
      <c r="A130" s="264"/>
      <c r="B130" s="268" t="s">
        <v>98</v>
      </c>
      <c r="C130" s="269"/>
      <c r="D130" s="270"/>
    </row>
    <row r="131" spans="1:4" x14ac:dyDescent="0.3">
      <c r="A131" s="264"/>
      <c r="B131" s="268" t="s">
        <v>99</v>
      </c>
      <c r="C131" s="269"/>
      <c r="D131" s="270"/>
    </row>
    <row r="132" spans="1:4" x14ac:dyDescent="0.3">
      <c r="A132" s="264"/>
      <c r="B132" s="268" t="s">
        <v>100</v>
      </c>
      <c r="C132" s="269"/>
      <c r="D132" s="270"/>
    </row>
    <row r="133" spans="1:4" x14ac:dyDescent="0.3">
      <c r="A133" s="264"/>
      <c r="B133" s="268" t="s">
        <v>101</v>
      </c>
      <c r="C133" s="269"/>
      <c r="D133" s="270"/>
    </row>
    <row r="134" spans="1:4" x14ac:dyDescent="0.3">
      <c r="A134" s="264"/>
      <c r="B134" s="268" t="s">
        <v>102</v>
      </c>
      <c r="C134" s="269"/>
      <c r="D134" s="270"/>
    </row>
    <row r="135" spans="1:4" x14ac:dyDescent="0.3">
      <c r="A135" s="264"/>
      <c r="B135" s="268" t="s">
        <v>103</v>
      </c>
      <c r="C135" s="269"/>
      <c r="D135" s="270"/>
    </row>
    <row r="136" spans="1:4" x14ac:dyDescent="0.3">
      <c r="A136" s="264"/>
      <c r="B136" s="268" t="s">
        <v>104</v>
      </c>
      <c r="C136" s="269"/>
      <c r="D136" s="270"/>
    </row>
    <row r="137" spans="1:4" x14ac:dyDescent="0.3">
      <c r="A137" s="264"/>
      <c r="B137" s="268" t="s">
        <v>105</v>
      </c>
      <c r="C137" s="269"/>
      <c r="D137" s="270"/>
    </row>
    <row r="138" spans="1:4" x14ac:dyDescent="0.3">
      <c r="A138" s="264"/>
      <c r="B138" s="268" t="s">
        <v>153</v>
      </c>
      <c r="C138" s="269"/>
      <c r="D138" s="270"/>
    </row>
    <row r="139" spans="1:4" x14ac:dyDescent="0.3">
      <c r="A139" s="264"/>
      <c r="B139" s="268" t="s">
        <v>155</v>
      </c>
      <c r="C139" s="269"/>
      <c r="D139" s="270"/>
    </row>
    <row r="140" spans="1:4" x14ac:dyDescent="0.3">
      <c r="A140" s="264"/>
      <c r="B140" s="268" t="s">
        <v>157</v>
      </c>
      <c r="C140" s="269"/>
      <c r="D140" s="270"/>
    </row>
    <row r="141" spans="1:4" x14ac:dyDescent="0.3">
      <c r="A141" s="264"/>
      <c r="B141" s="268" t="s">
        <v>159</v>
      </c>
      <c r="C141" s="269"/>
      <c r="D141" s="270"/>
    </row>
    <row r="142" spans="1:4" x14ac:dyDescent="0.3">
      <c r="A142" s="264"/>
      <c r="B142" s="268" t="s">
        <v>161</v>
      </c>
      <c r="C142" s="269"/>
      <c r="D142" s="270"/>
    </row>
    <row r="143" spans="1:4" ht="16.2" thickBot="1" x14ac:dyDescent="0.35">
      <c r="A143" s="271"/>
      <c r="B143" s="272" t="s">
        <v>163</v>
      </c>
      <c r="C143" s="273"/>
      <c r="D143" s="274"/>
    </row>
    <row r="144" spans="1:4" ht="16.2" thickBot="1" x14ac:dyDescent="0.35">
      <c r="A144" s="463" t="s">
        <v>516</v>
      </c>
      <c r="B144" s="464"/>
      <c r="C144" s="280"/>
      <c r="D144" s="278">
        <f>+D111+D112+D113+D114+D115+D120+D124+D128+D129+D130+D131+D132+D133+D134+D135+D136+D137+D138+D139+D140+D141+D142+D143</f>
        <v>0</v>
      </c>
    </row>
    <row r="145" spans="1:2" x14ac:dyDescent="0.3">
      <c r="A145" s="281" t="s">
        <v>517</v>
      </c>
      <c r="B145" s="28"/>
    </row>
  </sheetData>
  <mergeCells count="26">
    <mergeCell ref="A144:B144"/>
    <mergeCell ref="A1:E1"/>
    <mergeCell ref="A6:E6"/>
    <mergeCell ref="A7:E7"/>
    <mergeCell ref="A8:E8"/>
    <mergeCell ref="C9:E9"/>
    <mergeCell ref="A106:E106"/>
    <mergeCell ref="A104:E104"/>
    <mergeCell ref="A105:E105"/>
    <mergeCell ref="A107:E107"/>
    <mergeCell ref="A78:E78"/>
    <mergeCell ref="A79:E79"/>
    <mergeCell ref="A80:E80"/>
    <mergeCell ref="A81:E81"/>
    <mergeCell ref="B82:C82"/>
    <mergeCell ref="A83:A84"/>
    <mergeCell ref="B83:B84"/>
    <mergeCell ref="C83:C84"/>
    <mergeCell ref="A3:E3"/>
    <mergeCell ref="A5:E5"/>
    <mergeCell ref="C12:E12"/>
    <mergeCell ref="A10:A12"/>
    <mergeCell ref="B10:B12"/>
    <mergeCell ref="C10:C11"/>
    <mergeCell ref="D10:D11"/>
    <mergeCell ref="E10:E11"/>
  </mergeCells>
  <printOptions horizontalCentered="1"/>
  <pageMargins left="0.78740157480314965" right="0.82343750000000004" top="1.0890625" bottom="0.98425196850393704" header="0.5" footer="0.5"/>
  <pageSetup paperSize="9" scale="86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6346A-274D-4EC2-98E5-BBBB374D2F22}">
  <dimension ref="A1:E25"/>
  <sheetViews>
    <sheetView zoomScaleNormal="100" workbookViewId="0">
      <selection activeCell="D7" sqref="D7"/>
    </sheetView>
  </sheetViews>
  <sheetFormatPr defaultColWidth="9.33203125" defaultRowHeight="13.2" x14ac:dyDescent="0.25"/>
  <cols>
    <col min="1" max="1" width="9.33203125" style="22"/>
    <col min="2" max="2" width="54.109375" style="22" customWidth="1"/>
    <col min="3" max="5" width="25" style="22" customWidth="1"/>
    <col min="6" max="256" width="9.33203125" style="22"/>
    <col min="257" max="257" width="54.109375" style="22" customWidth="1"/>
    <col min="258" max="260" width="25" style="22" customWidth="1"/>
    <col min="261" max="261" width="5.44140625" style="22" customWidth="1"/>
    <col min="262" max="512" width="9.33203125" style="22"/>
    <col min="513" max="513" width="54.109375" style="22" customWidth="1"/>
    <col min="514" max="516" width="25" style="22" customWidth="1"/>
    <col min="517" max="517" width="5.44140625" style="22" customWidth="1"/>
    <col min="518" max="768" width="9.33203125" style="22"/>
    <col min="769" max="769" width="54.109375" style="22" customWidth="1"/>
    <col min="770" max="772" width="25" style="22" customWidth="1"/>
    <col min="773" max="773" width="5.44140625" style="22" customWidth="1"/>
    <col min="774" max="1024" width="9.33203125" style="22"/>
    <col min="1025" max="1025" width="54.109375" style="22" customWidth="1"/>
    <col min="1026" max="1028" width="25" style="22" customWidth="1"/>
    <col min="1029" max="1029" width="5.44140625" style="22" customWidth="1"/>
    <col min="1030" max="1280" width="9.33203125" style="22"/>
    <col min="1281" max="1281" width="54.109375" style="22" customWidth="1"/>
    <col min="1282" max="1284" width="25" style="22" customWidth="1"/>
    <col min="1285" max="1285" width="5.44140625" style="22" customWidth="1"/>
    <col min="1286" max="1536" width="9.33203125" style="22"/>
    <col min="1537" max="1537" width="54.109375" style="22" customWidth="1"/>
    <col min="1538" max="1540" width="25" style="22" customWidth="1"/>
    <col min="1541" max="1541" width="5.44140625" style="22" customWidth="1"/>
    <col min="1542" max="1792" width="9.33203125" style="22"/>
    <col min="1793" max="1793" width="54.109375" style="22" customWidth="1"/>
    <col min="1794" max="1796" width="25" style="22" customWidth="1"/>
    <col min="1797" max="1797" width="5.44140625" style="22" customWidth="1"/>
    <col min="1798" max="2048" width="9.33203125" style="22"/>
    <col min="2049" max="2049" width="54.109375" style="22" customWidth="1"/>
    <col min="2050" max="2052" width="25" style="22" customWidth="1"/>
    <col min="2053" max="2053" width="5.44140625" style="22" customWidth="1"/>
    <col min="2054" max="2304" width="9.33203125" style="22"/>
    <col min="2305" max="2305" width="54.109375" style="22" customWidth="1"/>
    <col min="2306" max="2308" width="25" style="22" customWidth="1"/>
    <col min="2309" max="2309" width="5.44140625" style="22" customWidth="1"/>
    <col min="2310" max="2560" width="9.33203125" style="22"/>
    <col min="2561" max="2561" width="54.109375" style="22" customWidth="1"/>
    <col min="2562" max="2564" width="25" style="22" customWidth="1"/>
    <col min="2565" max="2565" width="5.44140625" style="22" customWidth="1"/>
    <col min="2566" max="2816" width="9.33203125" style="22"/>
    <col min="2817" max="2817" width="54.109375" style="22" customWidth="1"/>
    <col min="2818" max="2820" width="25" style="22" customWidth="1"/>
    <col min="2821" max="2821" width="5.44140625" style="22" customWidth="1"/>
    <col min="2822" max="3072" width="9.33203125" style="22"/>
    <col min="3073" max="3073" width="54.109375" style="22" customWidth="1"/>
    <col min="3074" max="3076" width="25" style="22" customWidth="1"/>
    <col min="3077" max="3077" width="5.44140625" style="22" customWidth="1"/>
    <col min="3078" max="3328" width="9.33203125" style="22"/>
    <col min="3329" max="3329" width="54.109375" style="22" customWidth="1"/>
    <col min="3330" max="3332" width="25" style="22" customWidth="1"/>
    <col min="3333" max="3333" width="5.44140625" style="22" customWidth="1"/>
    <col min="3334" max="3584" width="9.33203125" style="22"/>
    <col min="3585" max="3585" width="54.109375" style="22" customWidth="1"/>
    <col min="3586" max="3588" width="25" style="22" customWidth="1"/>
    <col min="3589" max="3589" width="5.44140625" style="22" customWidth="1"/>
    <col min="3590" max="3840" width="9.33203125" style="22"/>
    <col min="3841" max="3841" width="54.109375" style="22" customWidth="1"/>
    <col min="3842" max="3844" width="25" style="22" customWidth="1"/>
    <col min="3845" max="3845" width="5.44140625" style="22" customWidth="1"/>
    <col min="3846" max="4096" width="9.33203125" style="22"/>
    <col min="4097" max="4097" width="54.109375" style="22" customWidth="1"/>
    <col min="4098" max="4100" width="25" style="22" customWidth="1"/>
    <col min="4101" max="4101" width="5.44140625" style="22" customWidth="1"/>
    <col min="4102" max="4352" width="9.33203125" style="22"/>
    <col min="4353" max="4353" width="54.109375" style="22" customWidth="1"/>
    <col min="4354" max="4356" width="25" style="22" customWidth="1"/>
    <col min="4357" max="4357" width="5.44140625" style="22" customWidth="1"/>
    <col min="4358" max="4608" width="9.33203125" style="22"/>
    <col min="4609" max="4609" width="54.109375" style="22" customWidth="1"/>
    <col min="4610" max="4612" width="25" style="22" customWidth="1"/>
    <col min="4613" max="4613" width="5.44140625" style="22" customWidth="1"/>
    <col min="4614" max="4864" width="9.33203125" style="22"/>
    <col min="4865" max="4865" width="54.109375" style="22" customWidth="1"/>
    <col min="4866" max="4868" width="25" style="22" customWidth="1"/>
    <col min="4869" max="4869" width="5.44140625" style="22" customWidth="1"/>
    <col min="4870" max="5120" width="9.33203125" style="22"/>
    <col min="5121" max="5121" width="54.109375" style="22" customWidth="1"/>
    <col min="5122" max="5124" width="25" style="22" customWidth="1"/>
    <col min="5125" max="5125" width="5.44140625" style="22" customWidth="1"/>
    <col min="5126" max="5376" width="9.33203125" style="22"/>
    <col min="5377" max="5377" width="54.109375" style="22" customWidth="1"/>
    <col min="5378" max="5380" width="25" style="22" customWidth="1"/>
    <col min="5381" max="5381" width="5.44140625" style="22" customWidth="1"/>
    <col min="5382" max="5632" width="9.33203125" style="22"/>
    <col min="5633" max="5633" width="54.109375" style="22" customWidth="1"/>
    <col min="5634" max="5636" width="25" style="22" customWidth="1"/>
    <col min="5637" max="5637" width="5.44140625" style="22" customWidth="1"/>
    <col min="5638" max="5888" width="9.33203125" style="22"/>
    <col min="5889" max="5889" width="54.109375" style="22" customWidth="1"/>
    <col min="5890" max="5892" width="25" style="22" customWidth="1"/>
    <col min="5893" max="5893" width="5.44140625" style="22" customWidth="1"/>
    <col min="5894" max="6144" width="9.33203125" style="22"/>
    <col min="6145" max="6145" width="54.109375" style="22" customWidth="1"/>
    <col min="6146" max="6148" width="25" style="22" customWidth="1"/>
    <col min="6149" max="6149" width="5.44140625" style="22" customWidth="1"/>
    <col min="6150" max="6400" width="9.33203125" style="22"/>
    <col min="6401" max="6401" width="54.109375" style="22" customWidth="1"/>
    <col min="6402" max="6404" width="25" style="22" customWidth="1"/>
    <col min="6405" max="6405" width="5.44140625" style="22" customWidth="1"/>
    <col min="6406" max="6656" width="9.33203125" style="22"/>
    <col min="6657" max="6657" width="54.109375" style="22" customWidth="1"/>
    <col min="6658" max="6660" width="25" style="22" customWidth="1"/>
    <col min="6661" max="6661" width="5.44140625" style="22" customWidth="1"/>
    <col min="6662" max="6912" width="9.33203125" style="22"/>
    <col min="6913" max="6913" width="54.109375" style="22" customWidth="1"/>
    <col min="6914" max="6916" width="25" style="22" customWidth="1"/>
    <col min="6917" max="6917" width="5.44140625" style="22" customWidth="1"/>
    <col min="6918" max="7168" width="9.33203125" style="22"/>
    <col min="7169" max="7169" width="54.109375" style="22" customWidth="1"/>
    <col min="7170" max="7172" width="25" style="22" customWidth="1"/>
    <col min="7173" max="7173" width="5.44140625" style="22" customWidth="1"/>
    <col min="7174" max="7424" width="9.33203125" style="22"/>
    <col min="7425" max="7425" width="54.109375" style="22" customWidth="1"/>
    <col min="7426" max="7428" width="25" style="22" customWidth="1"/>
    <col min="7429" max="7429" width="5.44140625" style="22" customWidth="1"/>
    <col min="7430" max="7680" width="9.33203125" style="22"/>
    <col min="7681" max="7681" width="54.109375" style="22" customWidth="1"/>
    <col min="7682" max="7684" width="25" style="22" customWidth="1"/>
    <col min="7685" max="7685" width="5.44140625" style="22" customWidth="1"/>
    <col min="7686" max="7936" width="9.33203125" style="22"/>
    <col min="7937" max="7937" width="54.109375" style="22" customWidth="1"/>
    <col min="7938" max="7940" width="25" style="22" customWidth="1"/>
    <col min="7941" max="7941" width="5.44140625" style="22" customWidth="1"/>
    <col min="7942" max="8192" width="9.33203125" style="22"/>
    <col min="8193" max="8193" width="54.109375" style="22" customWidth="1"/>
    <col min="8194" max="8196" width="25" style="22" customWidth="1"/>
    <col min="8197" max="8197" width="5.44140625" style="22" customWidth="1"/>
    <col min="8198" max="8448" width="9.33203125" style="22"/>
    <col min="8449" max="8449" width="54.109375" style="22" customWidth="1"/>
    <col min="8450" max="8452" width="25" style="22" customWidth="1"/>
    <col min="8453" max="8453" width="5.44140625" style="22" customWidth="1"/>
    <col min="8454" max="8704" width="9.33203125" style="22"/>
    <col min="8705" max="8705" width="54.109375" style="22" customWidth="1"/>
    <col min="8706" max="8708" width="25" style="22" customWidth="1"/>
    <col min="8709" max="8709" width="5.44140625" style="22" customWidth="1"/>
    <col min="8710" max="8960" width="9.33203125" style="22"/>
    <col min="8961" max="8961" width="54.109375" style="22" customWidth="1"/>
    <col min="8962" max="8964" width="25" style="22" customWidth="1"/>
    <col min="8965" max="8965" width="5.44140625" style="22" customWidth="1"/>
    <col min="8966" max="9216" width="9.33203125" style="22"/>
    <col min="9217" max="9217" width="54.109375" style="22" customWidth="1"/>
    <col min="9218" max="9220" width="25" style="22" customWidth="1"/>
    <col min="9221" max="9221" width="5.44140625" style="22" customWidth="1"/>
    <col min="9222" max="9472" width="9.33203125" style="22"/>
    <col min="9473" max="9473" width="54.109375" style="22" customWidth="1"/>
    <col min="9474" max="9476" width="25" style="22" customWidth="1"/>
    <col min="9477" max="9477" width="5.44140625" style="22" customWidth="1"/>
    <col min="9478" max="9728" width="9.33203125" style="22"/>
    <col min="9729" max="9729" width="54.109375" style="22" customWidth="1"/>
    <col min="9730" max="9732" width="25" style="22" customWidth="1"/>
    <col min="9733" max="9733" width="5.44140625" style="22" customWidth="1"/>
    <col min="9734" max="9984" width="9.33203125" style="22"/>
    <col min="9985" max="9985" width="54.109375" style="22" customWidth="1"/>
    <col min="9986" max="9988" width="25" style="22" customWidth="1"/>
    <col min="9989" max="9989" width="5.44140625" style="22" customWidth="1"/>
    <col min="9990" max="10240" width="9.33203125" style="22"/>
    <col min="10241" max="10241" width="54.109375" style="22" customWidth="1"/>
    <col min="10242" max="10244" width="25" style="22" customWidth="1"/>
    <col min="10245" max="10245" width="5.44140625" style="22" customWidth="1"/>
    <col min="10246" max="10496" width="9.33203125" style="22"/>
    <col min="10497" max="10497" width="54.109375" style="22" customWidth="1"/>
    <col min="10498" max="10500" width="25" style="22" customWidth="1"/>
    <col min="10501" max="10501" width="5.44140625" style="22" customWidth="1"/>
    <col min="10502" max="10752" width="9.33203125" style="22"/>
    <col min="10753" max="10753" width="54.109375" style="22" customWidth="1"/>
    <col min="10754" max="10756" width="25" style="22" customWidth="1"/>
    <col min="10757" max="10757" width="5.44140625" style="22" customWidth="1"/>
    <col min="10758" max="11008" width="9.33203125" style="22"/>
    <col min="11009" max="11009" width="54.109375" style="22" customWidth="1"/>
    <col min="11010" max="11012" width="25" style="22" customWidth="1"/>
    <col min="11013" max="11013" width="5.44140625" style="22" customWidth="1"/>
    <col min="11014" max="11264" width="9.33203125" style="22"/>
    <col min="11265" max="11265" width="54.109375" style="22" customWidth="1"/>
    <col min="11266" max="11268" width="25" style="22" customWidth="1"/>
    <col min="11269" max="11269" width="5.44140625" style="22" customWidth="1"/>
    <col min="11270" max="11520" width="9.33203125" style="22"/>
    <col min="11521" max="11521" width="54.109375" style="22" customWidth="1"/>
    <col min="11522" max="11524" width="25" style="22" customWidth="1"/>
    <col min="11525" max="11525" width="5.44140625" style="22" customWidth="1"/>
    <col min="11526" max="11776" width="9.33203125" style="22"/>
    <col min="11777" max="11777" width="54.109375" style="22" customWidth="1"/>
    <col min="11778" max="11780" width="25" style="22" customWidth="1"/>
    <col min="11781" max="11781" width="5.44140625" style="22" customWidth="1"/>
    <col min="11782" max="12032" width="9.33203125" style="22"/>
    <col min="12033" max="12033" width="54.109375" style="22" customWidth="1"/>
    <col min="12034" max="12036" width="25" style="22" customWidth="1"/>
    <col min="12037" max="12037" width="5.44140625" style="22" customWidth="1"/>
    <col min="12038" max="12288" width="9.33203125" style="22"/>
    <col min="12289" max="12289" width="54.109375" style="22" customWidth="1"/>
    <col min="12290" max="12292" width="25" style="22" customWidth="1"/>
    <col min="12293" max="12293" width="5.44140625" style="22" customWidth="1"/>
    <col min="12294" max="12544" width="9.33203125" style="22"/>
    <col min="12545" max="12545" width="54.109375" style="22" customWidth="1"/>
    <col min="12546" max="12548" width="25" style="22" customWidth="1"/>
    <col min="12549" max="12549" width="5.44140625" style="22" customWidth="1"/>
    <col min="12550" max="12800" width="9.33203125" style="22"/>
    <col min="12801" max="12801" width="54.109375" style="22" customWidth="1"/>
    <col min="12802" max="12804" width="25" style="22" customWidth="1"/>
    <col min="12805" max="12805" width="5.44140625" style="22" customWidth="1"/>
    <col min="12806" max="13056" width="9.33203125" style="22"/>
    <col min="13057" max="13057" width="54.109375" style="22" customWidth="1"/>
    <col min="13058" max="13060" width="25" style="22" customWidth="1"/>
    <col min="13061" max="13061" width="5.44140625" style="22" customWidth="1"/>
    <col min="13062" max="13312" width="9.33203125" style="22"/>
    <col min="13313" max="13313" width="54.109375" style="22" customWidth="1"/>
    <col min="13314" max="13316" width="25" style="22" customWidth="1"/>
    <col min="13317" max="13317" width="5.44140625" style="22" customWidth="1"/>
    <col min="13318" max="13568" width="9.33203125" style="22"/>
    <col min="13569" max="13569" width="54.109375" style="22" customWidth="1"/>
    <col min="13570" max="13572" width="25" style="22" customWidth="1"/>
    <col min="13573" max="13573" width="5.44140625" style="22" customWidth="1"/>
    <col min="13574" max="13824" width="9.33203125" style="22"/>
    <col min="13825" max="13825" width="54.109375" style="22" customWidth="1"/>
    <col min="13826" max="13828" width="25" style="22" customWidth="1"/>
    <col min="13829" max="13829" width="5.44140625" style="22" customWidth="1"/>
    <col min="13830" max="14080" width="9.33203125" style="22"/>
    <col min="14081" max="14081" width="54.109375" style="22" customWidth="1"/>
    <col min="14082" max="14084" width="25" style="22" customWidth="1"/>
    <col min="14085" max="14085" width="5.44140625" style="22" customWidth="1"/>
    <col min="14086" max="14336" width="9.33203125" style="22"/>
    <col min="14337" max="14337" width="54.109375" style="22" customWidth="1"/>
    <col min="14338" max="14340" width="25" style="22" customWidth="1"/>
    <col min="14341" max="14341" width="5.44140625" style="22" customWidth="1"/>
    <col min="14342" max="14592" width="9.33203125" style="22"/>
    <col min="14593" max="14593" width="54.109375" style="22" customWidth="1"/>
    <col min="14594" max="14596" width="25" style="22" customWidth="1"/>
    <col min="14597" max="14597" width="5.44140625" style="22" customWidth="1"/>
    <col min="14598" max="14848" width="9.33203125" style="22"/>
    <col min="14849" max="14849" width="54.109375" style="22" customWidth="1"/>
    <col min="14850" max="14852" width="25" style="22" customWidth="1"/>
    <col min="14853" max="14853" width="5.44140625" style="22" customWidth="1"/>
    <col min="14854" max="15104" width="9.33203125" style="22"/>
    <col min="15105" max="15105" width="54.109375" style="22" customWidth="1"/>
    <col min="15106" max="15108" width="25" style="22" customWidth="1"/>
    <col min="15109" max="15109" width="5.44140625" style="22" customWidth="1"/>
    <col min="15110" max="15360" width="9.33203125" style="22"/>
    <col min="15361" max="15361" width="54.109375" style="22" customWidth="1"/>
    <col min="15362" max="15364" width="25" style="22" customWidth="1"/>
    <col min="15365" max="15365" width="5.44140625" style="22" customWidth="1"/>
    <col min="15366" max="15616" width="9.33203125" style="22"/>
    <col min="15617" max="15617" width="54.109375" style="22" customWidth="1"/>
    <col min="15618" max="15620" width="25" style="22" customWidth="1"/>
    <col min="15621" max="15621" width="5.44140625" style="22" customWidth="1"/>
    <col min="15622" max="15872" width="9.33203125" style="22"/>
    <col min="15873" max="15873" width="54.109375" style="22" customWidth="1"/>
    <col min="15874" max="15876" width="25" style="22" customWidth="1"/>
    <col min="15877" max="15877" width="5.44140625" style="22" customWidth="1"/>
    <col min="15878" max="16128" width="9.33203125" style="22"/>
    <col min="16129" max="16129" width="54.109375" style="22" customWidth="1"/>
    <col min="16130" max="16132" width="25" style="22" customWidth="1"/>
    <col min="16133" max="16133" width="5.44140625" style="22" customWidth="1"/>
    <col min="16134" max="16384" width="9.33203125" style="22"/>
  </cols>
  <sheetData>
    <row r="1" spans="1:5" ht="13.8" x14ac:dyDescent="0.25">
      <c r="A1" s="186"/>
      <c r="B1" s="186"/>
      <c r="C1" s="186"/>
      <c r="D1" s="186"/>
      <c r="E1" s="282" t="s">
        <v>540</v>
      </c>
    </row>
    <row r="2" spans="1:5" x14ac:dyDescent="0.25">
      <c r="A2" s="186"/>
      <c r="B2" s="186"/>
      <c r="C2" s="186"/>
      <c r="D2" s="186"/>
      <c r="E2" s="186"/>
    </row>
    <row r="3" spans="1:5" ht="37.799999999999997" customHeight="1" x14ac:dyDescent="0.25">
      <c r="A3" s="474" t="s">
        <v>262</v>
      </c>
      <c r="B3" s="474"/>
      <c r="C3" s="474"/>
      <c r="D3" s="474"/>
      <c r="E3" s="474"/>
    </row>
    <row r="4" spans="1:5" ht="15.6" x14ac:dyDescent="0.3">
      <c r="A4" s="475"/>
      <c r="B4" s="476"/>
      <c r="C4" s="476"/>
      <c r="D4" s="476"/>
      <c r="E4" s="476"/>
    </row>
    <row r="5" spans="1:5" ht="16.2" thickBot="1" x14ac:dyDescent="0.35">
      <c r="A5" s="283"/>
      <c r="B5" s="186"/>
      <c r="C5" s="186"/>
      <c r="D5" s="186"/>
      <c r="E5" s="186"/>
    </row>
    <row r="6" spans="1:5" ht="63" thickBot="1" x14ac:dyDescent="0.3">
      <c r="A6" s="284" t="s">
        <v>2</v>
      </c>
      <c r="B6" s="285" t="s">
        <v>518</v>
      </c>
      <c r="C6" s="285" t="s">
        <v>519</v>
      </c>
      <c r="D6" s="285" t="s">
        <v>520</v>
      </c>
      <c r="E6" s="286" t="s">
        <v>521</v>
      </c>
    </row>
    <row r="7" spans="1:5" ht="15.6" x14ac:dyDescent="0.25">
      <c r="A7" s="287" t="s">
        <v>3</v>
      </c>
      <c r="B7" s="288"/>
      <c r="C7" s="289"/>
      <c r="D7" s="290"/>
      <c r="E7" s="291">
        <v>0</v>
      </c>
    </row>
    <row r="8" spans="1:5" ht="15.6" x14ac:dyDescent="0.25">
      <c r="A8" s="292" t="s">
        <v>4</v>
      </c>
      <c r="B8" s="293"/>
      <c r="C8" s="294"/>
      <c r="D8" s="295"/>
      <c r="E8" s="296"/>
    </row>
    <row r="9" spans="1:5" ht="15.6" x14ac:dyDescent="0.25">
      <c r="A9" s="292" t="s">
        <v>5</v>
      </c>
      <c r="B9" s="293"/>
      <c r="C9" s="294"/>
      <c r="D9" s="295"/>
      <c r="E9" s="296"/>
    </row>
    <row r="10" spans="1:5" ht="15.6" x14ac:dyDescent="0.25">
      <c r="A10" s="292" t="s">
        <v>6</v>
      </c>
      <c r="B10" s="293"/>
      <c r="C10" s="294"/>
      <c r="D10" s="295"/>
      <c r="E10" s="296"/>
    </row>
    <row r="11" spans="1:5" ht="15.6" x14ac:dyDescent="0.25">
      <c r="A11" s="292" t="s">
        <v>7</v>
      </c>
      <c r="B11" s="293"/>
      <c r="C11" s="294"/>
      <c r="D11" s="295"/>
      <c r="E11" s="296"/>
    </row>
    <row r="12" spans="1:5" ht="15.6" x14ac:dyDescent="0.25">
      <c r="A12" s="292" t="s">
        <v>8</v>
      </c>
      <c r="B12" s="293"/>
      <c r="C12" s="294"/>
      <c r="D12" s="295"/>
      <c r="E12" s="296"/>
    </row>
    <row r="13" spans="1:5" ht="15.6" x14ac:dyDescent="0.25">
      <c r="A13" s="292" t="s">
        <v>9</v>
      </c>
      <c r="B13" s="293"/>
      <c r="C13" s="294"/>
      <c r="D13" s="295"/>
      <c r="E13" s="296"/>
    </row>
    <row r="14" spans="1:5" ht="15.6" x14ac:dyDescent="0.25">
      <c r="A14" s="292" t="s">
        <v>10</v>
      </c>
      <c r="B14" s="293"/>
      <c r="C14" s="294"/>
      <c r="D14" s="295"/>
      <c r="E14" s="296"/>
    </row>
    <row r="15" spans="1:5" ht="15.6" x14ac:dyDescent="0.25">
      <c r="A15" s="292" t="s">
        <v>11</v>
      </c>
      <c r="B15" s="293"/>
      <c r="C15" s="294"/>
      <c r="D15" s="295"/>
      <c r="E15" s="296"/>
    </row>
    <row r="16" spans="1:5" ht="15.6" x14ac:dyDescent="0.25">
      <c r="A16" s="292" t="s">
        <v>12</v>
      </c>
      <c r="B16" s="293"/>
      <c r="C16" s="294"/>
      <c r="D16" s="295"/>
      <c r="E16" s="296"/>
    </row>
    <row r="17" spans="1:5" ht="15.6" x14ac:dyDescent="0.25">
      <c r="A17" s="292" t="s">
        <v>35</v>
      </c>
      <c r="B17" s="293"/>
      <c r="C17" s="294"/>
      <c r="D17" s="295"/>
      <c r="E17" s="296"/>
    </row>
    <row r="18" spans="1:5" ht="15.6" x14ac:dyDescent="0.25">
      <c r="A18" s="292" t="s">
        <v>37</v>
      </c>
      <c r="B18" s="293"/>
      <c r="C18" s="294"/>
      <c r="D18" s="295"/>
      <c r="E18" s="296"/>
    </row>
    <row r="19" spans="1:5" ht="15.6" x14ac:dyDescent="0.25">
      <c r="A19" s="292" t="s">
        <v>38</v>
      </c>
      <c r="B19" s="293"/>
      <c r="C19" s="294"/>
      <c r="D19" s="295"/>
      <c r="E19" s="296"/>
    </row>
    <row r="20" spans="1:5" ht="15.6" x14ac:dyDescent="0.25">
      <c r="A20" s="292" t="s">
        <v>39</v>
      </c>
      <c r="B20" s="293"/>
      <c r="C20" s="294"/>
      <c r="D20" s="295"/>
      <c r="E20" s="296"/>
    </row>
    <row r="21" spans="1:5" ht="15.6" x14ac:dyDescent="0.25">
      <c r="A21" s="292" t="s">
        <v>90</v>
      </c>
      <c r="B21" s="293"/>
      <c r="C21" s="294"/>
      <c r="D21" s="295"/>
      <c r="E21" s="296"/>
    </row>
    <row r="22" spans="1:5" ht="15.6" x14ac:dyDescent="0.25">
      <c r="A22" s="292" t="s">
        <v>92</v>
      </c>
      <c r="B22" s="293"/>
      <c r="C22" s="294"/>
      <c r="D22" s="295"/>
      <c r="E22" s="296"/>
    </row>
    <row r="23" spans="1:5" ht="16.2" thickBot="1" x14ac:dyDescent="0.3">
      <c r="A23" s="297" t="s">
        <v>94</v>
      </c>
      <c r="B23" s="298"/>
      <c r="C23" s="299"/>
      <c r="D23" s="300"/>
      <c r="E23" s="301"/>
    </row>
    <row r="24" spans="1:5" ht="16.2" thickBot="1" x14ac:dyDescent="0.35">
      <c r="A24" s="477" t="s">
        <v>522</v>
      </c>
      <c r="B24" s="478"/>
      <c r="C24" s="302"/>
      <c r="D24" s="303" t="str">
        <f>IF(SUM(D7:D23)=0,"",SUM(D7:D23))</f>
        <v/>
      </c>
      <c r="E24" s="304" t="str">
        <f>IF(SUM(E7:E23)=0,"",SUM(E7:E23))</f>
        <v/>
      </c>
    </row>
    <row r="25" spans="1:5" ht="15.6" x14ac:dyDescent="0.3">
      <c r="A25" s="305"/>
    </row>
  </sheetData>
  <mergeCells count="3">
    <mergeCell ref="A3:E3"/>
    <mergeCell ref="A4:E4"/>
    <mergeCell ref="A24:B24"/>
  </mergeCells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3B99D-BB88-43D4-83C3-4E1603BF4E52}">
  <dimension ref="A1:E40"/>
  <sheetViews>
    <sheetView topLeftCell="A2" zoomScale="120" zoomScaleNormal="120" workbookViewId="0">
      <selection activeCell="D20" sqref="D19:D20"/>
    </sheetView>
  </sheetViews>
  <sheetFormatPr defaultColWidth="9.33203125" defaultRowHeight="13.2" x14ac:dyDescent="0.25"/>
  <cols>
    <col min="1" max="1" width="8.44140625" style="22" customWidth="1"/>
    <col min="2" max="2" width="40.77734375" style="22" customWidth="1"/>
    <col min="3" max="3" width="20.77734375" style="22" customWidth="1"/>
    <col min="4" max="5" width="12.77734375" style="22" customWidth="1"/>
    <col min="6" max="256" width="9.33203125" style="22"/>
    <col min="257" max="257" width="6.6640625" style="22" customWidth="1"/>
    <col min="258" max="258" width="40.77734375" style="22" customWidth="1"/>
    <col min="259" max="259" width="20.77734375" style="22" customWidth="1"/>
    <col min="260" max="261" width="12.77734375" style="22" customWidth="1"/>
    <col min="262" max="512" width="9.33203125" style="22"/>
    <col min="513" max="513" width="6.6640625" style="22" customWidth="1"/>
    <col min="514" max="514" width="40.77734375" style="22" customWidth="1"/>
    <col min="515" max="515" width="20.77734375" style="22" customWidth="1"/>
    <col min="516" max="517" width="12.77734375" style="22" customWidth="1"/>
    <col min="518" max="768" width="9.33203125" style="22"/>
    <col min="769" max="769" width="6.6640625" style="22" customWidth="1"/>
    <col min="770" max="770" width="40.77734375" style="22" customWidth="1"/>
    <col min="771" max="771" width="20.77734375" style="22" customWidth="1"/>
    <col min="772" max="773" width="12.77734375" style="22" customWidth="1"/>
    <col min="774" max="1024" width="9.33203125" style="22"/>
    <col min="1025" max="1025" width="6.6640625" style="22" customWidth="1"/>
    <col min="1026" max="1026" width="40.77734375" style="22" customWidth="1"/>
    <col min="1027" max="1027" width="20.77734375" style="22" customWidth="1"/>
    <col min="1028" max="1029" width="12.77734375" style="22" customWidth="1"/>
    <col min="1030" max="1280" width="9.33203125" style="22"/>
    <col min="1281" max="1281" width="6.6640625" style="22" customWidth="1"/>
    <col min="1282" max="1282" width="40.77734375" style="22" customWidth="1"/>
    <col min="1283" max="1283" width="20.77734375" style="22" customWidth="1"/>
    <col min="1284" max="1285" width="12.77734375" style="22" customWidth="1"/>
    <col min="1286" max="1536" width="9.33203125" style="22"/>
    <col min="1537" max="1537" width="6.6640625" style="22" customWidth="1"/>
    <col min="1538" max="1538" width="40.77734375" style="22" customWidth="1"/>
    <col min="1539" max="1539" width="20.77734375" style="22" customWidth="1"/>
    <col min="1540" max="1541" width="12.77734375" style="22" customWidth="1"/>
    <col min="1542" max="1792" width="9.33203125" style="22"/>
    <col min="1793" max="1793" width="6.6640625" style="22" customWidth="1"/>
    <col min="1794" max="1794" width="40.77734375" style="22" customWidth="1"/>
    <col min="1795" max="1795" width="20.77734375" style="22" customWidth="1"/>
    <col min="1796" max="1797" width="12.77734375" style="22" customWidth="1"/>
    <col min="1798" max="2048" width="9.33203125" style="22"/>
    <col min="2049" max="2049" width="6.6640625" style="22" customWidth="1"/>
    <col min="2050" max="2050" width="40.77734375" style="22" customWidth="1"/>
    <col min="2051" max="2051" width="20.77734375" style="22" customWidth="1"/>
    <col min="2052" max="2053" width="12.77734375" style="22" customWidth="1"/>
    <col min="2054" max="2304" width="9.33203125" style="22"/>
    <col min="2305" max="2305" width="6.6640625" style="22" customWidth="1"/>
    <col min="2306" max="2306" width="40.77734375" style="22" customWidth="1"/>
    <col min="2307" max="2307" width="20.77734375" style="22" customWidth="1"/>
    <col min="2308" max="2309" width="12.77734375" style="22" customWidth="1"/>
    <col min="2310" max="2560" width="9.33203125" style="22"/>
    <col min="2561" max="2561" width="6.6640625" style="22" customWidth="1"/>
    <col min="2562" max="2562" width="40.77734375" style="22" customWidth="1"/>
    <col min="2563" max="2563" width="20.77734375" style="22" customWidth="1"/>
    <col min="2564" max="2565" width="12.77734375" style="22" customWidth="1"/>
    <col min="2566" max="2816" width="9.33203125" style="22"/>
    <col min="2817" max="2817" width="6.6640625" style="22" customWidth="1"/>
    <col min="2818" max="2818" width="40.77734375" style="22" customWidth="1"/>
    <col min="2819" max="2819" width="20.77734375" style="22" customWidth="1"/>
    <col min="2820" max="2821" width="12.77734375" style="22" customWidth="1"/>
    <col min="2822" max="3072" width="9.33203125" style="22"/>
    <col min="3073" max="3073" width="6.6640625" style="22" customWidth="1"/>
    <col min="3074" max="3074" width="40.77734375" style="22" customWidth="1"/>
    <col min="3075" max="3075" width="20.77734375" style="22" customWidth="1"/>
    <col min="3076" max="3077" width="12.77734375" style="22" customWidth="1"/>
    <col min="3078" max="3328" width="9.33203125" style="22"/>
    <col min="3329" max="3329" width="6.6640625" style="22" customWidth="1"/>
    <col min="3330" max="3330" width="40.77734375" style="22" customWidth="1"/>
    <col min="3331" max="3331" width="20.77734375" style="22" customWidth="1"/>
    <col min="3332" max="3333" width="12.77734375" style="22" customWidth="1"/>
    <col min="3334" max="3584" width="9.33203125" style="22"/>
    <col min="3585" max="3585" width="6.6640625" style="22" customWidth="1"/>
    <col min="3586" max="3586" width="40.77734375" style="22" customWidth="1"/>
    <col min="3587" max="3587" width="20.77734375" style="22" customWidth="1"/>
    <col min="3588" max="3589" width="12.77734375" style="22" customWidth="1"/>
    <col min="3590" max="3840" width="9.33203125" style="22"/>
    <col min="3841" max="3841" width="6.6640625" style="22" customWidth="1"/>
    <col min="3842" max="3842" width="40.77734375" style="22" customWidth="1"/>
    <col min="3843" max="3843" width="20.77734375" style="22" customWidth="1"/>
    <col min="3844" max="3845" width="12.77734375" style="22" customWidth="1"/>
    <col min="3846" max="4096" width="9.33203125" style="22"/>
    <col min="4097" max="4097" width="6.6640625" style="22" customWidth="1"/>
    <col min="4098" max="4098" width="40.77734375" style="22" customWidth="1"/>
    <col min="4099" max="4099" width="20.77734375" style="22" customWidth="1"/>
    <col min="4100" max="4101" width="12.77734375" style="22" customWidth="1"/>
    <col min="4102" max="4352" width="9.33203125" style="22"/>
    <col min="4353" max="4353" width="6.6640625" style="22" customWidth="1"/>
    <col min="4354" max="4354" width="40.77734375" style="22" customWidth="1"/>
    <col min="4355" max="4355" width="20.77734375" style="22" customWidth="1"/>
    <col min="4356" max="4357" width="12.77734375" style="22" customWidth="1"/>
    <col min="4358" max="4608" width="9.33203125" style="22"/>
    <col min="4609" max="4609" width="6.6640625" style="22" customWidth="1"/>
    <col min="4610" max="4610" width="40.77734375" style="22" customWidth="1"/>
    <col min="4611" max="4611" width="20.77734375" style="22" customWidth="1"/>
    <col min="4612" max="4613" width="12.77734375" style="22" customWidth="1"/>
    <col min="4614" max="4864" width="9.33203125" style="22"/>
    <col min="4865" max="4865" width="6.6640625" style="22" customWidth="1"/>
    <col min="4866" max="4866" width="40.77734375" style="22" customWidth="1"/>
    <col min="4867" max="4867" width="20.77734375" style="22" customWidth="1"/>
    <col min="4868" max="4869" width="12.77734375" style="22" customWidth="1"/>
    <col min="4870" max="5120" width="9.33203125" style="22"/>
    <col min="5121" max="5121" width="6.6640625" style="22" customWidth="1"/>
    <col min="5122" max="5122" width="40.77734375" style="22" customWidth="1"/>
    <col min="5123" max="5123" width="20.77734375" style="22" customWidth="1"/>
    <col min="5124" max="5125" width="12.77734375" style="22" customWidth="1"/>
    <col min="5126" max="5376" width="9.33203125" style="22"/>
    <col min="5377" max="5377" width="6.6640625" style="22" customWidth="1"/>
    <col min="5378" max="5378" width="40.77734375" style="22" customWidth="1"/>
    <col min="5379" max="5379" width="20.77734375" style="22" customWidth="1"/>
    <col min="5380" max="5381" width="12.77734375" style="22" customWidth="1"/>
    <col min="5382" max="5632" width="9.33203125" style="22"/>
    <col min="5633" max="5633" width="6.6640625" style="22" customWidth="1"/>
    <col min="5634" max="5634" width="40.77734375" style="22" customWidth="1"/>
    <col min="5635" max="5635" width="20.77734375" style="22" customWidth="1"/>
    <col min="5636" max="5637" width="12.77734375" style="22" customWidth="1"/>
    <col min="5638" max="5888" width="9.33203125" style="22"/>
    <col min="5889" max="5889" width="6.6640625" style="22" customWidth="1"/>
    <col min="5890" max="5890" width="40.77734375" style="22" customWidth="1"/>
    <col min="5891" max="5891" width="20.77734375" style="22" customWidth="1"/>
    <col min="5892" max="5893" width="12.77734375" style="22" customWidth="1"/>
    <col min="5894" max="6144" width="9.33203125" style="22"/>
    <col min="6145" max="6145" width="6.6640625" style="22" customWidth="1"/>
    <col min="6146" max="6146" width="40.77734375" style="22" customWidth="1"/>
    <col min="6147" max="6147" width="20.77734375" style="22" customWidth="1"/>
    <col min="6148" max="6149" width="12.77734375" style="22" customWidth="1"/>
    <col min="6150" max="6400" width="9.33203125" style="22"/>
    <col min="6401" max="6401" width="6.6640625" style="22" customWidth="1"/>
    <col min="6402" max="6402" width="40.77734375" style="22" customWidth="1"/>
    <col min="6403" max="6403" width="20.77734375" style="22" customWidth="1"/>
    <col min="6404" max="6405" width="12.77734375" style="22" customWidth="1"/>
    <col min="6406" max="6656" width="9.33203125" style="22"/>
    <col min="6657" max="6657" width="6.6640625" style="22" customWidth="1"/>
    <col min="6658" max="6658" width="40.77734375" style="22" customWidth="1"/>
    <col min="6659" max="6659" width="20.77734375" style="22" customWidth="1"/>
    <col min="6660" max="6661" width="12.77734375" style="22" customWidth="1"/>
    <col min="6662" max="6912" width="9.33203125" style="22"/>
    <col min="6913" max="6913" width="6.6640625" style="22" customWidth="1"/>
    <col min="6914" max="6914" width="40.77734375" style="22" customWidth="1"/>
    <col min="6915" max="6915" width="20.77734375" style="22" customWidth="1"/>
    <col min="6916" max="6917" width="12.77734375" style="22" customWidth="1"/>
    <col min="6918" max="7168" width="9.33203125" style="22"/>
    <col min="7169" max="7169" width="6.6640625" style="22" customWidth="1"/>
    <col min="7170" max="7170" width="40.77734375" style="22" customWidth="1"/>
    <col min="7171" max="7171" width="20.77734375" style="22" customWidth="1"/>
    <col min="7172" max="7173" width="12.77734375" style="22" customWidth="1"/>
    <col min="7174" max="7424" width="9.33203125" style="22"/>
    <col min="7425" max="7425" width="6.6640625" style="22" customWidth="1"/>
    <col min="7426" max="7426" width="40.77734375" style="22" customWidth="1"/>
    <col min="7427" max="7427" width="20.77734375" style="22" customWidth="1"/>
    <col min="7428" max="7429" width="12.77734375" style="22" customWidth="1"/>
    <col min="7430" max="7680" width="9.33203125" style="22"/>
    <col min="7681" max="7681" width="6.6640625" style="22" customWidth="1"/>
    <col min="7682" max="7682" width="40.77734375" style="22" customWidth="1"/>
    <col min="7683" max="7683" width="20.77734375" style="22" customWidth="1"/>
    <col min="7684" max="7685" width="12.77734375" style="22" customWidth="1"/>
    <col min="7686" max="7936" width="9.33203125" style="22"/>
    <col min="7937" max="7937" width="6.6640625" style="22" customWidth="1"/>
    <col min="7938" max="7938" width="40.77734375" style="22" customWidth="1"/>
    <col min="7939" max="7939" width="20.77734375" style="22" customWidth="1"/>
    <col min="7940" max="7941" width="12.77734375" style="22" customWidth="1"/>
    <col min="7942" max="8192" width="9.33203125" style="22"/>
    <col min="8193" max="8193" width="6.6640625" style="22" customWidth="1"/>
    <col min="8194" max="8194" width="40.77734375" style="22" customWidth="1"/>
    <col min="8195" max="8195" width="20.77734375" style="22" customWidth="1"/>
    <col min="8196" max="8197" width="12.77734375" style="22" customWidth="1"/>
    <col min="8198" max="8448" width="9.33203125" style="22"/>
    <col min="8449" max="8449" width="6.6640625" style="22" customWidth="1"/>
    <col min="8450" max="8450" width="40.77734375" style="22" customWidth="1"/>
    <col min="8451" max="8451" width="20.77734375" style="22" customWidth="1"/>
    <col min="8452" max="8453" width="12.77734375" style="22" customWidth="1"/>
    <col min="8454" max="8704" width="9.33203125" style="22"/>
    <col min="8705" max="8705" width="6.6640625" style="22" customWidth="1"/>
    <col min="8706" max="8706" width="40.77734375" style="22" customWidth="1"/>
    <col min="8707" max="8707" width="20.77734375" style="22" customWidth="1"/>
    <col min="8708" max="8709" width="12.77734375" style="22" customWidth="1"/>
    <col min="8710" max="8960" width="9.33203125" style="22"/>
    <col min="8961" max="8961" width="6.6640625" style="22" customWidth="1"/>
    <col min="8962" max="8962" width="40.77734375" style="22" customWidth="1"/>
    <col min="8963" max="8963" width="20.77734375" style="22" customWidth="1"/>
    <col min="8964" max="8965" width="12.77734375" style="22" customWidth="1"/>
    <col min="8966" max="9216" width="9.33203125" style="22"/>
    <col min="9217" max="9217" width="6.6640625" style="22" customWidth="1"/>
    <col min="9218" max="9218" width="40.77734375" style="22" customWidth="1"/>
    <col min="9219" max="9219" width="20.77734375" style="22" customWidth="1"/>
    <col min="9220" max="9221" width="12.77734375" style="22" customWidth="1"/>
    <col min="9222" max="9472" width="9.33203125" style="22"/>
    <col min="9473" max="9473" width="6.6640625" style="22" customWidth="1"/>
    <col min="9474" max="9474" width="40.77734375" style="22" customWidth="1"/>
    <col min="9475" max="9475" width="20.77734375" style="22" customWidth="1"/>
    <col min="9476" max="9477" width="12.77734375" style="22" customWidth="1"/>
    <col min="9478" max="9728" width="9.33203125" style="22"/>
    <col min="9729" max="9729" width="6.6640625" style="22" customWidth="1"/>
    <col min="9730" max="9730" width="40.77734375" style="22" customWidth="1"/>
    <col min="9731" max="9731" width="20.77734375" style="22" customWidth="1"/>
    <col min="9732" max="9733" width="12.77734375" style="22" customWidth="1"/>
    <col min="9734" max="9984" width="9.33203125" style="22"/>
    <col min="9985" max="9985" width="6.6640625" style="22" customWidth="1"/>
    <col min="9986" max="9986" width="40.77734375" style="22" customWidth="1"/>
    <col min="9987" max="9987" width="20.77734375" style="22" customWidth="1"/>
    <col min="9988" max="9989" width="12.77734375" style="22" customWidth="1"/>
    <col min="9990" max="10240" width="9.33203125" style="22"/>
    <col min="10241" max="10241" width="6.6640625" style="22" customWidth="1"/>
    <col min="10242" max="10242" width="40.77734375" style="22" customWidth="1"/>
    <col min="10243" max="10243" width="20.77734375" style="22" customWidth="1"/>
    <col min="10244" max="10245" width="12.77734375" style="22" customWidth="1"/>
    <col min="10246" max="10496" width="9.33203125" style="22"/>
    <col min="10497" max="10497" width="6.6640625" style="22" customWidth="1"/>
    <col min="10498" max="10498" width="40.77734375" style="22" customWidth="1"/>
    <col min="10499" max="10499" width="20.77734375" style="22" customWidth="1"/>
    <col min="10500" max="10501" width="12.77734375" style="22" customWidth="1"/>
    <col min="10502" max="10752" width="9.33203125" style="22"/>
    <col min="10753" max="10753" width="6.6640625" style="22" customWidth="1"/>
    <col min="10754" max="10754" width="40.77734375" style="22" customWidth="1"/>
    <col min="10755" max="10755" width="20.77734375" style="22" customWidth="1"/>
    <col min="10756" max="10757" width="12.77734375" style="22" customWidth="1"/>
    <col min="10758" max="11008" width="9.33203125" style="22"/>
    <col min="11009" max="11009" width="6.6640625" style="22" customWidth="1"/>
    <col min="11010" max="11010" width="40.77734375" style="22" customWidth="1"/>
    <col min="11011" max="11011" width="20.77734375" style="22" customWidth="1"/>
    <col min="11012" max="11013" width="12.77734375" style="22" customWidth="1"/>
    <col min="11014" max="11264" width="9.33203125" style="22"/>
    <col min="11265" max="11265" width="6.6640625" style="22" customWidth="1"/>
    <col min="11266" max="11266" width="40.77734375" style="22" customWidth="1"/>
    <col min="11267" max="11267" width="20.77734375" style="22" customWidth="1"/>
    <col min="11268" max="11269" width="12.77734375" style="22" customWidth="1"/>
    <col min="11270" max="11520" width="9.33203125" style="22"/>
    <col min="11521" max="11521" width="6.6640625" style="22" customWidth="1"/>
    <col min="11522" max="11522" width="40.77734375" style="22" customWidth="1"/>
    <col min="11523" max="11523" width="20.77734375" style="22" customWidth="1"/>
    <col min="11524" max="11525" width="12.77734375" style="22" customWidth="1"/>
    <col min="11526" max="11776" width="9.33203125" style="22"/>
    <col min="11777" max="11777" width="6.6640625" style="22" customWidth="1"/>
    <col min="11778" max="11778" width="40.77734375" style="22" customWidth="1"/>
    <col min="11779" max="11779" width="20.77734375" style="22" customWidth="1"/>
    <col min="11780" max="11781" width="12.77734375" style="22" customWidth="1"/>
    <col min="11782" max="12032" width="9.33203125" style="22"/>
    <col min="12033" max="12033" width="6.6640625" style="22" customWidth="1"/>
    <col min="12034" max="12034" width="40.77734375" style="22" customWidth="1"/>
    <col min="12035" max="12035" width="20.77734375" style="22" customWidth="1"/>
    <col min="12036" max="12037" width="12.77734375" style="22" customWidth="1"/>
    <col min="12038" max="12288" width="9.33203125" style="22"/>
    <col min="12289" max="12289" width="6.6640625" style="22" customWidth="1"/>
    <col min="12290" max="12290" width="40.77734375" style="22" customWidth="1"/>
    <col min="12291" max="12291" width="20.77734375" style="22" customWidth="1"/>
    <col min="12292" max="12293" width="12.77734375" style="22" customWidth="1"/>
    <col min="12294" max="12544" width="9.33203125" style="22"/>
    <col min="12545" max="12545" width="6.6640625" style="22" customWidth="1"/>
    <col min="12546" max="12546" width="40.77734375" style="22" customWidth="1"/>
    <col min="12547" max="12547" width="20.77734375" style="22" customWidth="1"/>
    <col min="12548" max="12549" width="12.77734375" style="22" customWidth="1"/>
    <col min="12550" max="12800" width="9.33203125" style="22"/>
    <col min="12801" max="12801" width="6.6640625" style="22" customWidth="1"/>
    <col min="12802" max="12802" width="40.77734375" style="22" customWidth="1"/>
    <col min="12803" max="12803" width="20.77734375" style="22" customWidth="1"/>
    <col min="12804" max="12805" width="12.77734375" style="22" customWidth="1"/>
    <col min="12806" max="13056" width="9.33203125" style="22"/>
    <col min="13057" max="13057" width="6.6640625" style="22" customWidth="1"/>
    <col min="13058" max="13058" width="40.77734375" style="22" customWidth="1"/>
    <col min="13059" max="13059" width="20.77734375" style="22" customWidth="1"/>
    <col min="13060" max="13061" width="12.77734375" style="22" customWidth="1"/>
    <col min="13062" max="13312" width="9.33203125" style="22"/>
    <col min="13313" max="13313" width="6.6640625" style="22" customWidth="1"/>
    <col min="13314" max="13314" width="40.77734375" style="22" customWidth="1"/>
    <col min="13315" max="13315" width="20.77734375" style="22" customWidth="1"/>
    <col min="13316" max="13317" width="12.77734375" style="22" customWidth="1"/>
    <col min="13318" max="13568" width="9.33203125" style="22"/>
    <col min="13569" max="13569" width="6.6640625" style="22" customWidth="1"/>
    <col min="13570" max="13570" width="40.77734375" style="22" customWidth="1"/>
    <col min="13571" max="13571" width="20.77734375" style="22" customWidth="1"/>
    <col min="13572" max="13573" width="12.77734375" style="22" customWidth="1"/>
    <col min="13574" max="13824" width="9.33203125" style="22"/>
    <col min="13825" max="13825" width="6.6640625" style="22" customWidth="1"/>
    <col min="13826" max="13826" width="40.77734375" style="22" customWidth="1"/>
    <col min="13827" max="13827" width="20.77734375" style="22" customWidth="1"/>
    <col min="13828" max="13829" width="12.77734375" style="22" customWidth="1"/>
    <col min="13830" max="14080" width="9.33203125" style="22"/>
    <col min="14081" max="14081" width="6.6640625" style="22" customWidth="1"/>
    <col min="14082" max="14082" width="40.77734375" style="22" customWidth="1"/>
    <col min="14083" max="14083" width="20.77734375" style="22" customWidth="1"/>
    <col min="14084" max="14085" width="12.77734375" style="22" customWidth="1"/>
    <col min="14086" max="14336" width="9.33203125" style="22"/>
    <col min="14337" max="14337" width="6.6640625" style="22" customWidth="1"/>
    <col min="14338" max="14338" width="40.77734375" style="22" customWidth="1"/>
    <col min="14339" max="14339" width="20.77734375" style="22" customWidth="1"/>
    <col min="14340" max="14341" width="12.77734375" style="22" customWidth="1"/>
    <col min="14342" max="14592" width="9.33203125" style="22"/>
    <col min="14593" max="14593" width="6.6640625" style="22" customWidth="1"/>
    <col min="14594" max="14594" width="40.77734375" style="22" customWidth="1"/>
    <col min="14595" max="14595" width="20.77734375" style="22" customWidth="1"/>
    <col min="14596" max="14597" width="12.77734375" style="22" customWidth="1"/>
    <col min="14598" max="14848" width="9.33203125" style="22"/>
    <col min="14849" max="14849" width="6.6640625" style="22" customWidth="1"/>
    <col min="14850" max="14850" width="40.77734375" style="22" customWidth="1"/>
    <col min="14851" max="14851" width="20.77734375" style="22" customWidth="1"/>
    <col min="14852" max="14853" width="12.77734375" style="22" customWidth="1"/>
    <col min="14854" max="15104" width="9.33203125" style="22"/>
    <col min="15105" max="15105" width="6.6640625" style="22" customWidth="1"/>
    <col min="15106" max="15106" width="40.77734375" style="22" customWidth="1"/>
    <col min="15107" max="15107" width="20.77734375" style="22" customWidth="1"/>
    <col min="15108" max="15109" width="12.77734375" style="22" customWidth="1"/>
    <col min="15110" max="15360" width="9.33203125" style="22"/>
    <col min="15361" max="15361" width="6.6640625" style="22" customWidth="1"/>
    <col min="15362" max="15362" width="40.77734375" style="22" customWidth="1"/>
    <col min="15363" max="15363" width="20.77734375" style="22" customWidth="1"/>
    <col min="15364" max="15365" width="12.77734375" style="22" customWidth="1"/>
    <col min="15366" max="15616" width="9.33203125" style="22"/>
    <col min="15617" max="15617" width="6.6640625" style="22" customWidth="1"/>
    <col min="15618" max="15618" width="40.77734375" style="22" customWidth="1"/>
    <col min="15619" max="15619" width="20.77734375" style="22" customWidth="1"/>
    <col min="15620" max="15621" width="12.77734375" style="22" customWidth="1"/>
    <col min="15622" max="15872" width="9.33203125" style="22"/>
    <col min="15873" max="15873" width="6.6640625" style="22" customWidth="1"/>
    <col min="15874" max="15874" width="40.77734375" style="22" customWidth="1"/>
    <col min="15875" max="15875" width="20.77734375" style="22" customWidth="1"/>
    <col min="15876" max="15877" width="12.77734375" style="22" customWidth="1"/>
    <col min="15878" max="16128" width="9.33203125" style="22"/>
    <col min="16129" max="16129" width="6.6640625" style="22" customWidth="1"/>
    <col min="16130" max="16130" width="40.77734375" style="22" customWidth="1"/>
    <col min="16131" max="16131" width="20.77734375" style="22" customWidth="1"/>
    <col min="16132" max="16133" width="12.77734375" style="22" customWidth="1"/>
    <col min="16134" max="16384" width="9.33203125" style="22"/>
  </cols>
  <sheetData>
    <row r="1" spans="1:5" ht="13.8" x14ac:dyDescent="0.25">
      <c r="A1" s="401" t="s">
        <v>49</v>
      </c>
      <c r="B1" s="401"/>
      <c r="C1" s="401"/>
      <c r="D1" s="401"/>
      <c r="E1" s="401"/>
    </row>
    <row r="2" spans="1:5" ht="15.6" x14ac:dyDescent="0.3">
      <c r="A2" s="476"/>
      <c r="B2" s="476"/>
      <c r="C2" s="476"/>
      <c r="D2" s="476"/>
      <c r="E2" s="476"/>
    </row>
    <row r="3" spans="1:5" ht="14.4" customHeight="1" x14ac:dyDescent="0.25">
      <c r="A3" s="403" t="s">
        <v>524</v>
      </c>
      <c r="B3" s="403"/>
      <c r="C3" s="403"/>
      <c r="D3" s="403"/>
      <c r="E3" s="403"/>
    </row>
    <row r="4" spans="1:5" x14ac:dyDescent="0.25">
      <c r="A4" s="135"/>
      <c r="B4" s="135"/>
      <c r="C4" s="135"/>
      <c r="D4" s="135"/>
      <c r="E4" s="135"/>
    </row>
    <row r="5" spans="1:5" ht="14.4" thickBot="1" x14ac:dyDescent="0.35">
      <c r="A5" s="186"/>
      <c r="B5" s="186"/>
      <c r="C5" s="214"/>
      <c r="D5" s="214"/>
      <c r="E5" s="214" t="str">
        <f>'[2]Z_5.tájékoztató_t.'!D5</f>
        <v xml:space="preserve"> Forintban!</v>
      </c>
    </row>
    <row r="6" spans="1:5" ht="42.75" customHeight="1" thickBot="1" x14ac:dyDescent="0.3">
      <c r="A6" s="215" t="s">
        <v>2</v>
      </c>
      <c r="B6" s="216" t="s">
        <v>486</v>
      </c>
      <c r="C6" s="216" t="s">
        <v>487</v>
      </c>
      <c r="D6" s="217" t="s">
        <v>488</v>
      </c>
      <c r="E6" s="218" t="s">
        <v>489</v>
      </c>
    </row>
    <row r="7" spans="1:5" ht="15.9" customHeight="1" x14ac:dyDescent="0.25">
      <c r="A7" s="219" t="s">
        <v>3</v>
      </c>
      <c r="B7" s="220"/>
      <c r="C7" s="220"/>
      <c r="D7" s="221"/>
      <c r="E7" s="222"/>
    </row>
    <row r="8" spans="1:5" ht="15.9" customHeight="1" x14ac:dyDescent="0.25">
      <c r="A8" s="223" t="s">
        <v>4</v>
      </c>
      <c r="B8" s="224"/>
      <c r="C8" s="224"/>
      <c r="D8" s="225"/>
      <c r="E8" s="226"/>
    </row>
    <row r="9" spans="1:5" ht="15.9" customHeight="1" x14ac:dyDescent="0.25">
      <c r="A9" s="223" t="s">
        <v>5</v>
      </c>
      <c r="B9" s="224"/>
      <c r="C9" s="224"/>
      <c r="D9" s="225"/>
      <c r="E9" s="226"/>
    </row>
    <row r="10" spans="1:5" ht="15.9" customHeight="1" x14ac:dyDescent="0.25">
      <c r="A10" s="223" t="s">
        <v>6</v>
      </c>
      <c r="B10" s="224"/>
      <c r="C10" s="224"/>
      <c r="D10" s="225"/>
      <c r="E10" s="226"/>
    </row>
    <row r="11" spans="1:5" ht="15.9" customHeight="1" x14ac:dyDescent="0.25">
      <c r="A11" s="223" t="s">
        <v>7</v>
      </c>
      <c r="B11" s="224"/>
      <c r="C11" s="224"/>
      <c r="D11" s="225"/>
      <c r="E11" s="226"/>
    </row>
    <row r="12" spans="1:5" ht="15.9" customHeight="1" x14ac:dyDescent="0.25">
      <c r="A12" s="223" t="s">
        <v>8</v>
      </c>
      <c r="B12" s="224"/>
      <c r="C12" s="224"/>
      <c r="D12" s="225"/>
      <c r="E12" s="226"/>
    </row>
    <row r="13" spans="1:5" ht="15.9" customHeight="1" x14ac:dyDescent="0.25">
      <c r="A13" s="223" t="s">
        <v>9</v>
      </c>
      <c r="B13" s="224"/>
      <c r="C13" s="224"/>
      <c r="D13" s="225"/>
      <c r="E13" s="226"/>
    </row>
    <row r="14" spans="1:5" ht="15.9" customHeight="1" x14ac:dyDescent="0.25">
      <c r="A14" s="223" t="s">
        <v>10</v>
      </c>
      <c r="B14" s="224"/>
      <c r="C14" s="224"/>
      <c r="D14" s="225"/>
      <c r="E14" s="226"/>
    </row>
    <row r="15" spans="1:5" ht="15.9" customHeight="1" x14ac:dyDescent="0.25">
      <c r="A15" s="223" t="s">
        <v>11</v>
      </c>
      <c r="B15" s="224"/>
      <c r="C15" s="224"/>
      <c r="D15" s="225"/>
      <c r="E15" s="226"/>
    </row>
    <row r="16" spans="1:5" ht="15.9" customHeight="1" x14ac:dyDescent="0.25">
      <c r="A16" s="223" t="s">
        <v>12</v>
      </c>
      <c r="B16" s="224"/>
      <c r="C16" s="224"/>
      <c r="D16" s="225"/>
      <c r="E16" s="226"/>
    </row>
    <row r="17" spans="1:5" ht="15.9" customHeight="1" x14ac:dyDescent="0.25">
      <c r="A17" s="223" t="s">
        <v>35</v>
      </c>
      <c r="B17" s="224"/>
      <c r="C17" s="224"/>
      <c r="D17" s="225"/>
      <c r="E17" s="226"/>
    </row>
    <row r="18" spans="1:5" ht="15.9" customHeight="1" x14ac:dyDescent="0.25">
      <c r="A18" s="223" t="s">
        <v>37</v>
      </c>
      <c r="B18" s="224"/>
      <c r="C18" s="224"/>
      <c r="D18" s="225"/>
      <c r="E18" s="226"/>
    </row>
    <row r="19" spans="1:5" ht="15.9" customHeight="1" x14ac:dyDescent="0.25">
      <c r="A19" s="223" t="s">
        <v>38</v>
      </c>
      <c r="B19" s="224"/>
      <c r="C19" s="224"/>
      <c r="D19" s="225"/>
      <c r="E19" s="226"/>
    </row>
    <row r="20" spans="1:5" ht="15.9" customHeight="1" x14ac:dyDescent="0.25">
      <c r="A20" s="223" t="s">
        <v>39</v>
      </c>
      <c r="B20" s="224"/>
      <c r="C20" s="224"/>
      <c r="D20" s="225"/>
      <c r="E20" s="226"/>
    </row>
    <row r="21" spans="1:5" ht="15.9" customHeight="1" x14ac:dyDescent="0.25">
      <c r="A21" s="223" t="s">
        <v>90</v>
      </c>
      <c r="B21" s="224"/>
      <c r="C21" s="224"/>
      <c r="D21" s="225"/>
      <c r="E21" s="226"/>
    </row>
    <row r="22" spans="1:5" ht="15.9" customHeight="1" x14ac:dyDescent="0.25">
      <c r="A22" s="223" t="s">
        <v>92</v>
      </c>
      <c r="B22" s="224"/>
      <c r="C22" s="224"/>
      <c r="D22" s="225"/>
      <c r="E22" s="226"/>
    </row>
    <row r="23" spans="1:5" ht="15.9" customHeight="1" x14ac:dyDescent="0.25">
      <c r="A23" s="223" t="s">
        <v>94</v>
      </c>
      <c r="B23" s="224"/>
      <c r="C23" s="224"/>
      <c r="D23" s="225"/>
      <c r="E23" s="226"/>
    </row>
    <row r="24" spans="1:5" ht="15.9" customHeight="1" x14ac:dyDescent="0.25">
      <c r="A24" s="223" t="s">
        <v>96</v>
      </c>
      <c r="B24" s="224"/>
      <c r="C24" s="224"/>
      <c r="D24" s="225"/>
      <c r="E24" s="226"/>
    </row>
    <row r="25" spans="1:5" ht="15.9" customHeight="1" x14ac:dyDescent="0.25">
      <c r="A25" s="223" t="s">
        <v>97</v>
      </c>
      <c r="B25" s="224"/>
      <c r="C25" s="224"/>
      <c r="D25" s="225"/>
      <c r="E25" s="226"/>
    </row>
    <row r="26" spans="1:5" ht="15.9" customHeight="1" x14ac:dyDescent="0.25">
      <c r="A26" s="223" t="s">
        <v>98</v>
      </c>
      <c r="B26" s="224"/>
      <c r="C26" s="224"/>
      <c r="D26" s="225"/>
      <c r="E26" s="226"/>
    </row>
    <row r="27" spans="1:5" ht="15.9" customHeight="1" x14ac:dyDescent="0.25">
      <c r="A27" s="223" t="s">
        <v>99</v>
      </c>
      <c r="B27" s="224"/>
      <c r="C27" s="224"/>
      <c r="D27" s="225"/>
      <c r="E27" s="226"/>
    </row>
    <row r="28" spans="1:5" ht="15.9" customHeight="1" x14ac:dyDescent="0.25">
      <c r="A28" s="223" t="s">
        <v>100</v>
      </c>
      <c r="B28" s="224"/>
      <c r="C28" s="224"/>
      <c r="D28" s="225"/>
      <c r="E28" s="226"/>
    </row>
    <row r="29" spans="1:5" ht="15.9" customHeight="1" x14ac:dyDescent="0.25">
      <c r="A29" s="223" t="s">
        <v>101</v>
      </c>
      <c r="B29" s="224"/>
      <c r="C29" s="224"/>
      <c r="D29" s="225"/>
      <c r="E29" s="226"/>
    </row>
    <row r="30" spans="1:5" ht="15.9" customHeight="1" x14ac:dyDescent="0.25">
      <c r="A30" s="223" t="s">
        <v>102</v>
      </c>
      <c r="B30" s="224"/>
      <c r="C30" s="224"/>
      <c r="D30" s="225"/>
      <c r="E30" s="226"/>
    </row>
    <row r="31" spans="1:5" ht="15.9" customHeight="1" x14ac:dyDescent="0.25">
      <c r="A31" s="223" t="s">
        <v>103</v>
      </c>
      <c r="B31" s="224"/>
      <c r="C31" s="224"/>
      <c r="D31" s="225"/>
      <c r="E31" s="226"/>
    </row>
    <row r="32" spans="1:5" ht="15.9" customHeight="1" x14ac:dyDescent="0.25">
      <c r="A32" s="223" t="s">
        <v>104</v>
      </c>
      <c r="B32" s="224"/>
      <c r="C32" s="224"/>
      <c r="D32" s="225"/>
      <c r="E32" s="226"/>
    </row>
    <row r="33" spans="1:5" ht="15.9" customHeight="1" x14ac:dyDescent="0.25">
      <c r="A33" s="223" t="s">
        <v>105</v>
      </c>
      <c r="B33" s="224"/>
      <c r="C33" s="224"/>
      <c r="D33" s="225"/>
      <c r="E33" s="226"/>
    </row>
    <row r="34" spans="1:5" ht="15.9" customHeight="1" x14ac:dyDescent="0.25">
      <c r="A34" s="223" t="s">
        <v>153</v>
      </c>
      <c r="B34" s="224"/>
      <c r="C34" s="224"/>
      <c r="D34" s="225"/>
      <c r="E34" s="226"/>
    </row>
    <row r="35" spans="1:5" ht="15.9" customHeight="1" x14ac:dyDescent="0.25">
      <c r="A35" s="223" t="s">
        <v>155</v>
      </c>
      <c r="B35" s="224"/>
      <c r="C35" s="224"/>
      <c r="D35" s="225"/>
      <c r="E35" s="226"/>
    </row>
    <row r="36" spans="1:5" ht="15.9" customHeight="1" x14ac:dyDescent="0.25">
      <c r="A36" s="223" t="s">
        <v>157</v>
      </c>
      <c r="B36" s="224"/>
      <c r="C36" s="224"/>
      <c r="D36" s="225"/>
      <c r="E36" s="226"/>
    </row>
    <row r="37" spans="1:5" ht="15.9" customHeight="1" x14ac:dyDescent="0.25">
      <c r="A37" s="223" t="s">
        <v>159</v>
      </c>
      <c r="B37" s="224"/>
      <c r="C37" s="224"/>
      <c r="D37" s="225"/>
      <c r="E37" s="226"/>
    </row>
    <row r="38" spans="1:5" ht="15.9" customHeight="1" x14ac:dyDescent="0.25">
      <c r="A38" s="223" t="s">
        <v>161</v>
      </c>
      <c r="B38" s="224"/>
      <c r="C38" s="224"/>
      <c r="D38" s="225"/>
      <c r="E38" s="226"/>
    </row>
    <row r="39" spans="1:5" ht="15.9" customHeight="1" thickBot="1" x14ac:dyDescent="0.3">
      <c r="A39" s="227" t="s">
        <v>163</v>
      </c>
      <c r="B39" s="228"/>
      <c r="C39" s="228"/>
      <c r="D39" s="229"/>
      <c r="E39" s="230"/>
    </row>
    <row r="40" spans="1:5" ht="15.9" customHeight="1" thickBot="1" x14ac:dyDescent="0.3">
      <c r="A40" s="479" t="s">
        <v>106</v>
      </c>
      <c r="B40" s="480"/>
      <c r="C40" s="231"/>
      <c r="D40" s="182"/>
      <c r="E40" s="232"/>
    </row>
  </sheetData>
  <mergeCells count="4">
    <mergeCell ref="A1:E1"/>
    <mergeCell ref="A2:E2"/>
    <mergeCell ref="A3:E3"/>
    <mergeCell ref="A40:B40"/>
  </mergeCells>
  <printOptions horizontalCentered="1"/>
  <pageMargins left="0.78740157480314965" right="0.78740157480314965" top="1.5748031496062993" bottom="0.98425196850393704" header="0.78740157480314965" footer="0.78740157480314965"/>
  <pageSetup paperSize="9" scale="95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</vt:i4>
      </vt:variant>
    </vt:vector>
  </HeadingPairs>
  <TitlesOfParts>
    <vt:vector size="11" baseType="lpstr">
      <vt:lpstr>Táblázatok</vt:lpstr>
      <vt:lpstr>1. tájékoztató táblázat</vt:lpstr>
      <vt:lpstr>2. tájékoztató táblázat</vt:lpstr>
      <vt:lpstr>3. tájékoztató táblázat</vt:lpstr>
      <vt:lpstr>4. tájékoztató táblázat</vt:lpstr>
      <vt:lpstr>5. tájékoztató táblázat</vt:lpstr>
      <vt:lpstr>6. tájékoztató tábla</vt:lpstr>
      <vt:lpstr>7. tájékoztató táblázat</vt:lpstr>
      <vt:lpstr>8. táblázat</vt:lpstr>
      <vt:lpstr>9. tájékoztató táblázat</vt:lpstr>
      <vt:lpstr>'1. tájékoztató táblázat'!Nyomtatási_terület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Popják Eszter</dc:creator>
  <cp:lastModifiedBy>Popják Eszter</cp:lastModifiedBy>
  <dcterms:created xsi:type="dcterms:W3CDTF">2021-05-28T05:54:08Z</dcterms:created>
  <dcterms:modified xsi:type="dcterms:W3CDTF">2021-05-30T17:57:31Z</dcterms:modified>
</cp:coreProperties>
</file>