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golop zárszámadás mellékletek\"/>
    </mc:Choice>
  </mc:AlternateContent>
  <bookViews>
    <workbookView xWindow="0" yWindow="0" windowWidth="24000" windowHeight="9735"/>
  </bookViews>
  <sheets>
    <sheet name="Z_5.sz.mell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I29" i="1"/>
  <c r="H29" i="1"/>
  <c r="G29" i="1"/>
  <c r="C29" i="1"/>
  <c r="E25" i="1"/>
  <c r="D25" i="1"/>
  <c r="C25" i="1"/>
  <c r="E19" i="1"/>
  <c r="E29" i="1" s="1"/>
  <c r="E30" i="1" s="1"/>
  <c r="D19" i="1"/>
  <c r="D29" i="1" s="1"/>
  <c r="C19" i="1"/>
  <c r="I18" i="1"/>
  <c r="I30" i="1" s="1"/>
  <c r="H18" i="1"/>
  <c r="H31" i="1" s="1"/>
  <c r="G18" i="1"/>
  <c r="G30" i="1" s="1"/>
  <c r="E18" i="1"/>
  <c r="E31" i="1" s="1"/>
  <c r="D18" i="1"/>
  <c r="D30" i="1" s="1"/>
  <c r="C18" i="1"/>
  <c r="G31" i="1" s="1"/>
  <c r="E4" i="1"/>
  <c r="I4" i="1" s="1"/>
  <c r="D4" i="1"/>
  <c r="H4" i="1" s="1"/>
  <c r="C4" i="1"/>
  <c r="G4" i="1" s="1"/>
  <c r="I2" i="1"/>
  <c r="J1" i="1"/>
  <c r="I32" i="1" l="1"/>
  <c r="E32" i="1"/>
  <c r="D31" i="1"/>
  <c r="I31" i="1"/>
  <c r="C30" i="1"/>
  <c r="H30" i="1"/>
  <c r="D32" i="1" s="1"/>
  <c r="C32" i="1" l="1"/>
  <c r="G32" i="1"/>
  <c r="H32" i="1"/>
</calcChain>
</file>

<file path=xl/sharedStrings.xml><?xml version="1.0" encoding="utf-8"?>
<sst xmlns="http://schemas.openxmlformats.org/spreadsheetml/2006/main" count="83" uniqueCount="82">
  <si>
    <t>I. Működési célú bevételek és kiadások mérlege
(Önkormányzati szinten)</t>
  </si>
  <si>
    <t>Sor-
szám</t>
  </si>
  <si>
    <t>Bevételek</t>
  </si>
  <si>
    <t>Kiadások</t>
  </si>
  <si>
    <t>Megnevezés</t>
  </si>
  <si>
    <t>A</t>
  </si>
  <si>
    <t>B</t>
  </si>
  <si>
    <t>C</t>
  </si>
  <si>
    <t>D</t>
  </si>
  <si>
    <t>E</t>
  </si>
  <si>
    <t xml:space="preserve">F </t>
  </si>
  <si>
    <t>G</t>
  </si>
  <si>
    <t>H</t>
  </si>
  <si>
    <t>I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</si>
  <si>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</si>
  <si>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</si>
  <si>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</si>
  <si>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</si>
  <si>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</si>
  <si>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</si>
  <si>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</si>
  <si>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</si>
  <si>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</si>
  <si>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</si>
  <si>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</si>
  <si>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</si>
  <si>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</si>
  <si>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bevételek</t>
  </si>
  <si>
    <t>Egyéb működési célú kiadások</t>
  </si>
  <si>
    <t>6.</t>
  </si>
  <si>
    <t>Működési célú átvett pénzeszközök</t>
  </si>
  <si>
    <t>Tartalékok</t>
  </si>
  <si>
    <t>7.</t>
  </si>
  <si>
    <t>6.-ból EU-s támogatás (közvetlen)</t>
  </si>
  <si>
    <t>8.</t>
  </si>
  <si>
    <t>9.</t>
  </si>
  <si>
    <t>10.</t>
  </si>
  <si>
    <t>11.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</si>
  <si>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</si>
  <si>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</si>
  <si>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</si>
  <si>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</si>
  <si>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</si>
  <si>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(15.+…+19.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</si>
  <si>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</si>
  <si>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</si>
  <si>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</si>
  <si>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</si>
  <si>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</si>
  <si>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</si>
  <si>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</si>
  <si>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</si>
  <si>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</si>
  <si>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</si>
  <si>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</si>
  <si>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</si>
  <si>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</si>
  <si>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</si>
  <si>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   Értékpapírok bevételei</t>
  </si>
  <si>
    <t>Forgatási célú belföldi, külföldi értékpapírok vásárlása</t>
  </si>
  <si>
    <t>20.</t>
  </si>
  <si>
    <t xml:space="preserve">Hiány külső finanszírozásának bevételei (21.+…+23.) </t>
  </si>
  <si>
    <t>Pénzeszközök lekötött betétként elhelyezése</t>
  </si>
  <si>
    <t>21.</t>
  </si>
  <si>
    <t>Likviditási célú hitelek, kölcsönök felvétele</t>
  </si>
  <si>
    <t>Adóssághoz nem kapcsolódó származékos ügyletek</t>
  </si>
  <si>
    <t>22.</t>
  </si>
  <si>
    <t>Váltóbevételek</t>
  </si>
  <si>
    <t>Váltókiadások</t>
  </si>
  <si>
    <t>23.</t>
  </si>
  <si>
    <t>Adóssághoz nem kapcsolódó származékos ügyletek bevételei</t>
  </si>
  <si>
    <t>24.</t>
  </si>
  <si>
    <t>Működési célú finanszírozási bevételek összesen (14.+20.)</t>
  </si>
  <si>
    <t>Működési célú finanszírozási kiadások összesen (13.+...+23.)</t>
  </si>
  <si>
    <t>25.</t>
  </si>
  <si>
    <t>BEVÉTEL ÖSSZESEN (13.+24.)</t>
  </si>
  <si>
    <t>26.</t>
  </si>
  <si>
    <t>Költségvetési hiány:</t>
  </si>
  <si>
    <t>Költségvetési többlet:</t>
  </si>
  <si>
    <t>27.</t>
  </si>
  <si>
    <t>Bruttó  hiány:</t>
  </si>
  <si>
    <t>Bruttó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</si>
</sst>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4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1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164" fontId="0" fillId="0" borderId="0" xfId="0" applyNumberFormat="1" applyFill="1" applyAlignment="1" applyProtection="1">
      <alignment vertical="center" wrapText="1"/>
      <protection locked="0"/>
    </xf>
    <xf numFmtId="164" fontId="2" fillId="0" borderId="0" xfId="0" applyNumberFormat="1" applyFont="1" applyFill="1" applyAlignment="1" applyProtection="1">
      <alignment horizontal="centerContinuous" vertical="center" wrapText="1"/>
      <protection locked="0"/>
    </xf>
    <xf numFmtId="164" fontId="0" fillId="0" borderId="0" xfId="0" applyNumberFormat="1" applyFill="1" applyAlignment="1" applyProtection="1">
      <alignment horizontal="centerContinuous" vertical="center"/>
      <protection locked="0"/>
    </xf>
    <xf numFmtId="164" fontId="3" fillId="0" borderId="0" xfId="0" applyNumberFormat="1" applyFont="1" applyFill="1" applyAlignment="1" applyProtection="1">
      <alignment horizontal="center" textRotation="180" wrapText="1"/>
      <protection locked="0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4" fillId="0" borderId="0" xfId="0" applyNumberFormat="1" applyFont="1" applyFill="1" applyAlignment="1" applyProtection="1">
      <alignment horizontal="right" vertical="center"/>
      <protection locked="0"/>
    </xf>
    <xf numFmtId="16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2" xfId="0" applyNumberFormat="1" applyFont="1" applyFill="1" applyBorder="1" applyAlignment="1" applyProtection="1">
      <alignment horizontal="centerContinuous" vertical="center" wrapText="1"/>
      <protection locked="0"/>
    </xf>
    <xf numFmtId="164" fontId="6" fillId="0" borderId="3" xfId="0" applyNumberFormat="1" applyFont="1" applyFill="1" applyBorder="1" applyAlignment="1" applyProtection="1">
      <alignment horizontal="centerContinuous" vertical="center" wrapText="1"/>
      <protection locked="0"/>
    </xf>
    <xf numFmtId="164" fontId="6" fillId="0" borderId="4" xfId="0" applyNumberFormat="1" applyFont="1" applyFill="1" applyBorder="1" applyAlignment="1" applyProtection="1">
      <alignment horizontal="centerContinuous" vertical="center" wrapText="1"/>
      <protection locked="0"/>
    </xf>
    <xf numFmtId="164" fontId="6" fillId="0" borderId="5" xfId="0" applyNumberFormat="1" applyFont="1" applyFill="1" applyBorder="1" applyAlignment="1" applyProtection="1">
      <alignment horizontal="centerContinuous" vertical="center" wrapText="1"/>
      <protection locked="0"/>
    </xf>
    <xf numFmtId="164" fontId="6" fillId="0" borderId="6" xfId="0" applyNumberFormat="1" applyFont="1" applyFill="1" applyBorder="1" applyAlignment="1" applyProtection="1">
      <alignment horizontal="centerContinuous" vertical="center" wrapText="1"/>
      <protection locked="0"/>
    </xf>
    <xf numFmtId="164" fontId="6" fillId="0" borderId="7" xfId="0" applyNumberFormat="1" applyFont="1" applyFill="1" applyBorder="1" applyAlignment="1" applyProtection="1">
      <alignment horizontal="centerContinuous" vertical="center" wrapText="1"/>
      <protection locked="0"/>
    </xf>
    <xf numFmtId="164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left" vertical="center" wrapText="1" indent="1"/>
    </xf>
    <xf numFmtId="164" fontId="9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5" xfId="0" applyNumberFormat="1" applyFill="1" applyBorder="1" applyAlignment="1" applyProtection="1">
      <alignment horizontal="left" vertical="center" wrapText="1" indent="1"/>
    </xf>
    <xf numFmtId="164" fontId="9" fillId="0" borderId="16" xfId="0" applyNumberFormat="1" applyFont="1" applyFill="1" applyBorder="1" applyAlignment="1" applyProtection="1">
      <alignment horizontal="left" vertical="center" wrapText="1" indent="1"/>
    </xf>
    <xf numFmtId="164" fontId="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0" applyNumberFormat="1" applyFont="1" applyFill="1" applyBorder="1" applyAlignment="1" applyProtection="1">
      <alignment horizontal="left" vertical="center" wrapText="1" indent="1"/>
    </xf>
    <xf numFmtId="164" fontId="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0" xfId="0" applyNumberFormat="1" applyFont="1" applyFill="1" applyBorder="1" applyAlignment="1" applyProtection="1">
      <alignment horizontal="left" vertical="center" wrapText="1" indent="1"/>
    </xf>
    <xf numFmtId="164" fontId="8" fillId="0" borderId="2" xfId="0" applyNumberFormat="1" applyFont="1" applyFill="1" applyBorder="1" applyAlignment="1" applyProtection="1">
      <alignment horizontal="left" vertical="center" wrapText="1" indent="1"/>
    </xf>
    <xf numFmtId="164" fontId="8" fillId="0" borderId="3" xfId="0" applyNumberFormat="1" applyFont="1" applyFill="1" applyBorder="1" applyAlignment="1" applyProtection="1">
      <alignment horizontal="right" vertical="center" wrapText="1" indent="1"/>
    </xf>
    <xf numFmtId="164" fontId="8" fillId="0" borderId="9" xfId="0" applyNumberFormat="1" applyFont="1" applyFill="1" applyBorder="1" applyAlignment="1" applyProtection="1">
      <alignment horizontal="right" vertical="center" wrapText="1" indent="1"/>
    </xf>
    <xf numFmtId="164" fontId="1" fillId="0" borderId="24" xfId="0" applyNumberFormat="1" applyFont="1" applyFill="1" applyBorder="1" applyAlignment="1" applyProtection="1">
      <alignment horizontal="left" vertical="center" wrapText="1" indent="1"/>
    </xf>
    <xf numFmtId="164" fontId="10" fillId="0" borderId="25" xfId="0" applyNumberFormat="1" applyFont="1" applyFill="1" applyBorder="1" applyAlignment="1" applyProtection="1">
      <alignment horizontal="left" vertical="center" wrapText="1" indent="1"/>
    </xf>
    <xf numFmtId="164" fontId="12" fillId="0" borderId="26" xfId="0" applyNumberFormat="1" applyFont="1" applyFill="1" applyBorder="1" applyAlignment="1" applyProtection="1">
      <alignment horizontal="right" vertical="center" wrapText="1" indent="1"/>
    </xf>
    <xf numFmtId="164" fontId="10" fillId="0" borderId="16" xfId="0" applyNumberFormat="1" applyFont="1" applyFill="1" applyBorder="1" applyAlignment="1" applyProtection="1">
      <alignment horizontal="left" vertical="center" wrapText="1" indent="1"/>
    </xf>
    <xf numFmtId="164" fontId="1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5" xfId="0" applyNumberFormat="1" applyFont="1" applyFill="1" applyBorder="1" applyAlignment="1" applyProtection="1">
      <alignment horizontal="left" vertical="center" wrapText="1" indent="1"/>
    </xf>
    <xf numFmtId="164" fontId="1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7" xfId="0" applyNumberFormat="1" applyFont="1" applyFill="1" applyBorder="1" applyAlignment="1" applyProtection="1">
      <alignment horizontal="right" vertical="center" wrapText="1" indent="1"/>
    </xf>
    <xf numFmtId="164" fontId="0" fillId="0" borderId="24" xfId="0" applyNumberFormat="1" applyFill="1" applyBorder="1" applyAlignment="1" applyProtection="1">
      <alignment horizontal="left" vertical="center" wrapText="1" indent="1"/>
    </xf>
    <xf numFmtId="164" fontId="9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4" xfId="0" applyNumberFormat="1" applyFont="1" applyFill="1" applyBorder="1" applyAlignment="1" applyProtection="1">
      <alignment horizontal="right" vertical="center" wrapText="1" indent="1"/>
    </xf>
    <xf numFmtId="164" fontId="11" fillId="0" borderId="2" xfId="0" applyNumberFormat="1" applyFont="1" applyFill="1" applyBorder="1" applyAlignment="1" applyProtection="1">
      <alignment horizontal="left" vertical="center" wrapText="1" indent="1"/>
    </xf>
    <xf numFmtId="164" fontId="5" fillId="0" borderId="3" xfId="0" applyNumberFormat="1" applyFont="1" applyFill="1" applyBorder="1" applyAlignment="1" applyProtection="1">
      <alignment horizontal="right" vertical="center" wrapText="1" indent="1"/>
    </xf>
    <xf numFmtId="164" fontId="5" fillId="0" borderId="9" xfId="0" applyNumberFormat="1" applyFont="1" applyFill="1" applyBorder="1" applyAlignment="1" applyProtection="1">
      <alignment horizontal="right" vertical="center" wrapText="1" indent="1"/>
    </xf>
    <xf numFmtId="164" fontId="13" fillId="0" borderId="6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nacsen\AppData\Local\Packages\microsoft.windowscommunicationsapps_8wekyb3d8bbwe\LocalState\Files\S0\1\Attachments\Z&#193;RSZ&#193;M_2020%20GOLOP%20ONKORMANYZAT%5b4863%5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1.sz.mell."/>
      <sheetName val="Z_2.sz.mell."/>
      <sheetName val="Z_3.sz.mell."/>
      <sheetName val="Z_4.sz.mell."/>
      <sheetName val="Z_5.sz.mell"/>
      <sheetName val="Z_6.sz.mell"/>
      <sheetName val="Z_ELLENŐRZÉS"/>
      <sheetName val="Z_7.sz.mell."/>
      <sheetName val="Z_8.sz.mell."/>
      <sheetName val="Z_9.sz.mell."/>
      <sheetName val="Z_10. 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11.sz.mell"/>
      <sheetName val="Z_12.sz.mell"/>
      <sheetName val="Z_13.sz.mell"/>
      <sheetName val="Z_14.sz.mell"/>
      <sheetName val="Z_15.sz.mell"/>
      <sheetName val="Z_16.sz.mell"/>
      <sheetName val="Z_17.sz.mell"/>
      <sheetName val="Z_18.sz.mell"/>
      <sheetName val="Z_19.sz.mell"/>
      <sheetName val="Z_20.sz.mell"/>
      <sheetName val="Z_21.sz.mell"/>
      <sheetName val="Z_22.sz.mell"/>
      <sheetName val="Z_23.sz.mell"/>
    </sheetNames>
    <sheetDataSet>
      <sheetData sheetId="0"/>
      <sheetData sheetId="1">
        <row r="7">
          <cell r="A7" t="str">
            <v>a</v>
          </cell>
          <cell r="B7">
            <v>8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>
        <row r="8">
          <cell r="C8" t="str">
            <v>2020. évi</v>
          </cell>
        </row>
      </sheetData>
      <sheetData sheetId="4"/>
      <sheetData sheetId="5"/>
      <sheetData sheetId="6">
        <row r="7">
          <cell r="E7" t="str">
            <v xml:space="preserve"> Forintban!</v>
          </cell>
        </row>
        <row r="9">
          <cell r="E9" t="str">
            <v>2020. XII. 31.
teljesítés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tabSelected="1" topLeftCell="C1" zoomScale="120" zoomScaleNormal="120" zoomScaleSheetLayoutView="130" workbookViewId="0">
      <selection activeCell="J1" sqref="J1:J33"/>
    </sheetView>
  </sheetViews>
  <sheetFormatPr defaultRowHeight="12.75" x14ac:dyDescent="0.2"/>
  <cols>
    <col min="1" max="1" width="6.83203125" style="5" customWidth="1"/>
    <col min="2" max="2" width="48" style="63" customWidth="1"/>
    <col min="3" max="5" width="15.5" style="5" customWidth="1"/>
    <col min="6" max="6" width="55.1640625" style="5" customWidth="1"/>
    <col min="7" max="9" width="15.5" style="5" customWidth="1"/>
    <col min="10" max="10" width="4.83203125" style="5" customWidth="1"/>
    <col min="11" max="16384" width="9.33203125" style="5"/>
  </cols>
  <sheetData>
    <row r="1" spans="1:10" ht="39.75" customHeight="1" x14ac:dyDescent="0.2">
      <c r="A1" s="1"/>
      <c r="B1" s="2" t="s">
        <v>0</v>
      </c>
      <c r="C1" s="3"/>
      <c r="D1" s="3"/>
      <c r="E1" s="3"/>
      <c r="F1" s="3"/>
      <c r="G1" s="3"/>
      <c r="H1" s="3"/>
      <c r="I1" s="3"/>
      <c r="J1" s="4" t="str">
        <f>CONCATENATE("5. melléklet ",[1]Z_ALAPADATOK!A7," ",[1]Z_ALAPADATOK!B7," ",[1]Z_ALAPADATOK!C7," ",[1]Z_ALAPADATOK!D7," ",[1]Z_ALAPADATOK!E7," ",[1]Z_ALAPADATOK!F7," ",[1]Z_ALAPADATOK!G7," ",[1]Z_ALAPADATOK!H7)</f>
        <v>5. melléklet a 8 / 2021. ( V.28. ) önkormányzati rendelethez</v>
      </c>
    </row>
    <row r="2" spans="1:10" ht="14.25" thickBot="1" x14ac:dyDescent="0.25">
      <c r="A2" s="1"/>
      <c r="B2" s="6"/>
      <c r="C2" s="1"/>
      <c r="D2" s="1"/>
      <c r="E2" s="1"/>
      <c r="F2" s="1"/>
      <c r="G2" s="7"/>
      <c r="H2" s="7"/>
      <c r="I2" s="7" t="str">
        <f>CONCATENATE('[1]Z_4.sz.mell.'!E7)</f>
        <v xml:space="preserve"> Forintban!</v>
      </c>
      <c r="J2" s="4"/>
    </row>
    <row r="3" spans="1:10" ht="18" customHeight="1" thickBot="1" x14ac:dyDescent="0.25">
      <c r="A3" s="8" t="s">
        <v>1</v>
      </c>
      <c r="B3" s="9" t="s">
        <v>2</v>
      </c>
      <c r="C3" s="10"/>
      <c r="D3" s="11"/>
      <c r="E3" s="11"/>
      <c r="F3" s="9" t="s">
        <v>3</v>
      </c>
      <c r="G3" s="12"/>
      <c r="H3" s="13"/>
      <c r="I3" s="14"/>
      <c r="J3" s="4"/>
    </row>
    <row r="4" spans="1:10" s="20" customFormat="1" ht="35.25" customHeight="1" thickBot="1" x14ac:dyDescent="0.25">
      <c r="A4" s="15"/>
      <c r="B4" s="16" t="s">
        <v>4</v>
      </c>
      <c r="C4" s="17" t="str">
        <f>+CONCATENATE('[1]Z_1.sz.mell.'!C8," eredeti előirányzat")</f>
        <v>2020. évi eredeti előirányzat</v>
      </c>
      <c r="D4" s="18" t="str">
        <f>+CONCATENATE('[1]Z_1.sz.mell.'!C8," módosított előirányzat")</f>
        <v>2020. évi módosított előirányzat</v>
      </c>
      <c r="E4" s="18" t="str">
        <f>CONCATENATE('[1]Z_4.sz.mell.'!E9)</f>
        <v>2020. XII. 31.
teljesítés</v>
      </c>
      <c r="F4" s="16" t="s">
        <v>4</v>
      </c>
      <c r="G4" s="17" t="str">
        <f>+C4</f>
        <v>2020. évi eredeti előirányzat</v>
      </c>
      <c r="H4" s="17" t="str">
        <f>+D4</f>
        <v>2020. évi módosított előirányzat</v>
      </c>
      <c r="I4" s="19" t="str">
        <f>+E4</f>
        <v>2020. XII. 31.
teljesítés</v>
      </c>
      <c r="J4" s="4"/>
    </row>
    <row r="5" spans="1:10" s="26" customFormat="1" ht="12" customHeight="1" thickBot="1" x14ac:dyDescent="0.25">
      <c r="A5" s="21" t="s">
        <v>5</v>
      </c>
      <c r="B5" s="22" t="s">
        <v>6</v>
      </c>
      <c r="C5" s="23" t="s">
        <v>7</v>
      </c>
      <c r="D5" s="24" t="s">
        <v>8</v>
      </c>
      <c r="E5" s="24" t="s">
        <v>9</v>
      </c>
      <c r="F5" s="22" t="s">
        <v>10</v>
      </c>
      <c r="G5" s="23" t="s">
        <v>11</v>
      </c>
      <c r="H5" s="23" t="s">
        <v>12</v>
      </c>
      <c r="I5" s="25" t="s">
        <v>13</v>
      </c>
      <c r="J5" s="4"/>
    </row>
    <row r="6" spans="1:10" ht="12.95" customHeight="1" x14ac:dyDescent="0.2">
      <c r="A6" s="27" t="s">
        <v>14</v>
      </c>
      <c r="B6" s="28" t="s">
        <v>15</v>
      </c>
      <c r="C6" s="29">
        <v>31035858</v>
      </c>
      <c r="D6" s="29">
        <v>33887804</v>
      </c>
      <c r="E6" s="29">
        <v>33887804</v>
      </c>
      <c r="F6" s="28" t="s">
        <v>16</v>
      </c>
      <c r="G6" s="29">
        <v>26838062</v>
      </c>
      <c r="H6" s="29">
        <v>28881032</v>
      </c>
      <c r="I6" s="30">
        <v>28673480</v>
      </c>
      <c r="J6" s="4"/>
    </row>
    <row r="7" spans="1:10" ht="12.95" customHeight="1" x14ac:dyDescent="0.2">
      <c r="A7" s="31" t="s">
        <v>17</v>
      </c>
      <c r="B7" s="32" t="s">
        <v>18</v>
      </c>
      <c r="C7" s="33">
        <v>24485192</v>
      </c>
      <c r="D7" s="33">
        <v>35361416</v>
      </c>
      <c r="E7" s="33">
        <v>34882988</v>
      </c>
      <c r="F7" s="32" t="s">
        <v>19</v>
      </c>
      <c r="G7" s="33">
        <v>3406669</v>
      </c>
      <c r="H7" s="33">
        <v>3986669</v>
      </c>
      <c r="I7" s="34">
        <v>3891544</v>
      </c>
      <c r="J7" s="4"/>
    </row>
    <row r="8" spans="1:10" ht="12.95" customHeight="1" x14ac:dyDescent="0.2">
      <c r="A8" s="31" t="s">
        <v>20</v>
      </c>
      <c r="B8" s="32" t="s">
        <v>21</v>
      </c>
      <c r="C8" s="33"/>
      <c r="D8" s="33"/>
      <c r="E8" s="33">
        <v>11088941</v>
      </c>
      <c r="F8" s="32" t="s">
        <v>22</v>
      </c>
      <c r="G8" s="33">
        <v>26994330</v>
      </c>
      <c r="H8" s="33">
        <v>28864692</v>
      </c>
      <c r="I8" s="34">
        <v>26740609</v>
      </c>
      <c r="J8" s="4"/>
    </row>
    <row r="9" spans="1:10" ht="12.95" customHeight="1" x14ac:dyDescent="0.2">
      <c r="A9" s="31" t="s">
        <v>23</v>
      </c>
      <c r="B9" s="32" t="s">
        <v>24</v>
      </c>
      <c r="C9" s="33">
        <v>5880000</v>
      </c>
      <c r="D9" s="33">
        <v>5471780</v>
      </c>
      <c r="E9" s="33">
        <v>5417440</v>
      </c>
      <c r="F9" s="32" t="s">
        <v>25</v>
      </c>
      <c r="G9" s="33">
        <v>6467000</v>
      </c>
      <c r="H9" s="33">
        <v>1267000</v>
      </c>
      <c r="I9" s="34">
        <v>1194000</v>
      </c>
      <c r="J9" s="4"/>
    </row>
    <row r="10" spans="1:10" ht="12.95" customHeight="1" x14ac:dyDescent="0.2">
      <c r="A10" s="31" t="s">
        <v>26</v>
      </c>
      <c r="B10" s="35" t="s">
        <v>27</v>
      </c>
      <c r="C10" s="33">
        <v>420000</v>
      </c>
      <c r="D10" s="33">
        <v>3230964</v>
      </c>
      <c r="E10" s="33">
        <v>3258381</v>
      </c>
      <c r="F10" s="32" t="s">
        <v>28</v>
      </c>
      <c r="G10" s="33">
        <v>5974123</v>
      </c>
      <c r="H10" s="33">
        <v>3470211</v>
      </c>
      <c r="I10" s="34">
        <v>3470211</v>
      </c>
      <c r="J10" s="4"/>
    </row>
    <row r="11" spans="1:10" ht="12.95" customHeight="1" x14ac:dyDescent="0.2">
      <c r="A11" s="31" t="s">
        <v>29</v>
      </c>
      <c r="B11" s="32" t="s">
        <v>30</v>
      </c>
      <c r="C11" s="36"/>
      <c r="D11" s="36">
        <v>24000</v>
      </c>
      <c r="E11" s="36">
        <v>24000</v>
      </c>
      <c r="F11" s="32" t="s">
        <v>31</v>
      </c>
      <c r="G11" s="33"/>
      <c r="H11" s="33"/>
      <c r="I11" s="34"/>
      <c r="J11" s="4"/>
    </row>
    <row r="12" spans="1:10" ht="12.95" customHeight="1" x14ac:dyDescent="0.2">
      <c r="A12" s="31" t="s">
        <v>32</v>
      </c>
      <c r="B12" s="32" t="s">
        <v>33</v>
      </c>
      <c r="C12" s="33"/>
      <c r="D12" s="33"/>
      <c r="E12" s="33"/>
      <c r="F12" s="37"/>
      <c r="G12" s="33"/>
      <c r="H12" s="33"/>
      <c r="I12" s="34"/>
      <c r="J12" s="4"/>
    </row>
    <row r="13" spans="1:10" ht="12.95" customHeight="1" x14ac:dyDescent="0.2">
      <c r="A13" s="31" t="s">
        <v>34</v>
      </c>
      <c r="B13" s="37"/>
      <c r="C13" s="33"/>
      <c r="D13" s="33"/>
      <c r="E13" s="33"/>
      <c r="F13" s="37"/>
      <c r="G13" s="33"/>
      <c r="H13" s="33"/>
      <c r="I13" s="34"/>
      <c r="J13" s="4"/>
    </row>
    <row r="14" spans="1:10" ht="12.95" customHeight="1" x14ac:dyDescent="0.2">
      <c r="A14" s="31" t="s">
        <v>35</v>
      </c>
      <c r="B14" s="38"/>
      <c r="C14" s="36"/>
      <c r="D14" s="36"/>
      <c r="E14" s="36"/>
      <c r="F14" s="37"/>
      <c r="G14" s="33"/>
      <c r="H14" s="33"/>
      <c r="I14" s="34"/>
      <c r="J14" s="4"/>
    </row>
    <row r="15" spans="1:10" ht="12.95" customHeight="1" x14ac:dyDescent="0.2">
      <c r="A15" s="31" t="s">
        <v>36</v>
      </c>
      <c r="B15" s="37"/>
      <c r="C15" s="33"/>
      <c r="D15" s="33"/>
      <c r="E15" s="33"/>
      <c r="F15" s="37"/>
      <c r="G15" s="33"/>
      <c r="H15" s="33"/>
      <c r="I15" s="34"/>
      <c r="J15" s="4"/>
    </row>
    <row r="16" spans="1:10" ht="12.95" customHeight="1" x14ac:dyDescent="0.2">
      <c r="A16" s="31" t="s">
        <v>37</v>
      </c>
      <c r="B16" s="37"/>
      <c r="C16" s="33"/>
      <c r="D16" s="33"/>
      <c r="E16" s="33"/>
      <c r="F16" s="37"/>
      <c r="G16" s="33"/>
      <c r="H16" s="33"/>
      <c r="I16" s="34"/>
      <c r="J16" s="4"/>
    </row>
    <row r="17" spans="1:10" ht="12.95" customHeight="1" thickBot="1" x14ac:dyDescent="0.25">
      <c r="A17" s="31" t="s">
        <v>38</v>
      </c>
      <c r="B17" s="39"/>
      <c r="C17" s="40"/>
      <c r="D17" s="40"/>
      <c r="E17" s="40"/>
      <c r="F17" s="37"/>
      <c r="G17" s="40"/>
      <c r="H17" s="40"/>
      <c r="I17" s="41"/>
      <c r="J17" s="4"/>
    </row>
    <row r="18" spans="1:10" ht="21.75" thickBot="1" x14ac:dyDescent="0.25">
      <c r="A18" s="42" t="s">
        <v>39</v>
      </c>
      <c r="B18" s="43" t="s">
        <v>40</v>
      </c>
      <c r="C18" s="44">
        <f>C6+C7+C9+C10+C11+C13+C14+C15+C16+C17</f>
        <v>61821050</v>
      </c>
      <c r="D18" s="44">
        <f>D6+D7+D9+D10+D11+D13+D14+D15+D16+D17</f>
        <v>77975964</v>
      </c>
      <c r="E18" s="44">
        <f>E6+E7+E9+E10+E11+E13+E14+E15+E16+E17</f>
        <v>77470613</v>
      </c>
      <c r="F18" s="43" t="s">
        <v>41</v>
      </c>
      <c r="G18" s="44">
        <f>SUM(G6:G17)</f>
        <v>69680184</v>
      </c>
      <c r="H18" s="44">
        <f>SUM(H6:H17)</f>
        <v>66469604</v>
      </c>
      <c r="I18" s="45">
        <f>SUM(I6:I17)</f>
        <v>63969844</v>
      </c>
      <c r="J18" s="4"/>
    </row>
    <row r="19" spans="1:10" ht="12.95" customHeight="1" x14ac:dyDescent="0.2">
      <c r="A19" s="46" t="s">
        <v>42</v>
      </c>
      <c r="B19" s="47" t="s">
        <v>43</v>
      </c>
      <c r="C19" s="48">
        <f>+C20+C21+C22+C23</f>
        <v>9100568</v>
      </c>
      <c r="D19" s="48">
        <f>+D20+D21+D22+D23</f>
        <v>0</v>
      </c>
      <c r="E19" s="48">
        <f>+E20+E21+E22+E23</f>
        <v>0</v>
      </c>
      <c r="F19" s="49" t="s">
        <v>44</v>
      </c>
      <c r="G19" s="50"/>
      <c r="H19" s="50"/>
      <c r="I19" s="51"/>
      <c r="J19" s="4"/>
    </row>
    <row r="20" spans="1:10" ht="12.95" customHeight="1" x14ac:dyDescent="0.2">
      <c r="A20" s="52" t="s">
        <v>45</v>
      </c>
      <c r="B20" s="49" t="s">
        <v>46</v>
      </c>
      <c r="C20" s="53">
        <v>9100568</v>
      </c>
      <c r="D20" s="53"/>
      <c r="E20" s="53"/>
      <c r="F20" s="49" t="s">
        <v>47</v>
      </c>
      <c r="G20" s="53"/>
      <c r="H20" s="53"/>
      <c r="I20" s="54"/>
      <c r="J20" s="4"/>
    </row>
    <row r="21" spans="1:10" ht="12.95" customHeight="1" x14ac:dyDescent="0.2">
      <c r="A21" s="52" t="s">
        <v>48</v>
      </c>
      <c r="B21" s="49" t="s">
        <v>49</v>
      </c>
      <c r="C21" s="53"/>
      <c r="D21" s="53"/>
      <c r="E21" s="53"/>
      <c r="F21" s="49" t="s">
        <v>50</v>
      </c>
      <c r="G21" s="53"/>
      <c r="H21" s="53"/>
      <c r="I21" s="54"/>
      <c r="J21" s="4"/>
    </row>
    <row r="22" spans="1:10" ht="12.95" customHeight="1" x14ac:dyDescent="0.2">
      <c r="A22" s="52" t="s">
        <v>51</v>
      </c>
      <c r="B22" s="49" t="s">
        <v>52</v>
      </c>
      <c r="C22" s="53"/>
      <c r="D22" s="53"/>
      <c r="E22" s="53"/>
      <c r="F22" s="49" t="s">
        <v>53</v>
      </c>
      <c r="G22" s="53"/>
      <c r="H22" s="53"/>
      <c r="I22" s="54"/>
      <c r="J22" s="4"/>
    </row>
    <row r="23" spans="1:10" ht="12.95" customHeight="1" x14ac:dyDescent="0.2">
      <c r="A23" s="52" t="s">
        <v>54</v>
      </c>
      <c r="B23" s="49" t="s">
        <v>55</v>
      </c>
      <c r="C23" s="53"/>
      <c r="D23" s="53"/>
      <c r="E23" s="53"/>
      <c r="F23" s="47" t="s">
        <v>56</v>
      </c>
      <c r="G23" s="53">
        <v>1241434</v>
      </c>
      <c r="H23" s="53">
        <v>1790671</v>
      </c>
      <c r="I23" s="54">
        <v>1790671</v>
      </c>
      <c r="J23" s="4"/>
    </row>
    <row r="24" spans="1:10" ht="12.95" customHeight="1" x14ac:dyDescent="0.2">
      <c r="A24" s="31" t="s">
        <v>57</v>
      </c>
      <c r="B24" s="49" t="s">
        <v>58</v>
      </c>
      <c r="C24" s="53"/>
      <c r="D24" s="53"/>
      <c r="E24" s="53"/>
      <c r="F24" s="49" t="s">
        <v>59</v>
      </c>
      <c r="G24" s="53"/>
      <c r="H24" s="53"/>
      <c r="I24" s="54"/>
      <c r="J24" s="4"/>
    </row>
    <row r="25" spans="1:10" ht="12.95" customHeight="1" x14ac:dyDescent="0.2">
      <c r="A25" s="31" t="s">
        <v>60</v>
      </c>
      <c r="B25" s="49" t="s">
        <v>61</v>
      </c>
      <c r="C25" s="55">
        <f>C26+C27+C28</f>
        <v>0</v>
      </c>
      <c r="D25" s="55">
        <f>D26+D27+D28</f>
        <v>1882169</v>
      </c>
      <c r="E25" s="55">
        <f>E26+E27+E28</f>
        <v>1882169</v>
      </c>
      <c r="F25" s="28" t="s">
        <v>62</v>
      </c>
      <c r="G25" s="53"/>
      <c r="H25" s="53"/>
      <c r="I25" s="54"/>
      <c r="J25" s="4"/>
    </row>
    <row r="26" spans="1:10" ht="12.95" customHeight="1" x14ac:dyDescent="0.2">
      <c r="A26" s="56" t="s">
        <v>63</v>
      </c>
      <c r="B26" s="47" t="s">
        <v>64</v>
      </c>
      <c r="C26" s="50"/>
      <c r="D26" s="50"/>
      <c r="E26" s="50"/>
      <c r="F26" s="32" t="s">
        <v>65</v>
      </c>
      <c r="G26" s="50"/>
      <c r="H26" s="50"/>
      <c r="I26" s="51"/>
      <c r="J26" s="4"/>
    </row>
    <row r="27" spans="1:10" ht="12.95" customHeight="1" x14ac:dyDescent="0.2">
      <c r="A27" s="31" t="s">
        <v>66</v>
      </c>
      <c r="B27" s="49" t="s">
        <v>67</v>
      </c>
      <c r="C27" s="53"/>
      <c r="D27" s="53"/>
      <c r="E27" s="53"/>
      <c r="F27" s="32" t="s">
        <v>68</v>
      </c>
      <c r="G27" s="53"/>
      <c r="H27" s="53"/>
      <c r="I27" s="54"/>
      <c r="J27" s="4"/>
    </row>
    <row r="28" spans="1:10" ht="12.95" customHeight="1" thickBot="1" x14ac:dyDescent="0.25">
      <c r="A28" s="56" t="s">
        <v>69</v>
      </c>
      <c r="B28" s="47" t="s">
        <v>70</v>
      </c>
      <c r="C28" s="50"/>
      <c r="D28" s="50">
        <v>1882169</v>
      </c>
      <c r="E28" s="50">
        <v>1882169</v>
      </c>
      <c r="F28" s="57"/>
      <c r="G28" s="50"/>
      <c r="H28" s="50"/>
      <c r="I28" s="51"/>
      <c r="J28" s="4"/>
    </row>
    <row r="29" spans="1:10" ht="24" customHeight="1" thickBot="1" x14ac:dyDescent="0.25">
      <c r="A29" s="42" t="s">
        <v>71</v>
      </c>
      <c r="B29" s="43" t="s">
        <v>72</v>
      </c>
      <c r="C29" s="44">
        <f>+C19+C25</f>
        <v>9100568</v>
      </c>
      <c r="D29" s="44">
        <f>+D19+D25</f>
        <v>1882169</v>
      </c>
      <c r="E29" s="58">
        <f>+E19+E25</f>
        <v>1882169</v>
      </c>
      <c r="F29" s="43" t="s">
        <v>73</v>
      </c>
      <c r="G29" s="44">
        <f>SUM(G19:G28)</f>
        <v>1241434</v>
      </c>
      <c r="H29" s="44">
        <f>SUM(H19:H28)</f>
        <v>1790671</v>
      </c>
      <c r="I29" s="45">
        <f>SUM(I19:I28)</f>
        <v>1790671</v>
      </c>
      <c r="J29" s="4"/>
    </row>
    <row r="30" spans="1:10" ht="13.5" thickBot="1" x14ac:dyDescent="0.25">
      <c r="A30" s="42" t="s">
        <v>74</v>
      </c>
      <c r="B30" s="59" t="s">
        <v>75</v>
      </c>
      <c r="C30" s="60">
        <f>+C18+C29</f>
        <v>70921618</v>
      </c>
      <c r="D30" s="60">
        <f>+D18+D29</f>
        <v>79858133</v>
      </c>
      <c r="E30" s="61">
        <f>+E18+E29</f>
        <v>79352782</v>
      </c>
      <c r="F30" s="59"/>
      <c r="G30" s="60">
        <f>+G18+G29</f>
        <v>70921618</v>
      </c>
      <c r="H30" s="60">
        <f>+H18+H29</f>
        <v>68260275</v>
      </c>
      <c r="I30" s="61">
        <f>+I18+I29</f>
        <v>65760515</v>
      </c>
      <c r="J30" s="4"/>
    </row>
    <row r="31" spans="1:10" ht="13.5" thickBot="1" x14ac:dyDescent="0.25">
      <c r="A31" s="42" t="s">
        <v>76</v>
      </c>
      <c r="B31" s="59" t="s">
        <v>77</v>
      </c>
      <c r="C31" s="60">
        <f>IF(C18-G18&lt;0,G18-C18,"-")</f>
        <v>7859134</v>
      </c>
      <c r="D31" s="60" t="str">
        <f>IF(D18-H18&lt;0,H18-D18,"-")</f>
        <v>-</v>
      </c>
      <c r="E31" s="61" t="str">
        <f>IF(E18-I18&lt;0,I18-E18,"-")</f>
        <v>-</v>
      </c>
      <c r="F31" s="59" t="s">
        <v>78</v>
      </c>
      <c r="G31" s="60" t="str">
        <f>IF(C18-G18&gt;0,C18-G18,"-")</f>
        <v>-</v>
      </c>
      <c r="H31" s="60">
        <f>IF(D18-H18&gt;0,D18-H18,"-")</f>
        <v>11506360</v>
      </c>
      <c r="I31" s="61">
        <f>IF(E18-I18&gt;0,E18-I18,"-")</f>
        <v>13500769</v>
      </c>
      <c r="J31" s="4"/>
    </row>
    <row r="32" spans="1:10" ht="13.5" thickBot="1" x14ac:dyDescent="0.25">
      <c r="A32" s="42" t="s">
        <v>79</v>
      </c>
      <c r="B32" s="59" t="s">
        <v>80</v>
      </c>
      <c r="C32" s="60" t="str">
        <f>IF(C30-G30&lt;0,G30-C30,"-")</f>
        <v>-</v>
      </c>
      <c r="D32" s="60" t="str">
        <f>IF(D30-H30&lt;0,H30-D30,"-")</f>
        <v>-</v>
      </c>
      <c r="E32" s="60" t="str">
        <f>IF(E30-I30&lt;0,I30-E30,"-")</f>
        <v>-</v>
      </c>
      <c r="F32" s="59" t="s">
        <v>81</v>
      </c>
      <c r="G32" s="60" t="str">
        <f>IF(C30-G30&gt;0,C30-G30,"-")</f>
        <v>-</v>
      </c>
      <c r="H32" s="60">
        <f>IF(D30-H30&gt;0,D30-H30,"-")</f>
        <v>11597858</v>
      </c>
      <c r="I32" s="60">
        <f>IF(E30-I30&gt;0,E30-I30,"-")</f>
        <v>13592267</v>
      </c>
      <c r="J32" s="4"/>
    </row>
    <row r="33" spans="2:10" ht="18.75" x14ac:dyDescent="0.2">
      <c r="B33" s="62"/>
      <c r="C33" s="62"/>
      <c r="D33" s="62"/>
      <c r="E33" s="62"/>
      <c r="F33" s="62"/>
      <c r="J33" s="4"/>
    </row>
  </sheetData>
  <sheetProtection sheet="1"/>
  <mergeCells count="3">
    <mergeCell ref="J1:J33"/>
    <mergeCell ref="A3:A4"/>
    <mergeCell ref="B33:F33"/>
  </mergeCells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Z_5.sz.mell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Csengeri János</dc:creator>
  <cp:lastModifiedBy>Csengeri János</cp:lastModifiedBy>
  <dcterms:created xsi:type="dcterms:W3CDTF">2021-05-28T11:21:17Z</dcterms:created>
  <dcterms:modified xsi:type="dcterms:W3CDTF">2021-05-28T11:21:25Z</dcterms:modified>
</cp:coreProperties>
</file>