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3.sz.mell" sheetId="1" r:id="rId1"/>
  </sheets>
  <externalReferences>
    <externalReference r:id="rId2"/>
  </externalReferences>
  <definedNames>
    <definedName name="_xlnm.Print_Area" localSheetId="0">'Z_13.sz.mell'!$A$1:$E$155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D146" i="1"/>
  <c r="C146" i="1"/>
  <c r="E141" i="1"/>
  <c r="D141" i="1"/>
  <c r="C141" i="1"/>
  <c r="E136" i="1"/>
  <c r="D136" i="1"/>
  <c r="C136" i="1"/>
  <c r="E132" i="1"/>
  <c r="E154" i="1" s="1"/>
  <c r="D132" i="1"/>
  <c r="D154" i="1" s="1"/>
  <c r="C132" i="1"/>
  <c r="C154" i="1" s="1"/>
  <c r="E117" i="1"/>
  <c r="D117" i="1"/>
  <c r="C117" i="1"/>
  <c r="E96" i="1"/>
  <c r="E131" i="1" s="1"/>
  <c r="E155" i="1" s="1"/>
  <c r="D96" i="1"/>
  <c r="D131" i="1" s="1"/>
  <c r="C96" i="1"/>
  <c r="C131" i="1" s="1"/>
  <c r="C155" i="1" s="1"/>
  <c r="E92" i="1"/>
  <c r="E83" i="1"/>
  <c r="D83" i="1"/>
  <c r="C83" i="1"/>
  <c r="E79" i="1"/>
  <c r="D79" i="1"/>
  <c r="C79" i="1"/>
  <c r="E76" i="1"/>
  <c r="D76" i="1"/>
  <c r="C76" i="1"/>
  <c r="E71" i="1"/>
  <c r="E89" i="1" s="1"/>
  <c r="D71" i="1"/>
  <c r="C71" i="1"/>
  <c r="C89" i="1" s="1"/>
  <c r="E67" i="1"/>
  <c r="D67" i="1"/>
  <c r="D89" i="1" s="1"/>
  <c r="C67" i="1"/>
  <c r="E61" i="1"/>
  <c r="D61" i="1"/>
  <c r="C61" i="1"/>
  <c r="E56" i="1"/>
  <c r="D56" i="1"/>
  <c r="C56" i="1"/>
  <c r="E50" i="1"/>
  <c r="D50" i="1"/>
  <c r="C50" i="1"/>
  <c r="E38" i="1"/>
  <c r="D38" i="1"/>
  <c r="C38" i="1"/>
  <c r="E30" i="1"/>
  <c r="D30" i="1"/>
  <c r="C30" i="1"/>
  <c r="E23" i="1"/>
  <c r="D23" i="1"/>
  <c r="C23" i="1"/>
  <c r="E16" i="1"/>
  <c r="D16" i="1"/>
  <c r="C16" i="1"/>
  <c r="E9" i="1"/>
  <c r="E66" i="1" s="1"/>
  <c r="E90" i="1" s="1"/>
  <c r="D9" i="1"/>
  <c r="D66" i="1" s="1"/>
  <c r="D90" i="1" s="1"/>
  <c r="C9" i="1"/>
  <c r="C66" i="1" s="1"/>
  <c r="C90" i="1" s="1"/>
  <c r="D6" i="1"/>
  <c r="D93" i="1" s="1"/>
  <c r="C6" i="1"/>
  <c r="C93" i="1" s="1"/>
  <c r="A3" i="1"/>
  <c r="A2" i="1"/>
  <c r="A1" i="1"/>
  <c r="D155" i="1" l="1"/>
  <c r="D156" i="1" s="1"/>
</calcChain>
</file>

<file path=xl/sharedStrings.xml><?xml version="1.0" encoding="utf-8"?>
<sst xmlns="http://schemas.openxmlformats.org/spreadsheetml/2006/main" count="307" uniqueCount="264">
  <si>
    <t>B E V É T E L E K</t>
  </si>
  <si>
    <t>1. sz. táblázat</t>
  </si>
  <si>
    <t>Forintban!</t>
  </si>
  <si>
    <t>Sor-
szám</t>
  </si>
  <si>
    <t>Bevételi jogcím</t>
  </si>
  <si>
    <t>Módosított előirányzat</t>
  </si>
  <si>
    <t>Teljesítés</t>
  </si>
  <si>
    <t>A</t>
  </si>
  <si>
    <t>B</t>
  </si>
  <si>
    <t>C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</si>
  <si>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</si>
  <si>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</si>
  <si>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</si>
  <si>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</si>
  <si>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</si>
  <si>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</si>
  <si>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</si>
  <si>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</si>
  <si>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</si>
  <si>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</si>
  <si>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</si>
  <si>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</si>
  <si>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</si>
  <si>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</si>
  <si>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</si>
  <si>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</si>
  <si>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</si>
  <si>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</si>
  <si>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</si>
  <si>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</si>
  <si>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</si>
  <si>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</si>
  <si>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</si>
  <si>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</si>
  <si>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</si>
  <si>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</si>
  <si>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</si>
  <si>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</si>
  <si>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</si>
  <si>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</si>
  <si>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</si>
  <si>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</si>
  <si>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</si>
  <si>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</si>
  <si>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</si>
  <si>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</si>
  <si>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</si>
  <si>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</si>
  <si>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</si>
  <si>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</si>
  <si>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</si>
  <si>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</si>
  <si>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</si>
  <si>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</si>
  <si>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</si>
  <si>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</si>
  <si>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</si>
  <si>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</si>
  <si>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</si>
  <si>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</si>
  <si>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</si>
  <si>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</si>
  <si>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</si>
  <si>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 xml:space="preserve">Talajterhelési díj </t>
  </si>
  <si>
    <t>4.5.</t>
  </si>
  <si>
    <t>Gépjárműadó</t>
  </si>
  <si>
    <t>4.6.</t>
  </si>
  <si>
    <t>Egyéb közhatalmi bevételek</t>
  </si>
  <si>
    <t>4.7.</t>
  </si>
  <si>
    <t>Kommunális adó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</si>
  <si>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</si>
  <si>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</si>
  <si>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</si>
  <si>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</si>
  <si>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</si>
  <si>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</si>
  <si>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</si>
  <si>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</si>
  <si>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</si>
  <si>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</si>
  <si>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</si>
  <si>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</si>
  <si>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</si>
  <si>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</si>
  <si>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</si>
  <si>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</si>
  <si>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</si>
  <si>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</si>
  <si>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</si>
  <si>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</si>
  <si>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</si>
  <si>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</si>
  <si>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</si>
  <si>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</si>
  <si>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</si>
  <si>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</si>
  <si>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</si>
  <si>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</si>
  <si>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</si>
  <si>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</si>
  <si>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</si>
  <si>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</si>
  <si>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</si>
  <si>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</si>
  <si>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</si>
  <si>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</si>
  <si>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</si>
  <si>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</si>
  <si>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</si>
  <si>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</si>
  <si>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</si>
  <si>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</si>
  <si>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</si>
  <si>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</si>
  <si>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</si>
  <si>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</si>
  <si>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</si>
  <si>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</si>
  <si>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</si>
  <si>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</si>
  <si>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</si>
  <si>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</si>
  <si>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</si>
  <si>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</si>
  <si>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</si>
  <si>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</si>
  <si>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</si>
  <si>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</si>
  <si>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</si>
  <si>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</si>
  <si>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</si>
  <si>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</si>
  <si>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</si>
  <si>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</si>
  <si>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</si>
  <si>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</si>
  <si>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</si>
  <si>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</si>
  <si>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</si>
  <si>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</si>
  <si>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</si>
  <si>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</si>
  <si>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</si>
  <si>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</si>
  <si>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</si>
  <si>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</si>
  <si>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</si>
  <si>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</si>
  <si>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</si>
  <si>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</si>
  <si>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</si>
  <si>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</si>
  <si>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</si>
  <si>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</si>
  <si>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</si>
  <si>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</si>
  <si>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</si>
  <si>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</si>
  <si>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</si>
  <si>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</si>
  <si>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</si>
  <si>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</si>
  <si>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</si>
  <si>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</si>
  <si>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</si>
  <si>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</si>
  <si>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</si>
  <si>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</si>
  <si>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</si>
  <si>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</si>
  <si>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</si>
  <si>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</si>
  <si>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</si>
  <si>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</si>
  <si>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</si>
  <si>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</si>
  <si>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</si>
  <si>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</si>
  <si>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</si>
  <si>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</si>
  <si>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</si>
  <si>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</si>
  <si>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</si>
  <si>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</si>
  <si>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</si>
  <si>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</si>
  <si>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</si>
  <si>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</si>
  <si>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</si>
  <si>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</si>
  <si>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</si>
  <si>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</si>
  <si>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</si>
  <si>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</si>
  <si>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</si>
  <si>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</si>
  <si>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</si>
  <si>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</si>
  <si>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</si>
  <si>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</si>
  <si>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</si>
  <si>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</si>
  <si>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</si>
  <si>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</si>
  <si>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</si>
  <si>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</si>
  <si>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</si>
  <si>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</si>
  <si>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</si>
  <si>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</si>
  <si>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</si>
  <si>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</si>
  <si>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</si>
  <si>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</si>
  <si>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</si>
  <si>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Felhalmozási költségvetés kiadásai (2.1.+2.3.+2.5.)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</si>
  <si>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</si>
  <si>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</si>
  <si>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</si>
  <si>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</si>
  <si>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</si>
  <si>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</si>
  <si>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</si>
  <si>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</si>
  <si>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</si>
  <si>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</si>
  <si>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</si>
  <si>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</si>
  <si>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</si>
  <si>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</si>
  <si>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</si>
  <si>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</si>
  <si>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</si>
  <si>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</si>
  <si>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</si>
  <si>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</si>
  <si>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</si>
  <si>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</si>
  <si>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</si>
  <si>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</si>
  <si>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</si>
  <si>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</si>
  <si>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</si>
  <si>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</si>
  <si>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</si>
  <si>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</si>
  <si>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</si>
  <si>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</si>
  <si>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</si>
  <si>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</si>
  <si>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7.</t>
  </si>
  <si>
    <t>Külföldi finanszírozás kiadásai (7.1. + … + 7.4.)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</si>
  <si>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</si>
  <si>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</si>
  <si>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</si>
  <si>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Hitelek, kölcsönök törlesztése külföldi kormányoknak nemz. Szervezeteknek</t>
  </si>
  <si>
    <t>7.5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</si>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</sst>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2" fillId="0" borderId="0" xfId="1" applyFont="1" applyFill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164" fontId="9" fillId="0" borderId="3" xfId="1" applyNumberFormat="1" applyFont="1" applyFill="1" applyBorder="1" applyAlignment="1" applyProtection="1">
      <alignment horizontal="center"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Protection="1"/>
    <xf numFmtId="0" fontId="10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/>
    </xf>
    <xf numFmtId="164" fontId="10" fillId="0" borderId="11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0" xfId="1" applyNumberFormat="1" applyFont="1" applyFill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/>
    </xf>
    <xf numFmtId="164" fontId="11" fillId="2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horizontal="left" vertical="center" wrapTex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1" applyNumberFormat="1" applyFont="1" applyFill="1" applyBorder="1" applyAlignment="1" applyProtection="1">
      <alignment horizontal="right" vertical="center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left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0" xfId="0" applyFont="1" applyBorder="1" applyAlignment="1" applyProtection="1">
      <alignment vertical="center" wrapText="1"/>
    </xf>
    <xf numFmtId="0" fontId="13" fillId="0" borderId="21" xfId="0" applyFont="1" applyBorder="1" applyAlignment="1" applyProtection="1">
      <alignment vertical="center" wrapText="1"/>
    </xf>
    <xf numFmtId="0" fontId="13" fillId="0" borderId="15" xfId="0" applyFont="1" applyBorder="1" applyAlignment="1">
      <alignment horizontal="left" wrapText="1"/>
    </xf>
    <xf numFmtId="0" fontId="13" fillId="0" borderId="2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4" xfId="0" applyFont="1" applyBorder="1" applyAlignment="1" applyProtection="1">
      <alignment vertical="center" wrapText="1"/>
    </xf>
    <xf numFmtId="0" fontId="13" fillId="0" borderId="17" xfId="0" applyFont="1" applyBorder="1" applyAlignment="1" applyProtection="1">
      <alignment vertical="center" wrapText="1"/>
    </xf>
    <xf numFmtId="0" fontId="13" fillId="0" borderId="20" xfId="0" applyFont="1" applyBorder="1" applyAlignment="1" applyProtection="1">
      <alignment vertical="center" wrapText="1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1" xfId="0" applyFont="1" applyBorder="1" applyAlignment="1" applyProtection="1">
      <alignment vertical="center" wrapText="1"/>
    </xf>
    <xf numFmtId="0" fontId="14" fillId="0" borderId="24" xfId="0" applyFont="1" applyBorder="1" applyAlignment="1" applyProtection="1">
      <alignment vertical="center" wrapText="1"/>
    </xf>
    <xf numFmtId="0" fontId="14" fillId="0" borderId="8" xfId="0" applyFont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/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/>
    </xf>
    <xf numFmtId="164" fontId="9" fillId="0" borderId="5" xfId="1" applyNumberFormat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left" vertical="center" wrapText="1" indent="1"/>
    </xf>
    <xf numFmtId="0" fontId="10" fillId="0" borderId="4" xfId="1" applyFont="1" applyFill="1" applyBorder="1" applyAlignment="1" applyProtection="1">
      <alignment vertical="center" wrapTex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26" xfId="1" applyNumberFormat="1" applyFont="1" applyFill="1" applyBorder="1" applyAlignment="1" applyProtection="1">
      <alignment horizontal="righ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/>
    </xf>
    <xf numFmtId="0" fontId="11" fillId="0" borderId="28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/>
    </xf>
    <xf numFmtId="49" fontId="11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1" applyFont="1" applyFill="1" applyBorder="1" applyAlignment="1" applyProtection="1">
      <alignment horizontal="left" vertical="center" wrapText="1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1" xfId="1" applyFont="1" applyFill="1" applyBorder="1" applyAlignment="1" applyProtection="1">
      <alignment horizontal="left" vertical="center" wrapText="1"/>
    </xf>
    <xf numFmtId="0" fontId="11" fillId="0" borderId="23" xfId="1" applyFont="1" applyFill="1" applyBorder="1" applyAlignment="1" applyProtection="1">
      <alignment horizontal="left" vertical="center" wrapText="1"/>
    </xf>
    <xf numFmtId="164" fontId="14" fillId="0" borderId="11" xfId="0" applyNumberFormat="1" applyFont="1" applyBorder="1" applyAlignment="1" applyProtection="1">
      <alignment horizontal="right" vertical="center" wrapText="1" indent="1"/>
    </xf>
    <xf numFmtId="164" fontId="14" fillId="0" borderId="13" xfId="0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3" fillId="0" borderId="0" xfId="1" applyFont="1" applyFill="1" applyProtection="1"/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horizontal="left" vertical="center" wrapText="1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quotePrefix="1" applyNumberFormat="1" applyFont="1" applyBorder="1" applyAlignment="1" applyProtection="1">
      <alignment horizontal="right" vertical="center" wrapText="1" indent="1"/>
    </xf>
    <xf numFmtId="164" fontId="18" fillId="0" borderId="13" xfId="0" quotePrefix="1" applyNumberFormat="1" applyFont="1" applyBorder="1" applyAlignment="1" applyProtection="1">
      <alignment horizontal="right" vertical="center" wrapText="1" indent="1"/>
    </xf>
    <xf numFmtId="0" fontId="14" fillId="0" borderId="24" xfId="0" applyFont="1" applyBorder="1" applyAlignment="1" applyProtection="1">
      <alignment horizontal="left" vertical="center" wrapText="1" indent="1"/>
    </xf>
    <xf numFmtId="0" fontId="18" fillId="0" borderId="8" xfId="0" applyFont="1" applyBorder="1" applyAlignment="1" applyProtection="1">
      <alignment horizontal="left" vertical="center" wrapText="1"/>
    </xf>
    <xf numFmtId="0" fontId="1" fillId="0" borderId="0" xfId="1" applyFont="1" applyFill="1" applyProtection="1"/>
    <xf numFmtId="164" fontId="19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1">
          <cell r="B1">
            <v>2020</v>
          </cell>
        </row>
        <row r="3">
          <cell r="A3" t="str">
            <v>Golop Község Önkormányzata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abSelected="1" zoomScale="120" zoomScaleNormal="120" zoomScaleSheetLayoutView="100" workbookViewId="0">
      <selection activeCell="G5" sqref="G5"/>
    </sheetView>
  </sheetViews>
  <sheetFormatPr defaultRowHeight="15.75" x14ac:dyDescent="0.25"/>
  <cols>
    <col min="1" max="1" width="9" style="126" customWidth="1"/>
    <col min="2" max="2" width="68.83203125" style="126" customWidth="1"/>
    <col min="3" max="3" width="18.83203125" style="126" customWidth="1"/>
    <col min="4" max="5" width="18.83203125" style="128" customWidth="1"/>
    <col min="6" max="16384" width="9.33203125" style="3"/>
  </cols>
  <sheetData>
    <row r="1" spans="1:5" x14ac:dyDescent="0.25">
      <c r="A1" s="1" t="str">
        <f>CONCATENATE("13. melléklet ",[1]Z_ALAPADATOK!A7," ",[1]Z_ALAPADATOK!B7," ",[1]Z_ALAPADATOK!C7," ",[1]Z_ALAPADATOK!D7," ",[1]Z_ALAPADATOK!E7," ",[1]Z_ALAPADATOK!F7," ",[1]Z_ALAPADATOK!G7," ",[1]Z_ALAPADATOK!H7)</f>
        <v>13. melléklet a 8 / 2021. ( V.28. ) önkormányzati rendelethez</v>
      </c>
      <c r="B1" s="2"/>
      <c r="C1" s="2"/>
      <c r="D1" s="2"/>
      <c r="E1" s="2"/>
    </row>
    <row r="2" spans="1:5" x14ac:dyDescent="0.25">
      <c r="A2" s="4" t="str">
        <f>CONCATENATE([1]Z_ALAPADATOK!A3)</f>
        <v>Golop Község Önkormányzata</v>
      </c>
      <c r="B2" s="5"/>
      <c r="C2" s="5"/>
      <c r="D2" s="5"/>
      <c r="E2" s="5"/>
    </row>
    <row r="3" spans="1:5" x14ac:dyDescent="0.25">
      <c r="A3" s="4" t="str">
        <f>CONCATENATE([1]Z_ALAPADATOK!B1,". ÉVI ZÁRSZÁMADÁSÁNAK PÉNZÜGYI MÉRLEGE")</f>
        <v>2020. ÉVI ZÁRSZÁMADÁSÁNAK PÉNZÜGYI MÉRLEGE</v>
      </c>
      <c r="B3" s="5"/>
      <c r="C3" s="5"/>
      <c r="D3" s="5"/>
      <c r="E3" s="5"/>
    </row>
    <row r="4" spans="1:5" ht="15.95" customHeight="1" x14ac:dyDescent="0.25">
      <c r="A4" s="6" t="s">
        <v>0</v>
      </c>
      <c r="B4" s="6"/>
      <c r="C4" s="6"/>
      <c r="D4" s="6"/>
      <c r="E4" s="6"/>
    </row>
    <row r="5" spans="1:5" ht="15.95" customHeight="1" thickBot="1" x14ac:dyDescent="0.3">
      <c r="A5" s="7" t="s">
        <v>1</v>
      </c>
      <c r="B5" s="7"/>
      <c r="C5" s="7"/>
      <c r="D5" s="8"/>
      <c r="E5" s="8" t="s">
        <v>2</v>
      </c>
    </row>
    <row r="6" spans="1:5" ht="15.95" customHeight="1" x14ac:dyDescent="0.25">
      <c r="A6" s="9" t="s">
        <v>3</v>
      </c>
      <c r="B6" s="10" t="s">
        <v>4</v>
      </c>
      <c r="C6" s="11" t="str">
        <f>CONCATENATE([1]Z_ALAPADATOK!B1-1," évi tény")</f>
        <v>2019 évi tény</v>
      </c>
      <c r="D6" s="12" t="str">
        <f>CONCATENATE([1]Z_ALAPADATOK!B1,". évi")</f>
        <v>2020. évi</v>
      </c>
      <c r="E6" s="13"/>
    </row>
    <row r="7" spans="1:5" ht="38.1" customHeight="1" thickBot="1" x14ac:dyDescent="0.3">
      <c r="A7" s="14"/>
      <c r="B7" s="15"/>
      <c r="C7" s="16"/>
      <c r="D7" s="17" t="s">
        <v>5</v>
      </c>
      <c r="E7" s="18" t="s">
        <v>6</v>
      </c>
    </row>
    <row r="8" spans="1:5" s="22" customFormat="1" ht="12" customHeight="1" thickBot="1" x14ac:dyDescent="0.25">
      <c r="A8" s="19" t="s">
        <v>7</v>
      </c>
      <c r="B8" s="20" t="s">
        <v>8</v>
      </c>
      <c r="C8" s="20" t="s">
        <v>9</v>
      </c>
      <c r="D8" s="20" t="s">
        <v>10</v>
      </c>
      <c r="E8" s="21" t="s">
        <v>11</v>
      </c>
    </row>
    <row r="9" spans="1:5" s="27" customFormat="1" ht="12" customHeight="1" thickBot="1" x14ac:dyDescent="0.25">
      <c r="A9" s="23" t="s">
        <v>12</v>
      </c>
      <c r="B9" s="24" t="s">
        <v>13</v>
      </c>
      <c r="C9" s="25">
        <f>+C10+C11+C12+C13+C14+C15</f>
        <v>28827252</v>
      </c>
      <c r="D9" s="25">
        <f>+D10+D11+D12+D13+D14+D15</f>
        <v>33887804</v>
      </c>
      <c r="E9" s="26">
        <f>+E10+E11+E12+E13+E14+E15</f>
        <v>33887804</v>
      </c>
    </row>
    <row r="10" spans="1:5" s="27" customFormat="1" ht="12" customHeight="1" x14ac:dyDescent="0.2">
      <c r="A10" s="28" t="s">
        <v>14</v>
      </c>
      <c r="B10" s="29" t="s">
        <v>15</v>
      </c>
      <c r="C10" s="30">
        <v>18029004</v>
      </c>
      <c r="D10" s="30">
        <v>18146381</v>
      </c>
      <c r="E10" s="31">
        <v>18146381</v>
      </c>
    </row>
    <row r="11" spans="1:5" s="27" customFormat="1" ht="12" customHeight="1" x14ac:dyDescent="0.2">
      <c r="A11" s="32" t="s">
        <v>16</v>
      </c>
      <c r="B11" s="33" t="s">
        <v>17</v>
      </c>
      <c r="C11" s="34"/>
      <c r="D11" s="34"/>
      <c r="E11" s="35"/>
    </row>
    <row r="12" spans="1:5" s="27" customFormat="1" ht="12" customHeight="1" x14ac:dyDescent="0.2">
      <c r="A12" s="32" t="s">
        <v>18</v>
      </c>
      <c r="B12" s="33" t="s">
        <v>19</v>
      </c>
      <c r="C12" s="34">
        <v>5625000</v>
      </c>
      <c r="D12" s="34">
        <v>11482283</v>
      </c>
      <c r="E12" s="35">
        <v>11482283</v>
      </c>
    </row>
    <row r="13" spans="1:5" s="27" customFormat="1" ht="12" customHeight="1" x14ac:dyDescent="0.2">
      <c r="A13" s="32" t="s">
        <v>20</v>
      </c>
      <c r="B13" s="33" t="s">
        <v>21</v>
      </c>
      <c r="C13" s="34">
        <v>1800000</v>
      </c>
      <c r="D13" s="34">
        <v>2043380</v>
      </c>
      <c r="E13" s="35">
        <v>2043380</v>
      </c>
    </row>
    <row r="14" spans="1:5" s="27" customFormat="1" ht="12" customHeight="1" x14ac:dyDescent="0.2">
      <c r="A14" s="32" t="s">
        <v>22</v>
      </c>
      <c r="B14" s="33" t="s">
        <v>23</v>
      </c>
      <c r="C14" s="36">
        <v>3373248</v>
      </c>
      <c r="D14" s="34">
        <v>2215760</v>
      </c>
      <c r="E14" s="35">
        <v>2215760</v>
      </c>
    </row>
    <row r="15" spans="1:5" s="27" customFormat="1" ht="12" customHeight="1" thickBot="1" x14ac:dyDescent="0.25">
      <c r="A15" s="37" t="s">
        <v>24</v>
      </c>
      <c r="B15" s="38" t="s">
        <v>25</v>
      </c>
      <c r="C15" s="39"/>
      <c r="D15" s="34"/>
      <c r="E15" s="35"/>
    </row>
    <row r="16" spans="1:5" s="27" customFormat="1" ht="12" customHeight="1" thickBot="1" x14ac:dyDescent="0.25">
      <c r="A16" s="23" t="s">
        <v>26</v>
      </c>
      <c r="B16" s="40" t="s">
        <v>27</v>
      </c>
      <c r="C16" s="25">
        <f>+C17+C18+C19+C20+C21</f>
        <v>35615945</v>
      </c>
      <c r="D16" s="25">
        <f>+D17+D18+D19+D20+D21</f>
        <v>35361416</v>
      </c>
      <c r="E16" s="26">
        <f>+E17+E18+E19+E20+E21</f>
        <v>34882988</v>
      </c>
    </row>
    <row r="17" spans="1:5" s="27" customFormat="1" ht="12" customHeight="1" x14ac:dyDescent="0.2">
      <c r="A17" s="28" t="s">
        <v>28</v>
      </c>
      <c r="B17" s="29" t="s">
        <v>29</v>
      </c>
      <c r="C17" s="30"/>
      <c r="D17" s="30"/>
      <c r="E17" s="31"/>
    </row>
    <row r="18" spans="1:5" s="27" customFormat="1" ht="12" customHeight="1" x14ac:dyDescent="0.2">
      <c r="A18" s="32" t="s">
        <v>30</v>
      </c>
      <c r="B18" s="33" t="s">
        <v>31</v>
      </c>
      <c r="C18" s="34"/>
      <c r="D18" s="34"/>
      <c r="E18" s="35"/>
    </row>
    <row r="19" spans="1:5" s="27" customFormat="1" ht="12" customHeight="1" x14ac:dyDescent="0.2">
      <c r="A19" s="32" t="s">
        <v>32</v>
      </c>
      <c r="B19" s="33" t="s">
        <v>33</v>
      </c>
      <c r="C19" s="34"/>
      <c r="D19" s="34"/>
      <c r="E19" s="35"/>
    </row>
    <row r="20" spans="1:5" s="27" customFormat="1" ht="12" customHeight="1" x14ac:dyDescent="0.2">
      <c r="A20" s="32" t="s">
        <v>34</v>
      </c>
      <c r="B20" s="33" t="s">
        <v>35</v>
      </c>
      <c r="C20" s="34"/>
      <c r="D20" s="34"/>
      <c r="E20" s="35"/>
    </row>
    <row r="21" spans="1:5" s="27" customFormat="1" ht="12" customHeight="1" x14ac:dyDescent="0.2">
      <c r="A21" s="32" t="s">
        <v>36</v>
      </c>
      <c r="B21" s="33" t="s">
        <v>37</v>
      </c>
      <c r="C21" s="34">
        <v>35615945</v>
      </c>
      <c r="D21" s="34">
        <v>35361416</v>
      </c>
      <c r="E21" s="35">
        <v>34882988</v>
      </c>
    </row>
    <row r="22" spans="1:5" s="27" customFormat="1" ht="12" customHeight="1" thickBot="1" x14ac:dyDescent="0.25">
      <c r="A22" s="37" t="s">
        <v>38</v>
      </c>
      <c r="B22" s="38" t="s">
        <v>39</v>
      </c>
      <c r="C22" s="41">
        <v>3982292</v>
      </c>
      <c r="D22" s="41">
        <v>11088941</v>
      </c>
      <c r="E22" s="42">
        <v>11088941</v>
      </c>
    </row>
    <row r="23" spans="1:5" s="27" customFormat="1" ht="12" customHeight="1" thickBot="1" x14ac:dyDescent="0.25">
      <c r="A23" s="23" t="s">
        <v>40</v>
      </c>
      <c r="B23" s="24" t="s">
        <v>41</v>
      </c>
      <c r="C23" s="25">
        <f>+C24+C25+C26+C27+C28</f>
        <v>15022168</v>
      </c>
      <c r="D23" s="25">
        <f>+D24+D25+D26+D27+D28</f>
        <v>78566546</v>
      </c>
      <c r="E23" s="26">
        <f>+E24+E25+E26+E27+E28</f>
        <v>75455665</v>
      </c>
    </row>
    <row r="24" spans="1:5" s="27" customFormat="1" ht="12" customHeight="1" x14ac:dyDescent="0.2">
      <c r="A24" s="28" t="s">
        <v>42</v>
      </c>
      <c r="B24" s="29" t="s">
        <v>43</v>
      </c>
      <c r="C24" s="30"/>
      <c r="D24" s="30"/>
      <c r="E24" s="31"/>
    </row>
    <row r="25" spans="1:5" s="27" customFormat="1" ht="12" customHeight="1" x14ac:dyDescent="0.2">
      <c r="A25" s="32" t="s">
        <v>44</v>
      </c>
      <c r="B25" s="33" t="s">
        <v>45</v>
      </c>
      <c r="C25" s="34"/>
      <c r="D25" s="34"/>
      <c r="E25" s="35"/>
    </row>
    <row r="26" spans="1:5" s="27" customFormat="1" ht="12" customHeight="1" x14ac:dyDescent="0.2">
      <c r="A26" s="32" t="s">
        <v>46</v>
      </c>
      <c r="B26" s="33" t="s">
        <v>47</v>
      </c>
      <c r="C26" s="34"/>
      <c r="D26" s="34"/>
      <c r="E26" s="35"/>
    </row>
    <row r="27" spans="1:5" s="27" customFormat="1" ht="12" customHeight="1" x14ac:dyDescent="0.2">
      <c r="A27" s="32" t="s">
        <v>48</v>
      </c>
      <c r="B27" s="33" t="s">
        <v>49</v>
      </c>
      <c r="C27" s="34"/>
      <c r="D27" s="34"/>
      <c r="E27" s="35"/>
    </row>
    <row r="28" spans="1:5" s="27" customFormat="1" ht="12" customHeight="1" x14ac:dyDescent="0.2">
      <c r="A28" s="32" t="s">
        <v>50</v>
      </c>
      <c r="B28" s="33" t="s">
        <v>51</v>
      </c>
      <c r="C28" s="34">
        <v>15022168</v>
      </c>
      <c r="D28" s="34">
        <v>78566546</v>
      </c>
      <c r="E28" s="35">
        <v>75455665</v>
      </c>
    </row>
    <row r="29" spans="1:5" s="27" customFormat="1" ht="12" customHeight="1" thickBot="1" x14ac:dyDescent="0.25">
      <c r="A29" s="37" t="s">
        <v>52</v>
      </c>
      <c r="B29" s="38" t="s">
        <v>53</v>
      </c>
      <c r="C29" s="41"/>
      <c r="D29" s="41">
        <v>74620219</v>
      </c>
      <c r="E29" s="42">
        <v>74620219</v>
      </c>
    </row>
    <row r="30" spans="1:5" s="27" customFormat="1" ht="12" customHeight="1" thickBot="1" x14ac:dyDescent="0.25">
      <c r="A30" s="43" t="s">
        <v>54</v>
      </c>
      <c r="B30" s="44" t="s">
        <v>55</v>
      </c>
      <c r="C30" s="45">
        <f>SUM(C31:C37)</f>
        <v>5093103</v>
      </c>
      <c r="D30" s="45">
        <f>SUM(D31:D37)</f>
        <v>5471780</v>
      </c>
      <c r="E30" s="46">
        <f>SUM(E31:E37)</f>
        <v>5417440</v>
      </c>
    </row>
    <row r="31" spans="1:5" s="27" customFormat="1" ht="12" customHeight="1" x14ac:dyDescent="0.2">
      <c r="A31" s="47" t="s">
        <v>56</v>
      </c>
      <c r="B31" s="48" t="s">
        <v>57</v>
      </c>
      <c r="C31" s="30"/>
      <c r="D31" s="30"/>
      <c r="E31" s="31"/>
    </row>
    <row r="32" spans="1:5" s="27" customFormat="1" ht="12" customHeight="1" x14ac:dyDescent="0.2">
      <c r="A32" s="49" t="s">
        <v>58</v>
      </c>
      <c r="B32" s="48" t="s">
        <v>59</v>
      </c>
      <c r="C32" s="34">
        <v>264880</v>
      </c>
      <c r="D32" s="34">
        <v>60000</v>
      </c>
      <c r="E32" s="35">
        <v>51350</v>
      </c>
    </row>
    <row r="33" spans="1:5" s="27" customFormat="1" ht="12" customHeight="1" x14ac:dyDescent="0.2">
      <c r="A33" s="49" t="s">
        <v>60</v>
      </c>
      <c r="B33" s="48" t="s">
        <v>61</v>
      </c>
      <c r="C33" s="34">
        <v>3064039</v>
      </c>
      <c r="D33" s="34">
        <v>4500000</v>
      </c>
      <c r="E33" s="35">
        <v>4489344</v>
      </c>
    </row>
    <row r="34" spans="1:5" s="27" customFormat="1" ht="12" customHeight="1" x14ac:dyDescent="0.2">
      <c r="A34" s="49" t="s">
        <v>62</v>
      </c>
      <c r="B34" s="48" t="s">
        <v>63</v>
      </c>
      <c r="C34" s="34"/>
      <c r="D34" s="34"/>
      <c r="E34" s="35"/>
    </row>
    <row r="35" spans="1:5" s="27" customFormat="1" ht="12" customHeight="1" x14ac:dyDescent="0.2">
      <c r="A35" s="49" t="s">
        <v>64</v>
      </c>
      <c r="B35" s="48" t="s">
        <v>65</v>
      </c>
      <c r="C35" s="34">
        <v>1097505</v>
      </c>
      <c r="D35" s="34">
        <v>31780</v>
      </c>
      <c r="E35" s="35">
        <v>31780</v>
      </c>
    </row>
    <row r="36" spans="1:5" s="27" customFormat="1" ht="12" customHeight="1" x14ac:dyDescent="0.2">
      <c r="A36" s="49" t="s">
        <v>66</v>
      </c>
      <c r="B36" s="48" t="s">
        <v>67</v>
      </c>
      <c r="C36" s="34">
        <v>89530</v>
      </c>
      <c r="D36" s="34">
        <v>300000</v>
      </c>
      <c r="E36" s="35">
        <v>295577</v>
      </c>
    </row>
    <row r="37" spans="1:5" s="27" customFormat="1" ht="12" customHeight="1" thickBot="1" x14ac:dyDescent="0.25">
      <c r="A37" s="50" t="s">
        <v>68</v>
      </c>
      <c r="B37" s="48" t="s">
        <v>69</v>
      </c>
      <c r="C37" s="41">
        <v>577149</v>
      </c>
      <c r="D37" s="41">
        <v>580000</v>
      </c>
      <c r="E37" s="42">
        <v>549389</v>
      </c>
    </row>
    <row r="38" spans="1:5" s="27" customFormat="1" ht="12" customHeight="1" thickBot="1" x14ac:dyDescent="0.25">
      <c r="A38" s="23" t="s">
        <v>70</v>
      </c>
      <c r="B38" s="24" t="s">
        <v>71</v>
      </c>
      <c r="C38" s="25">
        <f>SUM(C39:C49)</f>
        <v>8207196</v>
      </c>
      <c r="D38" s="25">
        <f>SUM(D39:D49)</f>
        <v>3230964</v>
      </c>
      <c r="E38" s="26">
        <f>SUM(E39:E49)</f>
        <v>3258381</v>
      </c>
    </row>
    <row r="39" spans="1:5" s="27" customFormat="1" ht="12" customHeight="1" x14ac:dyDescent="0.2">
      <c r="A39" s="28" t="s">
        <v>72</v>
      </c>
      <c r="B39" s="29" t="s">
        <v>73</v>
      </c>
      <c r="C39" s="30">
        <v>57040</v>
      </c>
      <c r="D39" s="30">
        <v>940000</v>
      </c>
      <c r="E39" s="31">
        <v>934840</v>
      </c>
    </row>
    <row r="40" spans="1:5" s="27" customFormat="1" ht="12" customHeight="1" x14ac:dyDescent="0.2">
      <c r="A40" s="32" t="s">
        <v>74</v>
      </c>
      <c r="B40" s="33" t="s">
        <v>75</v>
      </c>
      <c r="C40" s="34">
        <v>3235271</v>
      </c>
      <c r="D40" s="34">
        <v>187000</v>
      </c>
      <c r="E40" s="35">
        <v>176536</v>
      </c>
    </row>
    <row r="41" spans="1:5" s="27" customFormat="1" ht="12" customHeight="1" x14ac:dyDescent="0.2">
      <c r="A41" s="32" t="s">
        <v>76</v>
      </c>
      <c r="B41" s="33" t="s">
        <v>77</v>
      </c>
      <c r="C41" s="34">
        <v>1291055</v>
      </c>
      <c r="D41" s="34">
        <v>1071220</v>
      </c>
      <c r="E41" s="35">
        <v>1064979</v>
      </c>
    </row>
    <row r="42" spans="1:5" s="27" customFormat="1" ht="12" customHeight="1" x14ac:dyDescent="0.2">
      <c r="A42" s="32" t="s">
        <v>78</v>
      </c>
      <c r="B42" s="33" t="s">
        <v>79</v>
      </c>
      <c r="C42" s="34"/>
      <c r="D42" s="34"/>
      <c r="E42" s="35"/>
    </row>
    <row r="43" spans="1:5" s="27" customFormat="1" ht="12" customHeight="1" x14ac:dyDescent="0.2">
      <c r="A43" s="32" t="s">
        <v>80</v>
      </c>
      <c r="B43" s="33" t="s">
        <v>81</v>
      </c>
      <c r="C43" s="34"/>
      <c r="D43" s="34"/>
      <c r="E43" s="35"/>
    </row>
    <row r="44" spans="1:5" s="27" customFormat="1" ht="12" customHeight="1" x14ac:dyDescent="0.2">
      <c r="A44" s="32" t="s">
        <v>82</v>
      </c>
      <c r="B44" s="33" t="s">
        <v>83</v>
      </c>
      <c r="C44" s="34">
        <v>391911</v>
      </c>
      <c r="D44" s="34">
        <v>683780</v>
      </c>
      <c r="E44" s="35">
        <v>679846</v>
      </c>
    </row>
    <row r="45" spans="1:5" s="27" customFormat="1" ht="12" customHeight="1" x14ac:dyDescent="0.2">
      <c r="A45" s="32" t="s">
        <v>84</v>
      </c>
      <c r="B45" s="33" t="s">
        <v>85</v>
      </c>
      <c r="C45" s="34"/>
      <c r="D45" s="34"/>
      <c r="E45" s="35"/>
    </row>
    <row r="46" spans="1:5" s="27" customFormat="1" ht="12" customHeight="1" x14ac:dyDescent="0.2">
      <c r="A46" s="32" t="s">
        <v>86</v>
      </c>
      <c r="B46" s="33" t="s">
        <v>87</v>
      </c>
      <c r="C46" s="34">
        <v>1922</v>
      </c>
      <c r="D46" s="34">
        <v>2800</v>
      </c>
      <c r="E46" s="35">
        <v>2774</v>
      </c>
    </row>
    <row r="47" spans="1:5" s="27" customFormat="1" ht="12" customHeight="1" x14ac:dyDescent="0.2">
      <c r="A47" s="32" t="s">
        <v>88</v>
      </c>
      <c r="B47" s="33" t="s">
        <v>89</v>
      </c>
      <c r="C47" s="34"/>
      <c r="D47" s="51"/>
      <c r="E47" s="52"/>
    </row>
    <row r="48" spans="1:5" s="27" customFormat="1" ht="12" customHeight="1" x14ac:dyDescent="0.2">
      <c r="A48" s="32" t="s">
        <v>90</v>
      </c>
      <c r="B48" s="33" t="s">
        <v>91</v>
      </c>
      <c r="C48" s="51"/>
      <c r="D48" s="53">
        <v>76164</v>
      </c>
      <c r="E48" s="54">
        <v>76164</v>
      </c>
    </row>
    <row r="49" spans="1:5" s="27" customFormat="1" ht="12" customHeight="1" thickBot="1" x14ac:dyDescent="0.25">
      <c r="A49" s="37" t="s">
        <v>92</v>
      </c>
      <c r="B49" s="38" t="s">
        <v>93</v>
      </c>
      <c r="C49" s="53">
        <v>3229997</v>
      </c>
      <c r="D49" s="53">
        <v>270000</v>
      </c>
      <c r="E49" s="54">
        <v>323242</v>
      </c>
    </row>
    <row r="50" spans="1:5" s="27" customFormat="1" ht="12" customHeight="1" thickBot="1" x14ac:dyDescent="0.25">
      <c r="A50" s="23" t="s">
        <v>94</v>
      </c>
      <c r="B50" s="24" t="s">
        <v>95</v>
      </c>
      <c r="C50" s="25">
        <f>SUM(C51:C55)</f>
        <v>0</v>
      </c>
      <c r="D50" s="25">
        <f>SUM(D51:D55)</f>
        <v>1510000</v>
      </c>
      <c r="E50" s="26">
        <f>SUM(E51:E55)</f>
        <v>1509524</v>
      </c>
    </row>
    <row r="51" spans="1:5" s="27" customFormat="1" ht="12" customHeight="1" x14ac:dyDescent="0.2">
      <c r="A51" s="28" t="s">
        <v>96</v>
      </c>
      <c r="B51" s="29" t="s">
        <v>97</v>
      </c>
      <c r="C51" s="55"/>
      <c r="D51" s="55"/>
      <c r="E51" s="56"/>
    </row>
    <row r="52" spans="1:5" s="27" customFormat="1" ht="12" customHeight="1" x14ac:dyDescent="0.2">
      <c r="A52" s="32" t="s">
        <v>98</v>
      </c>
      <c r="B52" s="33" t="s">
        <v>99</v>
      </c>
      <c r="C52" s="51"/>
      <c r="D52" s="51"/>
      <c r="E52" s="52"/>
    </row>
    <row r="53" spans="1:5" s="27" customFormat="1" ht="12" customHeight="1" x14ac:dyDescent="0.2">
      <c r="A53" s="32" t="s">
        <v>100</v>
      </c>
      <c r="B53" s="33" t="s">
        <v>101</v>
      </c>
      <c r="C53" s="51"/>
      <c r="D53" s="51">
        <v>1510000</v>
      </c>
      <c r="E53" s="52">
        <v>1509524</v>
      </c>
    </row>
    <row r="54" spans="1:5" s="27" customFormat="1" ht="12" customHeight="1" x14ac:dyDescent="0.2">
      <c r="A54" s="32" t="s">
        <v>102</v>
      </c>
      <c r="B54" s="33" t="s">
        <v>103</v>
      </c>
      <c r="C54" s="51"/>
      <c r="D54" s="51"/>
      <c r="E54" s="52"/>
    </row>
    <row r="55" spans="1:5" s="27" customFormat="1" ht="12" customHeight="1" thickBot="1" x14ac:dyDescent="0.25">
      <c r="A55" s="37" t="s">
        <v>104</v>
      </c>
      <c r="B55" s="38" t="s">
        <v>105</v>
      </c>
      <c r="C55" s="53"/>
      <c r="D55" s="53"/>
      <c r="E55" s="54"/>
    </row>
    <row r="56" spans="1:5" s="27" customFormat="1" ht="13.5" thickBot="1" x14ac:dyDescent="0.25">
      <c r="A56" s="23" t="s">
        <v>106</v>
      </c>
      <c r="B56" s="24" t="s">
        <v>107</v>
      </c>
      <c r="C56" s="25">
        <f>SUM(C57:C59)</f>
        <v>247055</v>
      </c>
      <c r="D56" s="25">
        <f>SUM(D57:D59)</f>
        <v>24000</v>
      </c>
      <c r="E56" s="26">
        <f>SUM(E57:E59)</f>
        <v>24000</v>
      </c>
    </row>
    <row r="57" spans="1:5" s="27" customFormat="1" ht="12.75" x14ac:dyDescent="0.2">
      <c r="A57" s="28" t="s">
        <v>108</v>
      </c>
      <c r="B57" s="29" t="s">
        <v>109</v>
      </c>
      <c r="C57" s="30"/>
      <c r="D57" s="30"/>
      <c r="E57" s="31"/>
    </row>
    <row r="58" spans="1:5" s="27" customFormat="1" ht="14.45" customHeight="1" x14ac:dyDescent="0.2">
      <c r="A58" s="32" t="s">
        <v>110</v>
      </c>
      <c r="B58" s="33" t="s">
        <v>111</v>
      </c>
      <c r="C58" s="34"/>
      <c r="D58" s="34"/>
      <c r="E58" s="35"/>
    </row>
    <row r="59" spans="1:5" s="27" customFormat="1" ht="12.75" x14ac:dyDescent="0.2">
      <c r="A59" s="32" t="s">
        <v>112</v>
      </c>
      <c r="B59" s="33" t="s">
        <v>113</v>
      </c>
      <c r="C59" s="34">
        <v>247055</v>
      </c>
      <c r="D59" s="34">
        <v>24000</v>
      </c>
      <c r="E59" s="35">
        <v>24000</v>
      </c>
    </row>
    <row r="60" spans="1:5" s="27" customFormat="1" ht="13.5" thickBot="1" x14ac:dyDescent="0.25">
      <c r="A60" s="37" t="s">
        <v>114</v>
      </c>
      <c r="B60" s="38" t="s">
        <v>115</v>
      </c>
      <c r="C60" s="41"/>
      <c r="D60" s="41"/>
      <c r="E60" s="42"/>
    </row>
    <row r="61" spans="1:5" s="27" customFormat="1" ht="13.5" thickBot="1" x14ac:dyDescent="0.25">
      <c r="A61" s="23" t="s">
        <v>116</v>
      </c>
      <c r="B61" s="40" t="s">
        <v>117</v>
      </c>
      <c r="C61" s="25">
        <f>SUM(C62:C64)</f>
        <v>0</v>
      </c>
      <c r="D61" s="25">
        <f>SUM(D62:D64)</f>
        <v>0</v>
      </c>
      <c r="E61" s="26">
        <f>SUM(E62:E64)</f>
        <v>0</v>
      </c>
    </row>
    <row r="62" spans="1:5" s="27" customFormat="1" ht="12.75" x14ac:dyDescent="0.2">
      <c r="A62" s="32" t="s">
        <v>118</v>
      </c>
      <c r="B62" s="29" t="s">
        <v>119</v>
      </c>
      <c r="C62" s="51"/>
      <c r="D62" s="51"/>
      <c r="E62" s="52"/>
    </row>
    <row r="63" spans="1:5" s="27" customFormat="1" ht="12.75" customHeight="1" x14ac:dyDescent="0.2">
      <c r="A63" s="32" t="s">
        <v>120</v>
      </c>
      <c r="B63" s="33" t="s">
        <v>121</v>
      </c>
      <c r="C63" s="51"/>
      <c r="D63" s="51"/>
      <c r="E63" s="52"/>
    </row>
    <row r="64" spans="1:5" s="27" customFormat="1" ht="12.75" x14ac:dyDescent="0.2">
      <c r="A64" s="32" t="s">
        <v>122</v>
      </c>
      <c r="B64" s="33" t="s">
        <v>123</v>
      </c>
      <c r="C64" s="51"/>
      <c r="D64" s="51"/>
      <c r="E64" s="52"/>
    </row>
    <row r="65" spans="1:5" s="27" customFormat="1" ht="13.5" thickBot="1" x14ac:dyDescent="0.25">
      <c r="A65" s="32" t="s">
        <v>124</v>
      </c>
      <c r="B65" s="38" t="s">
        <v>125</v>
      </c>
      <c r="C65" s="51"/>
      <c r="D65" s="51"/>
      <c r="E65" s="52"/>
    </row>
    <row r="66" spans="1:5" s="27" customFormat="1" ht="13.5" thickBot="1" x14ac:dyDescent="0.25">
      <c r="A66" s="23" t="s">
        <v>126</v>
      </c>
      <c r="B66" s="24" t="s">
        <v>127</v>
      </c>
      <c r="C66" s="45">
        <f>+C9+C16+C23+C30+C38+C50+C56+C61</f>
        <v>93012719</v>
      </c>
      <c r="D66" s="45">
        <f>+D9+D16+D23+D30+D38+D50+D56+D61</f>
        <v>158052510</v>
      </c>
      <c r="E66" s="46">
        <f>+E9+E16+E23+E30+E38+E50+E56+E61</f>
        <v>154435802</v>
      </c>
    </row>
    <row r="67" spans="1:5" s="27" customFormat="1" ht="13.5" thickBot="1" x14ac:dyDescent="0.25">
      <c r="A67" s="57" t="s">
        <v>128</v>
      </c>
      <c r="B67" s="40" t="s">
        <v>129</v>
      </c>
      <c r="C67" s="25">
        <f>SUM(C68:C70)</f>
        <v>0</v>
      </c>
      <c r="D67" s="25">
        <f>SUM(D68:D70)</f>
        <v>0</v>
      </c>
      <c r="E67" s="26">
        <f>SUM(E68:E70)</f>
        <v>0</v>
      </c>
    </row>
    <row r="68" spans="1:5" s="27" customFormat="1" ht="12.75" x14ac:dyDescent="0.2">
      <c r="A68" s="32" t="s">
        <v>130</v>
      </c>
      <c r="B68" s="29" t="s">
        <v>131</v>
      </c>
      <c r="C68" s="51"/>
      <c r="D68" s="51"/>
      <c r="E68" s="52"/>
    </row>
    <row r="69" spans="1:5" s="27" customFormat="1" ht="12.75" x14ac:dyDescent="0.2">
      <c r="A69" s="32" t="s">
        <v>132</v>
      </c>
      <c r="B69" s="33" t="s">
        <v>133</v>
      </c>
      <c r="C69" s="51"/>
      <c r="D69" s="51"/>
      <c r="E69" s="52"/>
    </row>
    <row r="70" spans="1:5" s="27" customFormat="1" ht="13.5" thickBot="1" x14ac:dyDescent="0.25">
      <c r="A70" s="32" t="s">
        <v>134</v>
      </c>
      <c r="B70" s="58" t="s">
        <v>135</v>
      </c>
      <c r="C70" s="51"/>
      <c r="D70" s="51"/>
      <c r="E70" s="52"/>
    </row>
    <row r="71" spans="1:5" s="27" customFormat="1" ht="13.5" thickBot="1" x14ac:dyDescent="0.25">
      <c r="A71" s="57" t="s">
        <v>136</v>
      </c>
      <c r="B71" s="40" t="s">
        <v>137</v>
      </c>
      <c r="C71" s="25">
        <f>SUM(C72:C75)</f>
        <v>0</v>
      </c>
      <c r="D71" s="25">
        <f>SUM(D72:D75)</f>
        <v>0</v>
      </c>
      <c r="E71" s="26">
        <f>SUM(E72:E75)</f>
        <v>0</v>
      </c>
    </row>
    <row r="72" spans="1:5" s="27" customFormat="1" ht="12.75" x14ac:dyDescent="0.2">
      <c r="A72" s="32" t="s">
        <v>138</v>
      </c>
      <c r="B72" s="59" t="s">
        <v>139</v>
      </c>
      <c r="C72" s="51"/>
      <c r="D72" s="51"/>
      <c r="E72" s="52"/>
    </row>
    <row r="73" spans="1:5" s="27" customFormat="1" ht="12.75" x14ac:dyDescent="0.2">
      <c r="A73" s="32" t="s">
        <v>140</v>
      </c>
      <c r="B73" s="59" t="s">
        <v>141</v>
      </c>
      <c r="C73" s="51"/>
      <c r="D73" s="51"/>
      <c r="E73" s="52"/>
    </row>
    <row r="74" spans="1:5" s="27" customFormat="1" ht="12" customHeight="1" x14ac:dyDescent="0.2">
      <c r="A74" s="32" t="s">
        <v>142</v>
      </c>
      <c r="B74" s="59" t="s">
        <v>143</v>
      </c>
      <c r="C74" s="51"/>
      <c r="D74" s="51"/>
      <c r="E74" s="52"/>
    </row>
    <row r="75" spans="1:5" s="27" customFormat="1" ht="12" customHeight="1" thickBot="1" x14ac:dyDescent="0.25">
      <c r="A75" s="32" t="s">
        <v>144</v>
      </c>
      <c r="B75" s="60" t="s">
        <v>145</v>
      </c>
      <c r="C75" s="51"/>
      <c r="D75" s="51"/>
      <c r="E75" s="52"/>
    </row>
    <row r="76" spans="1:5" s="27" customFormat="1" ht="12" customHeight="1" thickBot="1" x14ac:dyDescent="0.25">
      <c r="A76" s="57" t="s">
        <v>146</v>
      </c>
      <c r="B76" s="40" t="s">
        <v>147</v>
      </c>
      <c r="C76" s="25">
        <f>SUM(C77:C78)</f>
        <v>19201851</v>
      </c>
      <c r="D76" s="25">
        <f>SUM(D77:D78)</f>
        <v>19312790</v>
      </c>
      <c r="E76" s="26">
        <f>SUM(E77:E78)</f>
        <v>19312790</v>
      </c>
    </row>
    <row r="77" spans="1:5" s="27" customFormat="1" ht="12" customHeight="1" x14ac:dyDescent="0.2">
      <c r="A77" s="32" t="s">
        <v>148</v>
      </c>
      <c r="B77" s="29" t="s">
        <v>149</v>
      </c>
      <c r="C77" s="51">
        <v>19201851</v>
      </c>
      <c r="D77" s="51">
        <v>19312790</v>
      </c>
      <c r="E77" s="52">
        <v>19312790</v>
      </c>
    </row>
    <row r="78" spans="1:5" s="27" customFormat="1" ht="12" customHeight="1" thickBot="1" x14ac:dyDescent="0.25">
      <c r="A78" s="32" t="s">
        <v>150</v>
      </c>
      <c r="B78" s="38" t="s">
        <v>151</v>
      </c>
      <c r="C78" s="51"/>
      <c r="D78" s="51"/>
      <c r="E78" s="52"/>
    </row>
    <row r="79" spans="1:5" s="27" customFormat="1" ht="12" customHeight="1" thickBot="1" x14ac:dyDescent="0.25">
      <c r="A79" s="57" t="s">
        <v>152</v>
      </c>
      <c r="B79" s="40" t="s">
        <v>153</v>
      </c>
      <c r="C79" s="25">
        <f>SUM(C80:C82)</f>
        <v>2008915</v>
      </c>
      <c r="D79" s="25">
        <f>SUM(D80:D82)</f>
        <v>1882169</v>
      </c>
      <c r="E79" s="26">
        <f>SUM(E80:E82)</f>
        <v>1882169</v>
      </c>
    </row>
    <row r="80" spans="1:5" s="27" customFormat="1" ht="12" customHeight="1" x14ac:dyDescent="0.2">
      <c r="A80" s="32" t="s">
        <v>154</v>
      </c>
      <c r="B80" s="29" t="s">
        <v>155</v>
      </c>
      <c r="C80" s="51">
        <v>2008915</v>
      </c>
      <c r="D80" s="51">
        <v>1882169</v>
      </c>
      <c r="E80" s="52">
        <v>1882169</v>
      </c>
    </row>
    <row r="81" spans="1:5" s="27" customFormat="1" ht="12" customHeight="1" x14ac:dyDescent="0.2">
      <c r="A81" s="32" t="s">
        <v>156</v>
      </c>
      <c r="B81" s="33" t="s">
        <v>157</v>
      </c>
      <c r="C81" s="51"/>
      <c r="D81" s="51"/>
      <c r="E81" s="52"/>
    </row>
    <row r="82" spans="1:5" s="27" customFormat="1" ht="12" customHeight="1" thickBot="1" x14ac:dyDescent="0.25">
      <c r="A82" s="32" t="s">
        <v>158</v>
      </c>
      <c r="B82" s="61" t="s">
        <v>159</v>
      </c>
      <c r="C82" s="51"/>
      <c r="D82" s="51"/>
      <c r="E82" s="52"/>
    </row>
    <row r="83" spans="1:5" s="27" customFormat="1" ht="12" customHeight="1" thickBot="1" x14ac:dyDescent="0.25">
      <c r="A83" s="57" t="s">
        <v>160</v>
      </c>
      <c r="B83" s="40" t="s">
        <v>161</v>
      </c>
      <c r="C83" s="25">
        <f>SUM(C84:C87)</f>
        <v>0</v>
      </c>
      <c r="D83" s="25">
        <f>SUM(D84:D87)</f>
        <v>0</v>
      </c>
      <c r="E83" s="26">
        <f>SUM(E84:E87)</f>
        <v>0</v>
      </c>
    </row>
    <row r="84" spans="1:5" s="27" customFormat="1" ht="12" customHeight="1" x14ac:dyDescent="0.2">
      <c r="A84" s="62" t="s">
        <v>162</v>
      </c>
      <c r="B84" s="29" t="s">
        <v>163</v>
      </c>
      <c r="C84" s="51"/>
      <c r="D84" s="51"/>
      <c r="E84" s="52"/>
    </row>
    <row r="85" spans="1:5" s="27" customFormat="1" ht="12" customHeight="1" x14ac:dyDescent="0.2">
      <c r="A85" s="63" t="s">
        <v>164</v>
      </c>
      <c r="B85" s="33" t="s">
        <v>165</v>
      </c>
      <c r="C85" s="51"/>
      <c r="D85" s="51"/>
      <c r="E85" s="52"/>
    </row>
    <row r="86" spans="1:5" s="27" customFormat="1" ht="12" customHeight="1" x14ac:dyDescent="0.2">
      <c r="A86" s="63" t="s">
        <v>166</v>
      </c>
      <c r="B86" s="33" t="s">
        <v>167</v>
      </c>
      <c r="C86" s="51"/>
      <c r="D86" s="51"/>
      <c r="E86" s="52"/>
    </row>
    <row r="87" spans="1:5" s="27" customFormat="1" ht="12" customHeight="1" thickBot="1" x14ac:dyDescent="0.25">
      <c r="A87" s="64" t="s">
        <v>168</v>
      </c>
      <c r="B87" s="38" t="s">
        <v>169</v>
      </c>
      <c r="C87" s="51"/>
      <c r="D87" s="51"/>
      <c r="E87" s="52"/>
    </row>
    <row r="88" spans="1:5" s="27" customFormat="1" ht="12" customHeight="1" thickBot="1" x14ac:dyDescent="0.25">
      <c r="A88" s="57" t="s">
        <v>170</v>
      </c>
      <c r="B88" s="40" t="s">
        <v>171</v>
      </c>
      <c r="C88" s="65"/>
      <c r="D88" s="65"/>
      <c r="E88" s="66"/>
    </row>
    <row r="89" spans="1:5" s="27" customFormat="1" ht="13.5" customHeight="1" thickBot="1" x14ac:dyDescent="0.25">
      <c r="A89" s="57" t="s">
        <v>172</v>
      </c>
      <c r="B89" s="67" t="s">
        <v>173</v>
      </c>
      <c r="C89" s="45">
        <f>+C67+C71+C76+C79+C83+C88</f>
        <v>21210766</v>
      </c>
      <c r="D89" s="45">
        <f>+D67+D71+D76+D79+D83+D88</f>
        <v>21194959</v>
      </c>
      <c r="E89" s="45">
        <f>+E67+E71+E76+E79+E83+E88</f>
        <v>21194959</v>
      </c>
    </row>
    <row r="90" spans="1:5" s="27" customFormat="1" ht="12" customHeight="1" thickBot="1" x14ac:dyDescent="0.25">
      <c r="A90" s="68" t="s">
        <v>174</v>
      </c>
      <c r="B90" s="69" t="s">
        <v>175</v>
      </c>
      <c r="C90" s="45">
        <f>+C66+C89</f>
        <v>114223485</v>
      </c>
      <c r="D90" s="45">
        <f>+D66+D89</f>
        <v>179247469</v>
      </c>
      <c r="E90" s="46">
        <f>+E66+E89</f>
        <v>175630761</v>
      </c>
    </row>
    <row r="91" spans="1:5" ht="16.5" customHeight="1" x14ac:dyDescent="0.25">
      <c r="A91" s="70" t="s">
        <v>176</v>
      </c>
      <c r="B91" s="70"/>
      <c r="C91" s="70"/>
      <c r="D91" s="70"/>
      <c r="E91" s="70"/>
    </row>
    <row r="92" spans="1:5" s="73" customFormat="1" ht="16.5" customHeight="1" thickBot="1" x14ac:dyDescent="0.3">
      <c r="A92" s="71" t="s">
        <v>177</v>
      </c>
      <c r="B92" s="71"/>
      <c r="C92" s="71"/>
      <c r="D92" s="72"/>
      <c r="E92" s="72" t="str">
        <f>E5</f>
        <v>Forintban!</v>
      </c>
    </row>
    <row r="93" spans="1:5" s="73" customFormat="1" ht="16.5" customHeight="1" x14ac:dyDescent="0.25">
      <c r="A93" s="74" t="s">
        <v>3</v>
      </c>
      <c r="B93" s="75" t="s">
        <v>178</v>
      </c>
      <c r="C93" s="76" t="str">
        <f>+C6</f>
        <v>2019 évi tény</v>
      </c>
      <c r="D93" s="77" t="str">
        <f>+D6</f>
        <v>2020. évi</v>
      </c>
      <c r="E93" s="78"/>
    </row>
    <row r="94" spans="1:5" ht="38.1" customHeight="1" thickBot="1" x14ac:dyDescent="0.3">
      <c r="A94" s="79"/>
      <c r="B94" s="80"/>
      <c r="C94" s="81"/>
      <c r="D94" s="82" t="s">
        <v>5</v>
      </c>
      <c r="E94" s="83" t="s">
        <v>6</v>
      </c>
    </row>
    <row r="95" spans="1:5" s="22" customFormat="1" ht="12" customHeight="1" thickBot="1" x14ac:dyDescent="0.25">
      <c r="A95" s="43" t="s">
        <v>7</v>
      </c>
      <c r="B95" s="84" t="s">
        <v>8</v>
      </c>
      <c r="C95" s="84" t="s">
        <v>9</v>
      </c>
      <c r="D95" s="84" t="s">
        <v>10</v>
      </c>
      <c r="E95" s="85" t="s">
        <v>11</v>
      </c>
    </row>
    <row r="96" spans="1:5" ht="12" customHeight="1" thickBot="1" x14ac:dyDescent="0.3">
      <c r="A96" s="86" t="s">
        <v>12</v>
      </c>
      <c r="B96" s="87" t="s">
        <v>179</v>
      </c>
      <c r="C96" s="88">
        <f>SUM(C97:C101)</f>
        <v>77088583</v>
      </c>
      <c r="D96" s="88">
        <f>+D97+D98+D99+D100+D101</f>
        <v>66469604</v>
      </c>
      <c r="E96" s="89">
        <f>+E97+E98+E99+E100+E101</f>
        <v>63969844</v>
      </c>
    </row>
    <row r="97" spans="1:5" ht="12" customHeight="1" x14ac:dyDescent="0.25">
      <c r="A97" s="90" t="s">
        <v>14</v>
      </c>
      <c r="B97" s="91" t="s">
        <v>180</v>
      </c>
      <c r="C97" s="92">
        <v>32450749</v>
      </c>
      <c r="D97" s="92">
        <v>28881032</v>
      </c>
      <c r="E97" s="93">
        <v>28673480</v>
      </c>
    </row>
    <row r="98" spans="1:5" ht="12" customHeight="1" x14ac:dyDescent="0.25">
      <c r="A98" s="32" t="s">
        <v>16</v>
      </c>
      <c r="B98" s="94" t="s">
        <v>181</v>
      </c>
      <c r="C98" s="34">
        <v>4183839</v>
      </c>
      <c r="D98" s="34">
        <v>3986669</v>
      </c>
      <c r="E98" s="35">
        <v>3891544</v>
      </c>
    </row>
    <row r="99" spans="1:5" ht="12" customHeight="1" x14ac:dyDescent="0.25">
      <c r="A99" s="32" t="s">
        <v>18</v>
      </c>
      <c r="B99" s="94" t="s">
        <v>182</v>
      </c>
      <c r="C99" s="41">
        <v>34825767</v>
      </c>
      <c r="D99" s="41">
        <v>28864692</v>
      </c>
      <c r="E99" s="42">
        <v>26740609</v>
      </c>
    </row>
    <row r="100" spans="1:5" ht="12" customHeight="1" x14ac:dyDescent="0.25">
      <c r="A100" s="32" t="s">
        <v>20</v>
      </c>
      <c r="B100" s="95" t="s">
        <v>183</v>
      </c>
      <c r="C100" s="41">
        <v>5292000</v>
      </c>
      <c r="D100" s="41">
        <v>1267000</v>
      </c>
      <c r="E100" s="42">
        <v>1194000</v>
      </c>
    </row>
    <row r="101" spans="1:5" ht="12" customHeight="1" x14ac:dyDescent="0.25">
      <c r="A101" s="32" t="s">
        <v>184</v>
      </c>
      <c r="B101" s="96" t="s">
        <v>185</v>
      </c>
      <c r="C101" s="41">
        <v>336228</v>
      </c>
      <c r="D101" s="41">
        <v>3470211</v>
      </c>
      <c r="E101" s="42">
        <v>3470211</v>
      </c>
    </row>
    <row r="102" spans="1:5" ht="12" customHeight="1" x14ac:dyDescent="0.25">
      <c r="A102" s="32" t="s">
        <v>24</v>
      </c>
      <c r="B102" s="94" t="s">
        <v>186</v>
      </c>
      <c r="C102" s="41">
        <v>2000</v>
      </c>
      <c r="D102" s="41"/>
      <c r="E102" s="42"/>
    </row>
    <row r="103" spans="1:5" ht="12" customHeight="1" x14ac:dyDescent="0.25">
      <c r="A103" s="32" t="s">
        <v>187</v>
      </c>
      <c r="B103" s="97" t="s">
        <v>188</v>
      </c>
      <c r="C103" s="41"/>
      <c r="D103" s="41"/>
      <c r="E103" s="42"/>
    </row>
    <row r="104" spans="1:5" ht="12" customHeight="1" x14ac:dyDescent="0.25">
      <c r="A104" s="32" t="s">
        <v>189</v>
      </c>
      <c r="B104" s="94" t="s">
        <v>190</v>
      </c>
      <c r="C104" s="41"/>
      <c r="D104" s="41"/>
      <c r="E104" s="42"/>
    </row>
    <row r="105" spans="1:5" ht="12" customHeight="1" x14ac:dyDescent="0.25">
      <c r="A105" s="32" t="s">
        <v>191</v>
      </c>
      <c r="B105" s="94" t="s">
        <v>192</v>
      </c>
      <c r="C105" s="41"/>
      <c r="D105" s="41"/>
      <c r="E105" s="42"/>
    </row>
    <row r="106" spans="1:5" ht="12" customHeight="1" x14ac:dyDescent="0.25">
      <c r="A106" s="32" t="s">
        <v>193</v>
      </c>
      <c r="B106" s="97" t="s">
        <v>194</v>
      </c>
      <c r="C106" s="41"/>
      <c r="D106" s="41"/>
      <c r="E106" s="42"/>
    </row>
    <row r="107" spans="1:5" ht="12" customHeight="1" x14ac:dyDescent="0.25">
      <c r="A107" s="32" t="s">
        <v>195</v>
      </c>
      <c r="B107" s="97" t="s">
        <v>196</v>
      </c>
      <c r="C107" s="41"/>
      <c r="D107" s="41"/>
      <c r="E107" s="42"/>
    </row>
    <row r="108" spans="1:5" ht="12" customHeight="1" x14ac:dyDescent="0.25">
      <c r="A108" s="32" t="s">
        <v>197</v>
      </c>
      <c r="B108" s="97" t="s">
        <v>198</v>
      </c>
      <c r="C108" s="41">
        <v>244228</v>
      </c>
      <c r="D108" s="41">
        <v>3470211</v>
      </c>
      <c r="E108" s="42">
        <v>3470211</v>
      </c>
    </row>
    <row r="109" spans="1:5" ht="12" customHeight="1" x14ac:dyDescent="0.25">
      <c r="A109" s="32" t="s">
        <v>199</v>
      </c>
      <c r="B109" s="97" t="s">
        <v>200</v>
      </c>
      <c r="C109" s="41"/>
      <c r="D109" s="41"/>
      <c r="E109" s="42"/>
    </row>
    <row r="110" spans="1:5" ht="12" customHeight="1" x14ac:dyDescent="0.25">
      <c r="A110" s="32" t="s">
        <v>201</v>
      </c>
      <c r="B110" s="97" t="s">
        <v>202</v>
      </c>
      <c r="C110" s="41"/>
      <c r="D110" s="41"/>
      <c r="E110" s="42"/>
    </row>
    <row r="111" spans="1:5" ht="12" customHeight="1" x14ac:dyDescent="0.25">
      <c r="A111" s="32" t="s">
        <v>203</v>
      </c>
      <c r="B111" s="97" t="s">
        <v>204</v>
      </c>
      <c r="C111" s="41"/>
      <c r="D111" s="41"/>
      <c r="E111" s="42"/>
    </row>
    <row r="112" spans="1:5" ht="12" customHeight="1" x14ac:dyDescent="0.25">
      <c r="A112" s="32" t="s">
        <v>205</v>
      </c>
      <c r="B112" s="97" t="s">
        <v>206</v>
      </c>
      <c r="C112" s="41"/>
      <c r="D112" s="41"/>
      <c r="E112" s="42"/>
    </row>
    <row r="113" spans="1:5" ht="12" customHeight="1" x14ac:dyDescent="0.25">
      <c r="A113" s="32" t="s">
        <v>207</v>
      </c>
      <c r="B113" s="94" t="s">
        <v>208</v>
      </c>
      <c r="C113" s="41">
        <v>90000</v>
      </c>
      <c r="D113" s="41"/>
      <c r="E113" s="42"/>
    </row>
    <row r="114" spans="1:5" ht="12" customHeight="1" x14ac:dyDescent="0.25">
      <c r="A114" s="98" t="s">
        <v>209</v>
      </c>
      <c r="B114" s="99" t="s">
        <v>210</v>
      </c>
      <c r="C114" s="41"/>
      <c r="D114" s="34"/>
      <c r="E114" s="35"/>
    </row>
    <row r="115" spans="1:5" ht="12" customHeight="1" x14ac:dyDescent="0.25">
      <c r="A115" s="32" t="s">
        <v>211</v>
      </c>
      <c r="B115" s="99" t="s">
        <v>212</v>
      </c>
      <c r="C115" s="41"/>
      <c r="D115" s="34"/>
      <c r="E115" s="35"/>
    </row>
    <row r="116" spans="1:5" ht="12" customHeight="1" thickBot="1" x14ac:dyDescent="0.3">
      <c r="A116" s="100" t="s">
        <v>213</v>
      </c>
      <c r="B116" s="101" t="s">
        <v>214</v>
      </c>
      <c r="C116" s="102"/>
      <c r="D116" s="102"/>
      <c r="E116" s="103"/>
    </row>
    <row r="117" spans="1:5" ht="12" customHeight="1" thickBot="1" x14ac:dyDescent="0.3">
      <c r="A117" s="23" t="s">
        <v>26</v>
      </c>
      <c r="B117" s="104" t="s">
        <v>215</v>
      </c>
      <c r="C117" s="25">
        <f>+C118+C120+C122</f>
        <v>15698823</v>
      </c>
      <c r="D117" s="25">
        <f>+D118+D120+D122</f>
        <v>110987194</v>
      </c>
      <c r="E117" s="26">
        <f>+E118+E120+E122</f>
        <v>30427847</v>
      </c>
    </row>
    <row r="118" spans="1:5" ht="12" customHeight="1" x14ac:dyDescent="0.25">
      <c r="A118" s="28" t="s">
        <v>28</v>
      </c>
      <c r="B118" s="94" t="s">
        <v>216</v>
      </c>
      <c r="C118" s="30">
        <v>10897102</v>
      </c>
      <c r="D118" s="105">
        <v>12186291</v>
      </c>
      <c r="E118" s="31">
        <v>11126513</v>
      </c>
    </row>
    <row r="119" spans="1:5" ht="12" customHeight="1" x14ac:dyDescent="0.25">
      <c r="A119" s="28" t="s">
        <v>30</v>
      </c>
      <c r="B119" s="99" t="s">
        <v>217</v>
      </c>
      <c r="C119" s="30"/>
      <c r="D119" s="105"/>
      <c r="E119" s="31"/>
    </row>
    <row r="120" spans="1:5" x14ac:dyDescent="0.25">
      <c r="A120" s="28" t="s">
        <v>32</v>
      </c>
      <c r="B120" s="99" t="s">
        <v>218</v>
      </c>
      <c r="C120" s="34">
        <v>4165608</v>
      </c>
      <c r="D120" s="106">
        <v>98800903</v>
      </c>
      <c r="E120" s="35">
        <v>19301334</v>
      </c>
    </row>
    <row r="121" spans="1:5" ht="12" customHeight="1" x14ac:dyDescent="0.25">
      <c r="A121" s="28" t="s">
        <v>34</v>
      </c>
      <c r="B121" s="99" t="s">
        <v>219</v>
      </c>
      <c r="C121" s="34"/>
      <c r="D121" s="106"/>
      <c r="E121" s="35"/>
    </row>
    <row r="122" spans="1:5" ht="12" customHeight="1" x14ac:dyDescent="0.25">
      <c r="A122" s="28" t="s">
        <v>36</v>
      </c>
      <c r="B122" s="38" t="s">
        <v>220</v>
      </c>
      <c r="C122" s="34">
        <v>636113</v>
      </c>
      <c r="D122" s="106"/>
      <c r="E122" s="35"/>
    </row>
    <row r="123" spans="1:5" x14ac:dyDescent="0.25">
      <c r="A123" s="28" t="s">
        <v>38</v>
      </c>
      <c r="B123" s="33" t="s">
        <v>221</v>
      </c>
      <c r="C123" s="34"/>
      <c r="D123" s="106"/>
      <c r="E123" s="35"/>
    </row>
    <row r="124" spans="1:5" x14ac:dyDescent="0.25">
      <c r="A124" s="28" t="s">
        <v>222</v>
      </c>
      <c r="B124" s="107" t="s">
        <v>223</v>
      </c>
      <c r="C124" s="34"/>
      <c r="D124" s="106"/>
      <c r="E124" s="35"/>
    </row>
    <row r="125" spans="1:5" ht="12" customHeight="1" x14ac:dyDescent="0.25">
      <c r="A125" s="28" t="s">
        <v>224</v>
      </c>
      <c r="B125" s="94" t="s">
        <v>196</v>
      </c>
      <c r="C125" s="34"/>
      <c r="D125" s="106"/>
      <c r="E125" s="35"/>
    </row>
    <row r="126" spans="1:5" ht="12" customHeight="1" x14ac:dyDescent="0.25">
      <c r="A126" s="28" t="s">
        <v>225</v>
      </c>
      <c r="B126" s="94" t="s">
        <v>226</v>
      </c>
      <c r="C126" s="34">
        <v>636113</v>
      </c>
      <c r="D126" s="106"/>
      <c r="E126" s="35"/>
    </row>
    <row r="127" spans="1:5" ht="12" customHeight="1" x14ac:dyDescent="0.25">
      <c r="A127" s="28" t="s">
        <v>227</v>
      </c>
      <c r="B127" s="94" t="s">
        <v>228</v>
      </c>
      <c r="C127" s="34"/>
      <c r="D127" s="106"/>
      <c r="E127" s="35"/>
    </row>
    <row r="128" spans="1:5" s="108" customFormat="1" ht="12" customHeight="1" x14ac:dyDescent="0.2">
      <c r="A128" s="28" t="s">
        <v>229</v>
      </c>
      <c r="B128" s="94" t="s">
        <v>202</v>
      </c>
      <c r="C128" s="34"/>
      <c r="D128" s="106"/>
      <c r="E128" s="35"/>
    </row>
    <row r="129" spans="1:5" ht="12" customHeight="1" x14ac:dyDescent="0.25">
      <c r="A129" s="28" t="s">
        <v>230</v>
      </c>
      <c r="B129" s="94" t="s">
        <v>231</v>
      </c>
      <c r="C129" s="34"/>
      <c r="D129" s="106"/>
      <c r="E129" s="35"/>
    </row>
    <row r="130" spans="1:5" ht="12" customHeight="1" thickBot="1" x14ac:dyDescent="0.3">
      <c r="A130" s="98" t="s">
        <v>232</v>
      </c>
      <c r="B130" s="94" t="s">
        <v>233</v>
      </c>
      <c r="C130" s="41"/>
      <c r="D130" s="109"/>
      <c r="E130" s="42"/>
    </row>
    <row r="131" spans="1:5" ht="12" customHeight="1" thickBot="1" x14ac:dyDescent="0.3">
      <c r="A131" s="23" t="s">
        <v>40</v>
      </c>
      <c r="B131" s="110" t="s">
        <v>234</v>
      </c>
      <c r="C131" s="25">
        <f>+C96+C117</f>
        <v>92787406</v>
      </c>
      <c r="D131" s="25">
        <f>+D96+D117</f>
        <v>177456798</v>
      </c>
      <c r="E131" s="26">
        <f>+E96+E117</f>
        <v>94397691</v>
      </c>
    </row>
    <row r="132" spans="1:5" ht="12" customHeight="1" thickBot="1" x14ac:dyDescent="0.3">
      <c r="A132" s="23" t="s">
        <v>235</v>
      </c>
      <c r="B132" s="110" t="s">
        <v>236</v>
      </c>
      <c r="C132" s="25">
        <f>+C133+C134+C135</f>
        <v>0</v>
      </c>
      <c r="D132" s="25">
        <f>+D133+D134+D135</f>
        <v>0</v>
      </c>
      <c r="E132" s="26">
        <f>+E133+E134+E135</f>
        <v>0</v>
      </c>
    </row>
    <row r="133" spans="1:5" ht="12" customHeight="1" x14ac:dyDescent="0.25">
      <c r="A133" s="28" t="s">
        <v>56</v>
      </c>
      <c r="B133" s="107" t="s">
        <v>237</v>
      </c>
      <c r="C133" s="34"/>
      <c r="D133" s="34"/>
      <c r="E133" s="35"/>
    </row>
    <row r="134" spans="1:5" ht="12" customHeight="1" x14ac:dyDescent="0.25">
      <c r="A134" s="28" t="s">
        <v>58</v>
      </c>
      <c r="B134" s="107" t="s">
        <v>238</v>
      </c>
      <c r="C134" s="34"/>
      <c r="D134" s="34"/>
      <c r="E134" s="35"/>
    </row>
    <row r="135" spans="1:5" ht="12" customHeight="1" thickBot="1" x14ac:dyDescent="0.3">
      <c r="A135" s="98" t="s">
        <v>60</v>
      </c>
      <c r="B135" s="111" t="s">
        <v>239</v>
      </c>
      <c r="C135" s="34"/>
      <c r="D135" s="34"/>
      <c r="E135" s="35"/>
    </row>
    <row r="136" spans="1:5" ht="12" customHeight="1" thickBot="1" x14ac:dyDescent="0.3">
      <c r="A136" s="23" t="s">
        <v>70</v>
      </c>
      <c r="B136" s="110" t="s">
        <v>240</v>
      </c>
      <c r="C136" s="25">
        <f>+C137+C138+C139+C140</f>
        <v>0</v>
      </c>
      <c r="D136" s="25">
        <f>+D137+D138+D139+D140</f>
        <v>0</v>
      </c>
      <c r="E136" s="26">
        <f>+E137+E138+E139+E140</f>
        <v>0</v>
      </c>
    </row>
    <row r="137" spans="1:5" ht="12" customHeight="1" x14ac:dyDescent="0.25">
      <c r="A137" s="28" t="s">
        <v>72</v>
      </c>
      <c r="B137" s="107" t="s">
        <v>241</v>
      </c>
      <c r="C137" s="34"/>
      <c r="D137" s="34"/>
      <c r="E137" s="35"/>
    </row>
    <row r="138" spans="1:5" ht="12" customHeight="1" x14ac:dyDescent="0.25">
      <c r="A138" s="28" t="s">
        <v>74</v>
      </c>
      <c r="B138" s="107" t="s">
        <v>242</v>
      </c>
      <c r="C138" s="34"/>
      <c r="D138" s="34"/>
      <c r="E138" s="35"/>
    </row>
    <row r="139" spans="1:5" ht="12" customHeight="1" x14ac:dyDescent="0.25">
      <c r="A139" s="28" t="s">
        <v>76</v>
      </c>
      <c r="B139" s="107" t="s">
        <v>243</v>
      </c>
      <c r="C139" s="34"/>
      <c r="D139" s="34"/>
      <c r="E139" s="35"/>
    </row>
    <row r="140" spans="1:5" ht="12" customHeight="1" thickBot="1" x14ac:dyDescent="0.3">
      <c r="A140" s="98" t="s">
        <v>78</v>
      </c>
      <c r="B140" s="111" t="s">
        <v>244</v>
      </c>
      <c r="C140" s="34"/>
      <c r="D140" s="34"/>
      <c r="E140" s="35"/>
    </row>
    <row r="141" spans="1:5" ht="12" customHeight="1" thickBot="1" x14ac:dyDescent="0.3">
      <c r="A141" s="23" t="s">
        <v>94</v>
      </c>
      <c r="B141" s="110" t="s">
        <v>245</v>
      </c>
      <c r="C141" s="45">
        <f>+C142+C143+C144+C145</f>
        <v>1785641</v>
      </c>
      <c r="D141" s="45">
        <f>+D142+D143+D144+D145</f>
        <v>1790671</v>
      </c>
      <c r="E141" s="46">
        <f>+E142+E143+E144+E145</f>
        <v>1790671</v>
      </c>
    </row>
    <row r="142" spans="1:5" ht="12" customHeight="1" x14ac:dyDescent="0.25">
      <c r="A142" s="28" t="s">
        <v>96</v>
      </c>
      <c r="B142" s="107" t="s">
        <v>246</v>
      </c>
      <c r="C142" s="34"/>
      <c r="D142" s="34"/>
      <c r="E142" s="35"/>
    </row>
    <row r="143" spans="1:5" ht="12" customHeight="1" x14ac:dyDescent="0.25">
      <c r="A143" s="28" t="s">
        <v>98</v>
      </c>
      <c r="B143" s="107" t="s">
        <v>247</v>
      </c>
      <c r="C143" s="34">
        <v>1785641</v>
      </c>
      <c r="D143" s="106">
        <v>1790671</v>
      </c>
      <c r="E143" s="35">
        <v>1790671</v>
      </c>
    </row>
    <row r="144" spans="1:5" ht="12" customHeight="1" x14ac:dyDescent="0.25">
      <c r="A144" s="28" t="s">
        <v>100</v>
      </c>
      <c r="B144" s="107" t="s">
        <v>248</v>
      </c>
      <c r="C144" s="34"/>
      <c r="D144" s="34"/>
      <c r="E144" s="35"/>
    </row>
    <row r="145" spans="1:9" ht="12" customHeight="1" thickBot="1" x14ac:dyDescent="0.3">
      <c r="A145" s="98" t="s">
        <v>102</v>
      </c>
      <c r="B145" s="111" t="s">
        <v>249</v>
      </c>
      <c r="C145" s="34"/>
      <c r="D145" s="34"/>
      <c r="E145" s="35"/>
    </row>
    <row r="146" spans="1:9" ht="15.2" customHeight="1" thickBot="1" x14ac:dyDescent="0.3">
      <c r="A146" s="23" t="s">
        <v>250</v>
      </c>
      <c r="B146" s="110" t="s">
        <v>251</v>
      </c>
      <c r="C146" s="112">
        <f>+C147+C148+C149+C150</f>
        <v>0</v>
      </c>
      <c r="D146" s="112">
        <f>+D147+D148+D149+D150</f>
        <v>0</v>
      </c>
      <c r="E146" s="113">
        <f>+E147+E148+E149+E150</f>
        <v>0</v>
      </c>
      <c r="F146" s="114"/>
      <c r="G146" s="115"/>
      <c r="H146" s="115"/>
      <c r="I146" s="115"/>
    </row>
    <row r="147" spans="1:9" s="27" customFormat="1" ht="12.95" customHeight="1" x14ac:dyDescent="0.2">
      <c r="A147" s="28" t="s">
        <v>108</v>
      </c>
      <c r="B147" s="107" t="s">
        <v>252</v>
      </c>
      <c r="C147" s="34"/>
      <c r="D147" s="34"/>
      <c r="E147" s="35"/>
    </row>
    <row r="148" spans="1:9" ht="13.5" customHeight="1" x14ac:dyDescent="0.25">
      <c r="A148" s="28" t="s">
        <v>110</v>
      </c>
      <c r="B148" s="107" t="s">
        <v>253</v>
      </c>
      <c r="C148" s="34"/>
      <c r="D148" s="34"/>
      <c r="E148" s="35"/>
    </row>
    <row r="149" spans="1:9" ht="13.5" customHeight="1" x14ac:dyDescent="0.25">
      <c r="A149" s="28" t="s">
        <v>112</v>
      </c>
      <c r="B149" s="107" t="s">
        <v>254</v>
      </c>
      <c r="C149" s="34"/>
      <c r="D149" s="34"/>
      <c r="E149" s="35"/>
    </row>
    <row r="150" spans="1:9" ht="13.5" customHeight="1" x14ac:dyDescent="0.25">
      <c r="A150" s="28" t="s">
        <v>114</v>
      </c>
      <c r="B150" s="107" t="s">
        <v>255</v>
      </c>
      <c r="C150" s="34"/>
      <c r="D150" s="34"/>
      <c r="E150" s="35"/>
    </row>
    <row r="151" spans="1:9" ht="13.5" customHeight="1" thickBot="1" x14ac:dyDescent="0.3">
      <c r="A151" s="98" t="s">
        <v>256</v>
      </c>
      <c r="B151" s="111" t="s">
        <v>257</v>
      </c>
      <c r="C151" s="116"/>
      <c r="D151" s="116"/>
      <c r="E151" s="117"/>
    </row>
    <row r="152" spans="1:9" ht="13.5" customHeight="1" thickBot="1" x14ac:dyDescent="0.3">
      <c r="A152" s="118" t="s">
        <v>116</v>
      </c>
      <c r="B152" s="119" t="s">
        <v>258</v>
      </c>
      <c r="C152" s="120"/>
      <c r="D152" s="120"/>
      <c r="E152" s="121"/>
    </row>
    <row r="153" spans="1:9" ht="13.5" customHeight="1" thickBot="1" x14ac:dyDescent="0.3">
      <c r="A153" s="118" t="s">
        <v>126</v>
      </c>
      <c r="B153" s="119" t="s">
        <v>259</v>
      </c>
      <c r="C153" s="120"/>
      <c r="D153" s="120"/>
      <c r="E153" s="121"/>
    </row>
    <row r="154" spans="1:9" ht="12.75" customHeight="1" thickBot="1" x14ac:dyDescent="0.3">
      <c r="A154" s="23" t="s">
        <v>260</v>
      </c>
      <c r="B154" s="110" t="s">
        <v>261</v>
      </c>
      <c r="C154" s="122">
        <f>+C132+C136+C141+C146+C152+C153</f>
        <v>1785641</v>
      </c>
      <c r="D154" s="122">
        <f>+D132+D136+D141+D146+D152+D153</f>
        <v>1790671</v>
      </c>
      <c r="E154" s="123">
        <f>+E132+E136+E141+E146+E152+E153</f>
        <v>1790671</v>
      </c>
    </row>
    <row r="155" spans="1:9" ht="13.5" customHeight="1" thickBot="1" x14ac:dyDescent="0.3">
      <c r="A155" s="124" t="s">
        <v>262</v>
      </c>
      <c r="B155" s="125" t="s">
        <v>263</v>
      </c>
      <c r="C155" s="122">
        <f>+C131+C154</f>
        <v>94573047</v>
      </c>
      <c r="D155" s="122">
        <f>+D131+D154</f>
        <v>179247469</v>
      </c>
      <c r="E155" s="123">
        <f>+E131+E154</f>
        <v>96188362</v>
      </c>
    </row>
    <row r="156" spans="1:9" ht="13.5" customHeight="1" x14ac:dyDescent="0.25">
      <c r="C156" s="127"/>
      <c r="D156" s="127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Z_13.sz.mell</vt:lpstr>
      <vt:lpstr>Z_13.sz.mell!Nyomtatási_terület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2021-05-28T11:17:58Z</dcterms:created>
  <dcterms:modified xsi:type="dcterms:W3CDTF">2021-05-28T11:18:10Z</dcterms:modified>
</cp:coreProperties>
</file>