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22" activeTab="26"/>
  </bookViews>
  <sheets>
    <sheet name="ÖSSZEFÜGGÉSEK" sheetId="1" r:id="rId1"/>
    <sheet name="előlap" sheetId="2" r:id="rId2"/>
    <sheet name="1 sz. tábla" sheetId="3" r:id="rId3"/>
    <sheet name="1.1 tábla" sheetId="4" r:id="rId4"/>
    <sheet name="1,2 tábla" sheetId="5" r:id="rId5"/>
    <sheet name="1.3 tábla" sheetId="6" r:id="rId6"/>
    <sheet name="2.1.sz.mell  " sheetId="7" r:id="rId7"/>
    <sheet name="2.2.sz.mell  " sheetId="8" r:id="rId8"/>
    <sheet name="2.1.1 sz. tábla" sheetId="9" r:id="rId9"/>
    <sheet name="2.2.1. sz. tábla" sheetId="10" r:id="rId10"/>
    <sheet name="2.1.2. sz tábla" sheetId="11" r:id="rId11"/>
    <sheet name="2.2.2. sz. tábla" sheetId="12" r:id="rId12"/>
    <sheet name="2.1.3 sz. tábla" sheetId="13" r:id="rId13"/>
    <sheet name="2.2.3. sz. tábla" sheetId="14" r:id="rId14"/>
    <sheet name="ELLENŐRZÉS-1.sz.2.a.sz.2.b.sz." sheetId="15" r:id="rId15"/>
    <sheet name="6.sz.mell. (2)" sheetId="16" r:id="rId16"/>
    <sheet name="7.sz.mell. (2)" sheetId="17" r:id="rId17"/>
    <sheet name="9.1. sz. mell" sheetId="18" r:id="rId18"/>
    <sheet name="9.1.1. sz. mell " sheetId="19" r:id="rId19"/>
    <sheet name="9.1.2. sz. mell  " sheetId="20" r:id="rId20"/>
    <sheet name="9.2. sz. mell" sheetId="21" r:id="rId21"/>
    <sheet name="9.2.1. sz. mell" sheetId="22" r:id="rId22"/>
    <sheet name="9.3. sz. mell" sheetId="23" r:id="rId23"/>
    <sheet name="9.3.1. sz. mell" sheetId="24" r:id="rId24"/>
    <sheet name="9.4.sz. mell." sheetId="25" r:id="rId25"/>
    <sheet name="9.4.1. sz. mell." sheetId="26" r:id="rId26"/>
    <sheet name="előlap2" sheetId="27" r:id="rId27"/>
    <sheet name="4.sz tájékoztató t. (2)" sheetId="28" r:id="rId28"/>
    <sheet name="5.sz tájékoztató t. (2)" sheetId="29" r:id="rId29"/>
  </sheets>
  <definedNames>
    <definedName name="_xlfn.IFERROR" hidden="1">#NAME?</definedName>
    <definedName name="_xlnm.Print_Titles" localSheetId="17">'9.1. sz. mell'!$1:$6</definedName>
    <definedName name="_xlnm.Print_Titles" localSheetId="18">'9.1.1. sz. mell '!$1:$6</definedName>
    <definedName name="_xlnm.Print_Titles" localSheetId="19">'9.1.2. sz. mell  '!$1:$6</definedName>
    <definedName name="_xlnm.Print_Titles" localSheetId="20">'9.2. sz. mell'!$1:$6</definedName>
    <definedName name="_xlnm.Print_Titles" localSheetId="21">'9.2.1. sz. mell'!$1:$4</definedName>
    <definedName name="_xlnm.Print_Titles" localSheetId="22">'9.3. sz. mell'!$1:$6</definedName>
    <definedName name="_xlnm.Print_Titles" localSheetId="23">'9.3.1. sz. mell'!$1:$6</definedName>
    <definedName name="_xlnm.Print_Titles" localSheetId="25">'9.4.1. sz. mell.'!$1:$6</definedName>
    <definedName name="_xlnm.Print_Titles" localSheetId="24">'9.4.sz. mell.'!$1:$6</definedName>
    <definedName name="_xlnm.Print_Area" localSheetId="2">'1 sz. tábla'!$A$1:$D$149</definedName>
    <definedName name="_xlnm.Print_Area" localSheetId="4">'1,2 tábla'!$A$1:$D$149</definedName>
    <definedName name="_xlnm.Print_Area" localSheetId="3">'1.1 tábla'!$A$1:$D$149</definedName>
    <definedName name="_xlnm.Print_Area" localSheetId="5">'1.3 tábla'!$A$1:$D$149</definedName>
  </definedNames>
  <calcPr fullCalcOnLoad="1"/>
</workbook>
</file>

<file path=xl/sharedStrings.xml><?xml version="1.0" encoding="utf-8"?>
<sst xmlns="http://schemas.openxmlformats.org/spreadsheetml/2006/main" count="3480" uniqueCount="510">
  <si>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</si>
  <si>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</si>
  <si>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</si>
  <si>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</si>
  <si>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</si>
  <si>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</si>
  <si>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</si>
  <si>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</si>
  <si>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</si>
  <si>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</si>
  <si>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</si>
  <si>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</si>
  <si>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</si>
  <si>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</si>
  <si>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</si>
  <si>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</si>
  <si>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</si>
  <si>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</si>
  <si>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</si>
  <si>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</si>
  <si>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</si>
  <si>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</si>
  <si>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</si>
  <si>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</si>
  <si>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</si>
  <si>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</si>
  <si>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</si>
  <si>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</si>
  <si>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</si>
  <si>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</si>
  <si>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</si>
  <si>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</si>
  <si>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</si>
  <si>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</si>
  <si>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</si>
  <si>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</si>
  <si>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</si>
  <si>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</si>
  <si>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</si>
  <si>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</si>
  <si>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</si>
  <si>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</si>
  <si>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</si>
  <si>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</si>
  <si>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</si>
  <si>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</si>
  <si>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</si>
  <si>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</si>
  <si>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</si>
  <si>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</si>
  <si>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</si>
  <si>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</si>
  <si>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</si>
  <si>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</si>
  <si>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</si>
  <si>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</si>
  <si>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</si>
  <si>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</si>
  <si>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</si>
  <si>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</si>
  <si>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</si>
  <si>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</si>
  <si>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</si>
  <si>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</si>
  <si>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</si>
  <si>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</si>
  <si>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</si>
  <si>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</si>
  <si>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</si>
  <si>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</si>
  <si>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</si>
  <si>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</si>
  <si>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</si>
  <si>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</si>
  <si>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</si>
  <si>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</si>
  <si>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</si>
  <si>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</si>
  <si>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</si>
  <si>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</si>
  <si>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</si>
  <si>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</si>
  <si>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</si>
  <si>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</si>
  <si>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</si>
  <si>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</si>
  <si>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</si>
  <si>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</si>
  <si>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</si>
  <si>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</si>
  <si>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</si>
  <si>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</si>
  <si>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</si>
  <si>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</si>
  <si>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</si>
  <si>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</si>
  <si>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</si>
  <si>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</si>
  <si>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</si>
  <si>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</si>
  <si>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</si>
  <si>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</si>
  <si>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</si>
  <si>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</si>
  <si>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</si>
  <si>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</si>
  <si>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</si>
  <si>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</si>
  <si>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</si>
  <si>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</si>
  <si>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</si>
  <si>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</si>
  <si>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</si>
  <si>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</si>
  <si>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</si>
  <si>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</si>
  <si>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</si>
  <si>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</si>
  <si>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</si>
  <si>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</si>
  <si>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</si>
  <si>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</si>
  <si>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</si>
  <si>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</si>
  <si>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</si>
  <si>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</si>
  <si>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</si>
  <si>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</si>
  <si>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</si>
  <si>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</si>
  <si>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</si>
  <si>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</si>
  <si>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</si>
  <si>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</si>
  <si>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</si>
  <si>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</si>
  <si>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</si>
  <si>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</si>
  <si>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</si>
  <si>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</si>
  <si>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</si>
  <si>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</si>
  <si>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</si>
  <si>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</si>
  <si>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</si>
  <si>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</si>
  <si>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</si>
  <si>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</si>
  <si>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</si>
  <si>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</si>
  <si>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</si>
  <si>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</si>
  <si>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</si>
  <si>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</si>
  <si>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</si>
  <si>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</si>
  <si>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</si>
  <si>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</si>
  <si>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</si>
  <si>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</si>
  <si>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</si>
  <si>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</si>
  <si>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</si>
  <si>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</si>
  <si>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</si>
  <si>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</si>
  <si>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</si>
  <si>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</si>
  <si>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</si>
  <si>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</si>
  <si>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</si>
  <si>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</si>
  <si>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</si>
  <si>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</si>
  <si>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</si>
  <si>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</si>
  <si>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</si>
  <si>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</si>
  <si>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</si>
  <si>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</si>
  <si>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</si>
  <si>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</si>
  <si>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</si>
  <si>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</si>
  <si>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</si>
  <si>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</si>
  <si>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</si>
  <si>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</si>
  <si>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</si>
  <si>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</si>
  <si>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</si>
  <si>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</si>
  <si>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</si>
  <si>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</si>
  <si>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</si>
  <si>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</si>
  <si>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</si>
  <si>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</si>
  <si>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</si>
  <si>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</si>
  <si>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</si>
  <si>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</si>
  <si>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</si>
  <si>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</si>
  <si>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</si>
  <si>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</si>
  <si>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</si>
  <si>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</si>
  <si>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</si>
  <si>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</si>
  <si>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</si>
  <si>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</si>
  <si>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</si>
  <si>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</si>
  <si>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</si>
  <si>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</si>
  <si>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</si>
  <si>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</si>
  <si>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</si>
  <si>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</si>
  <si>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</si>
  <si>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</si>
  <si>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</si>
  <si>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</si>
  <si>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</si>
  <si>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</si>
  <si>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</si>
  <si>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</si>
  <si>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</si>
  <si>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</si>
  <si>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</si>
  <si>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</si>
  <si>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</si>
  <si>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</si>
  <si>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</si>
  <si>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</si>
  <si>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</si>
  <si>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</si>
  <si>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</si>
  <si>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</si>
  <si>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</si>
  <si>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</si>
  <si>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</si>
  <si>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</si>
  <si>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</si>
  <si>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</si>
  <si>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</si>
  <si>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</si>
  <si>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</si>
  <si>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</si>
  <si>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</si>
  <si>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</si>
  <si>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</si>
  <si>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</si>
  <si>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</si>
  <si>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</si>
  <si>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</si>
  <si>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</si>
  <si>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</si>
  <si>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</si>
  <si>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</si>
  <si>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</si>
  <si>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</si>
  <si>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</si>
  <si>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</si>
  <si>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</si>
  <si>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</si>
  <si>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</si>
  <si>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</si>
  <si>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</si>
  <si>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</si>
  <si>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</si>
  <si>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</si>
  <si>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</si>
  <si>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</si>
  <si>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</si>
  <si>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</si>
  <si>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</si>
  <si>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</si>
  <si>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</si>
  <si>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</si>
  <si>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</si>
  <si>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</si>
  <si>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</si>
  <si>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</si>
  <si>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</si>
  <si>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</si>
  <si>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</si>
  <si>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</si>
  <si>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</si>
  <si>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</si>
  <si>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</si>
  <si>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</si>
  <si>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</si>
  <si>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</si>
  <si>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</si>
  <si>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</si>
  <si>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</si>
  <si>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</si>
  <si>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</si>
  <si>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</si>
  <si>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</si>
  <si>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</si>
  <si>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</si>
  <si>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</si>
  <si>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</si>
  <si>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</si>
  <si>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</si>
  <si>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</si>
  <si>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</si>
  <si>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</si>
  <si>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</si>
  <si>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</si>
  <si>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</si>
  <si>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</si>
  <si>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</si>
  <si>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</si>
  <si>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</si>
  <si>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</si>
  <si>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</si>
  <si>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</si>
  <si>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</si>
  <si>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</si>
  <si>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</si>
  <si>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</si>
  <si>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</si>
  <si>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</si>
  <si>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</si>
  <si>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</si>
  <si>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</si>
  <si>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</si>
  <si>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</si>
  <si>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</si>
  <si>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</si>
  <si>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</si>
  <si>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</si>
  <si>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</si>
  <si>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</si>
  <si>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</si>
  <si>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</si>
  <si>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</si>
  <si>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</si>
  <si>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</si>
  <si>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</si>
  <si>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</si>
  <si>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</si>
  <si>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</si>
  <si>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</si>
  <si>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</si>
  <si>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</si>
  <si>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</si>
  <si>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</si>
  <si>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</si>
  <si>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</si>
  <si>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</si>
  <si>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</si>
  <si>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</si>
  <si>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</si>
  <si>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</si>
  <si>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</si>
  <si>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</si>
  <si>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</si>
  <si>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</si>
  <si>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</si>
  <si>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</si>
  <si>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</si>
  <si>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</si>
  <si>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</si>
  <si>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</si>
  <si>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</si>
  <si>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</si>
  <si>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</si>
  <si>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</si>
  <si>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</si>
  <si>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</si>
  <si>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</si>
  <si>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</si>
  <si>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</si>
  <si>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</si>
  <si>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</si>
  <si>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</si>
  <si>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</si>
  <si>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</si>
  <si>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</si>
  <si>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</si>
  <si>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</si>
  <si>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</si>
  <si>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Önként vállalt feladatok bevételei, kiadása</t>
  </si>
  <si>
    <t>1.1 sz. táblázat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</si>
  <si>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</si>
  <si>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</si>
  <si>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</si>
  <si>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</si>
  <si>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</si>
  <si>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</si>
  <si>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</si>
  <si>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</si>
  <si>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</si>
  <si>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</si>
  <si>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</si>
  <si>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 xml:space="preserve">2.1. melléklet a 3/2014. (II.20.) önkormányzati rendelethez     </t>
  </si>
  <si>
    <t xml:space="preserve">2.2. melléklet a 3/2014. (II.20.) önkormányzati rendelethez     </t>
  </si>
  <si>
    <t>9.1. melléklet a 3/2014. (II.20.) önkormányzati rendelethez</t>
  </si>
  <si>
    <t>9.1.2. melléklet a 3/2014. (II.20.) önkormányzati rendelethez</t>
  </si>
  <si>
    <t>9.2. melléklet a 3/2014. (II.20.) önkormányzati rendelethez</t>
  </si>
  <si>
    <t>9.3. melléklet a 3/2014. (II.20.) önkormányzati rendelethez</t>
  </si>
  <si>
    <t>9.3.1.  melléklet a 3/2014. (II.20.) önkormányzati rendelethez</t>
  </si>
  <si>
    <t>9.4. melléklet a 3/2014. (II.20.) önkormányzati rendelethez</t>
  </si>
  <si>
    <t>9.4.1.  melléklet a 3/2014. (II.20.) önkormányzati rendelethez</t>
  </si>
  <si>
    <t>Eredeti ei.</t>
  </si>
  <si>
    <t>Módosított ei.</t>
  </si>
  <si>
    <t>Módosított</t>
  </si>
  <si>
    <t xml:space="preserve">Módosított </t>
  </si>
  <si>
    <t>Eredeti ei</t>
  </si>
  <si>
    <t>Központi, irányító szervi támogatás folyósítása</t>
  </si>
  <si>
    <t>Kötelező feladatok bevétel, kiadás</t>
  </si>
  <si>
    <t>Prémiuméves foglalkoztatott</t>
  </si>
  <si>
    <t>Egyéb működési célú támogatások bevételei Áh. Belülről</t>
  </si>
  <si>
    <t>10.1</t>
  </si>
  <si>
    <t>10.2</t>
  </si>
  <si>
    <t>14.1</t>
  </si>
  <si>
    <t>14.2</t>
  </si>
  <si>
    <t>14.3</t>
  </si>
  <si>
    <t>14.4</t>
  </si>
  <si>
    <t xml:space="preserve"> - Egyéb működési célú támogatások államháztartáson kívülre</t>
  </si>
  <si>
    <t>II. Felhalmozási célú kötelező feladatok bevételek és kiadások mérlege
(Önkormányzati szinten)</t>
  </si>
  <si>
    <t>I. Működési célú kötelező feladatok bevételek és kiadások mérlege
(Önkormányzati szinten)</t>
  </si>
  <si>
    <t>I. Működési célú Önként v.feladatok bevételek és kiadások mérlege
(Önkormányzati szinten)</t>
  </si>
  <si>
    <t>II. Felhalmozási célú önként v. feladatok bevételek és kiadások mérlege
(Önkormányzati szinten)</t>
  </si>
  <si>
    <t>I. Működési célú államig.feladatok bevételek és kiadások mérlege
(Önkormányzati szinten)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</si>
  <si>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</si>
  <si>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</si>
  <si>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</si>
  <si>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</si>
  <si>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</si>
  <si>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</si>
  <si>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6=(2-4-5)</t>
  </si>
  <si>
    <t>2014</t>
  </si>
  <si>
    <t>ÖSSZESEN:</t>
  </si>
  <si>
    <t>Felújítási kiadások előirányzata felújításonként</t>
  </si>
  <si>
    <t>Felújítás  megnevezése</t>
  </si>
  <si>
    <t>2014. év utáni szükséglet
(6=2 - 4 - 5)</t>
  </si>
  <si>
    <t>Egyenleg</t>
  </si>
  <si>
    <t>Kiadások összesen:</t>
  </si>
  <si>
    <t>Finanszírozási kiadások</t>
  </si>
  <si>
    <t xml:space="preserve"> Egyéb működési célú kiad.</t>
  </si>
  <si>
    <t>Bevételek összesen:</t>
  </si>
  <si>
    <t>Finanszírozási bevételek</t>
  </si>
  <si>
    <t>Működési célú átvett pénze.</t>
  </si>
  <si>
    <t>Működési bevételek</t>
  </si>
  <si>
    <t>Felhalmozási célú támogatások ÁH-on belül</t>
  </si>
  <si>
    <t>Összesen: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</si>
  <si>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</si>
  <si>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</si>
  <si>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</si>
  <si>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</si>
  <si>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</si>
  <si>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</si>
  <si>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</si>
  <si>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</si>
  <si>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</si>
  <si>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</si>
  <si>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</si>
  <si>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</si>
  <si>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Sor-szám</t>
  </si>
  <si>
    <t>Előirányzat-felhasználási terv
2014. évre</t>
  </si>
  <si>
    <t>A 2014. évi általános működés és ágazati feladatok támogatásának alakulása jogcímenként</t>
  </si>
  <si>
    <t>adatok forintban</t>
  </si>
  <si>
    <t>Ravatalozó felújítás</t>
  </si>
  <si>
    <t>2013-2015</t>
  </si>
  <si>
    <t>Víz-szennyvíz bekötések felújítása</t>
  </si>
  <si>
    <t>Vízszívattyú felújítás</t>
  </si>
  <si>
    <t>Ravatalozó előtető</t>
  </si>
  <si>
    <t>Ivóvízkútak GPS felszerelés</t>
  </si>
  <si>
    <t>Mobiltelefon</t>
  </si>
  <si>
    <t>Létra</t>
  </si>
  <si>
    <t>Irodaszékek (2db)</t>
  </si>
  <si>
    <t>notebook (2db)</t>
  </si>
  <si>
    <t>számítógép (3db)</t>
  </si>
  <si>
    <t>irodaszék</t>
  </si>
  <si>
    <t>Óvodai zsúrkocsi</t>
  </si>
  <si>
    <t>Szeméttároló kuka</t>
  </si>
  <si>
    <t>Számítógép winchester</t>
  </si>
  <si>
    <t>Sörpadgarnítúrák</t>
  </si>
  <si>
    <t>Színpadvilágítás</t>
  </si>
  <si>
    <t>Könyvtári könyvek</t>
  </si>
  <si>
    <t xml:space="preserve">Működési célú támogatások </t>
  </si>
  <si>
    <t>ÁH.belüli megelőleg,visszaf.</t>
  </si>
  <si>
    <t>Áh. Belüli megelőlegezés</t>
  </si>
  <si>
    <t>Eredeti előirányzat</t>
  </si>
  <si>
    <t>Módosított előirányzat</t>
  </si>
  <si>
    <t>04</t>
  </si>
  <si>
    <t>05</t>
  </si>
  <si>
    <t>06</t>
  </si>
  <si>
    <t>07</t>
  </si>
  <si>
    <t>08</t>
  </si>
  <si>
    <t>Működési célő központosított előirányzat</t>
  </si>
  <si>
    <t>Helyi önkormányzat kiegészítő támogatás</t>
  </si>
  <si>
    <t>Egyes szociális feladatok támogatása</t>
  </si>
  <si>
    <t>Önkormányzat működési támogatása összesen:</t>
  </si>
  <si>
    <t xml:space="preserve">III.4. A települési önkormányzatok által az idősek átmeneti és tartós, valamint a hajléktalan személyek részére nyújtott tartós szociális szakosított ellátási feladatok támogatása </t>
  </si>
  <si>
    <t xml:space="preserve">III.5. Gyermekétkeztetés támogatása </t>
  </si>
  <si>
    <t xml:space="preserve">Összesen </t>
  </si>
  <si>
    <t xml:space="preserve">I.1.-III.2. A települési  önkormányzatok működésének támogatása, hozzájárulás a pénzbeli szociális ellátásokhoz, beszámítás </t>
  </si>
  <si>
    <t xml:space="preserve">I.2. Nem közművel összegyűjtött háztartási szennyvíz ártalmatlanítása </t>
  </si>
  <si>
    <t xml:space="preserve">I.3. Megyei önkormányzatok működésének támogatása </t>
  </si>
  <si>
    <t xml:space="preserve">II. Köznevelési feladatok összesen </t>
  </si>
  <si>
    <t xml:space="preserve">III.3. Egyes szociális és gyermekjóléti feladatok támogatása </t>
  </si>
  <si>
    <t>1. melléklet a 7/2015. (IV.30.) önkormányzati rendelethez</t>
  </si>
  <si>
    <t>2. melléklet a 7/2015. (IV.30.)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</si>
</sst>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13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right" vertical="center" inden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 indent="1"/>
      <protection/>
    </xf>
    <xf numFmtId="0" fontId="16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58" applyFont="1" applyFill="1" applyBorder="1" applyAlignment="1" applyProtection="1">
      <alignment horizontal="center" vertical="center" wrapText="1"/>
      <protection/>
    </xf>
    <xf numFmtId="164" fontId="4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3" xfId="58" applyNumberFormat="1" applyFont="1" applyFill="1" applyBorder="1" applyAlignment="1" applyProtection="1">
      <alignment horizontal="center" vertical="center" wrapText="1"/>
      <protection/>
    </xf>
    <xf numFmtId="164" fontId="2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5" xfId="58" applyNumberFormat="1" applyFont="1" applyFill="1" applyBorder="1" applyAlignment="1" applyProtection="1">
      <alignment horizontal="center" vertical="center" wrapText="1"/>
      <protection/>
    </xf>
    <xf numFmtId="164" fontId="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26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7" xfId="58" applyNumberFormat="1" applyFont="1" applyFill="1" applyBorder="1" applyAlignment="1" applyProtection="1">
      <alignment horizontal="center" vertical="center" wrapText="1"/>
      <protection/>
    </xf>
    <xf numFmtId="164" fontId="2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0" applyFont="1" applyBorder="1" applyAlignment="1" applyProtection="1">
      <alignment horizontal="center" wrapText="1"/>
      <protection/>
    </xf>
    <xf numFmtId="0" fontId="19" fillId="0" borderId="23" xfId="0" applyFont="1" applyBorder="1" applyAlignment="1" applyProtection="1">
      <alignment horizontal="center" wrapText="1"/>
      <protection/>
    </xf>
    <xf numFmtId="0" fontId="19" fillId="0" borderId="25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164" fontId="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9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164" fontId="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58" applyFont="1" applyFill="1" applyBorder="1" applyAlignment="1" applyProtection="1">
      <alignment horizontal="center" vertical="center" wrapText="1"/>
      <protection/>
    </xf>
    <xf numFmtId="0" fontId="4" fillId="0" borderId="15" xfId="58" applyFont="1" applyFill="1" applyBorder="1" applyAlignment="1" applyProtection="1">
      <alignment vertical="center" wrapText="1"/>
      <protection/>
    </xf>
    <xf numFmtId="164" fontId="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32" xfId="58" applyNumberFormat="1" applyFont="1" applyFill="1" applyBorder="1" applyAlignment="1" applyProtection="1">
      <alignment horizontal="center" vertical="center" wrapText="1"/>
      <protection/>
    </xf>
    <xf numFmtId="164" fontId="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33" xfId="58" applyNumberFormat="1" applyFont="1" applyFill="1" applyBorder="1" applyAlignment="1" applyProtection="1">
      <alignment horizontal="center" vertical="center" wrapText="1"/>
      <protection/>
    </xf>
    <xf numFmtId="49" fontId="2" fillId="0" borderId="34" xfId="58" applyNumberFormat="1" applyFont="1" applyFill="1" applyBorder="1" applyAlignment="1" applyProtection="1">
      <alignment horizontal="center" vertical="center" wrapText="1"/>
      <protection/>
    </xf>
    <xf numFmtId="164" fontId="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Border="1" applyAlignment="1" applyProtection="1">
      <alignment horizontal="right" vertical="center" wrapText="1" indent="1"/>
      <protection/>
    </xf>
    <xf numFmtId="164" fontId="9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2" fillId="0" borderId="38" xfId="0" applyFont="1" applyFill="1" applyBorder="1" applyAlignment="1" applyProtection="1">
      <alignment horizontal="right" vertical="center"/>
      <protection/>
    </xf>
    <xf numFmtId="0" fontId="14" fillId="0" borderId="17" xfId="58" applyFont="1" applyFill="1" applyBorder="1" applyAlignment="1" applyProtection="1">
      <alignment horizontal="center" vertical="center" wrapText="1"/>
      <protection/>
    </xf>
    <xf numFmtId="0" fontId="14" fillId="0" borderId="18" xfId="58" applyFont="1" applyFill="1" applyBorder="1" applyAlignment="1" applyProtection="1">
      <alignment horizontal="center" vertical="center" wrapText="1"/>
      <protection/>
    </xf>
    <xf numFmtId="0" fontId="14" fillId="0" borderId="19" xfId="58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center" vertical="center" wrapText="1"/>
      <protection/>
    </xf>
    <xf numFmtId="0" fontId="14" fillId="0" borderId="15" xfId="58" applyFont="1" applyFill="1" applyBorder="1" applyAlignment="1" applyProtection="1">
      <alignment horizontal="center" vertical="center" wrapTex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0" fontId="14" fillId="0" borderId="18" xfId="58" applyFont="1" applyFill="1" applyBorder="1" applyAlignment="1" applyProtection="1">
      <alignment horizontal="left" vertical="center" wrapText="1" inden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164" fontId="2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0" applyFont="1" applyBorder="1" applyAlignment="1" applyProtection="1">
      <alignment horizontal="left" wrapText="1" indent="1"/>
      <protection/>
    </xf>
    <xf numFmtId="164" fontId="21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24" fillId="0" borderId="18" xfId="0" applyFont="1" applyBorder="1" applyAlignment="1" applyProtection="1">
      <alignment horizontal="left" vertical="center" wrapText="1" indent="1"/>
      <protection/>
    </xf>
    <xf numFmtId="164" fontId="21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Border="1" applyAlignment="1" applyProtection="1">
      <alignment wrapText="1"/>
      <protection/>
    </xf>
    <xf numFmtId="0" fontId="23" fillId="0" borderId="41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25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0" applyFont="1" applyBorder="1" applyAlignment="1" applyProtection="1">
      <alignment wrapText="1"/>
      <protection/>
    </xf>
    <xf numFmtId="0" fontId="24" fillId="0" borderId="29" xfId="0" applyFont="1" applyBorder="1" applyAlignment="1" applyProtection="1">
      <alignment wrapText="1"/>
      <protection/>
    </xf>
    <xf numFmtId="0" fontId="24" fillId="0" borderId="42" xfId="0" applyFont="1" applyBorder="1" applyAlignment="1" applyProtection="1">
      <alignment wrapText="1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38" xfId="0" applyFont="1" applyFill="1" applyBorder="1" applyAlignment="1" applyProtection="1">
      <alignment horizontal="right"/>
      <protection/>
    </xf>
    <xf numFmtId="0" fontId="21" fillId="0" borderId="0" xfId="58" applyFont="1" applyFill="1" applyAlignment="1" applyProtection="1">
      <alignment/>
      <protection/>
    </xf>
    <xf numFmtId="0" fontId="14" fillId="0" borderId="31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vertical="center" wrapText="1"/>
      <protection/>
    </xf>
    <xf numFmtId="164" fontId="1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10" xfId="58" applyFont="1" applyFill="1" applyBorder="1" applyAlignment="1" applyProtection="1">
      <alignment horizontal="left" vertical="center" wrapText="1" indent="1"/>
      <protection/>
    </xf>
    <xf numFmtId="164" fontId="2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0" xfId="58" applyFont="1" applyFill="1" applyBorder="1" applyAlignment="1" applyProtection="1">
      <alignment horizontal="left" vertical="center" wrapText="1" indent="1"/>
      <protection/>
    </xf>
    <xf numFmtId="0" fontId="21" fillId="0" borderId="43" xfId="58" applyFont="1" applyFill="1" applyBorder="1" applyAlignment="1" applyProtection="1">
      <alignment horizontal="left" vertical="center" wrapText="1" indent="1"/>
      <protection/>
    </xf>
    <xf numFmtId="0" fontId="21" fillId="0" borderId="0" xfId="58" applyFont="1" applyFill="1" applyBorder="1" applyAlignment="1" applyProtection="1">
      <alignment horizontal="left" vertical="center" wrapText="1" indent="1"/>
      <protection/>
    </xf>
    <xf numFmtId="0" fontId="21" fillId="0" borderId="40" xfId="58" applyFont="1" applyFill="1" applyBorder="1" applyAlignment="1" applyProtection="1">
      <alignment horizontal="left" vertical="center" wrapText="1" indent="6"/>
      <protection/>
    </xf>
    <xf numFmtId="49" fontId="21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41" xfId="58" applyFont="1" applyFill="1" applyBorder="1" applyAlignment="1" applyProtection="1">
      <alignment horizontal="left" vertical="center" wrapText="1" indent="6"/>
      <protection/>
    </xf>
    <xf numFmtId="49" fontId="21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12" xfId="58" applyFont="1" applyFill="1" applyBorder="1" applyAlignment="1" applyProtection="1">
      <alignment horizontal="left" vertical="center" wrapText="1" indent="6"/>
      <protection/>
    </xf>
    <xf numFmtId="164" fontId="2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58" applyFont="1" applyFill="1" applyBorder="1" applyAlignment="1" applyProtection="1">
      <alignment vertical="center" wrapText="1"/>
      <protection/>
    </xf>
    <xf numFmtId="0" fontId="21" fillId="0" borderId="41" xfId="58" applyFont="1" applyFill="1" applyBorder="1" applyAlignment="1" applyProtection="1">
      <alignment horizontal="left" vertical="center" wrapText="1" indent="1"/>
      <protection/>
    </xf>
    <xf numFmtId="164" fontId="2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1" xfId="0" applyFont="1" applyBorder="1" applyAlignment="1" applyProtection="1">
      <alignment horizontal="left" vertical="center" wrapText="1" indent="1"/>
      <protection/>
    </xf>
    <xf numFmtId="0" fontId="23" fillId="0" borderId="40" xfId="0" applyFont="1" applyBorder="1" applyAlignment="1" applyProtection="1">
      <alignment horizontal="left" vertical="center" wrapText="1" indent="1"/>
      <protection/>
    </xf>
    <xf numFmtId="0" fontId="21" fillId="0" borderId="39" xfId="58" applyFont="1" applyFill="1" applyBorder="1" applyAlignment="1" applyProtection="1">
      <alignment horizontal="left" vertical="center" wrapText="1" indent="6"/>
      <protection/>
    </xf>
    <xf numFmtId="164" fontId="2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58" applyFont="1" applyFill="1" applyBorder="1" applyAlignment="1" applyProtection="1">
      <alignment horizontal="left" vertical="center" wrapText="1" indent="1"/>
      <protection/>
    </xf>
    <xf numFmtId="0" fontId="21" fillId="0" borderId="39" xfId="58" applyFont="1" applyFill="1" applyBorder="1" applyAlignment="1" applyProtection="1">
      <alignment horizontal="left" vertical="center" wrapText="1" indent="1"/>
      <protection/>
    </xf>
    <xf numFmtId="0" fontId="21" fillId="0" borderId="44" xfId="58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Border="1" applyAlignment="1" applyProtection="1">
      <alignment horizontal="right" vertical="center" wrapText="1" indent="1"/>
      <protection/>
    </xf>
    <xf numFmtId="164" fontId="24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24" fillId="0" borderId="29" xfId="0" applyFont="1" applyBorder="1" applyAlignment="1" applyProtection="1">
      <alignment horizontal="left" vertical="center" wrapText="1" indent="1"/>
      <protection/>
    </xf>
    <xf numFmtId="0" fontId="24" fillId="0" borderId="42" xfId="0" applyFont="1" applyBorder="1" applyAlignment="1" applyProtection="1">
      <alignment horizontal="left" vertical="center" wrapText="1" indent="1"/>
      <protection/>
    </xf>
    <xf numFmtId="0" fontId="21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right" vertical="center"/>
      <protection/>
    </xf>
    <xf numFmtId="164" fontId="4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0" fontId="19" fillId="0" borderId="0" xfId="0" applyFont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9" xfId="0" applyFont="1" applyBorder="1" applyAlignment="1" applyProtection="1">
      <alignment horizontal="left" indent="1" shrinkToFit="1"/>
      <protection/>
    </xf>
    <xf numFmtId="0" fontId="23" fillId="0" borderId="40" xfId="0" applyFont="1" applyBorder="1" applyAlignment="1" applyProtection="1">
      <alignment horizontal="left" indent="1" shrinkToFit="1"/>
      <protection/>
    </xf>
    <xf numFmtId="0" fontId="21" fillId="0" borderId="40" xfId="58" applyFont="1" applyFill="1" applyBorder="1" applyAlignment="1" applyProtection="1">
      <alignment horizontal="left" indent="6" shrinkToFit="1"/>
      <protection/>
    </xf>
    <xf numFmtId="0" fontId="21" fillId="0" borderId="39" xfId="58" applyFont="1" applyFill="1" applyBorder="1" applyAlignment="1" applyProtection="1">
      <alignment horizontal="left" vertical="center" indent="1" shrinkToFit="1"/>
      <protection/>
    </xf>
    <xf numFmtId="0" fontId="21" fillId="0" borderId="44" xfId="58" applyFont="1" applyFill="1" applyBorder="1" applyAlignment="1" applyProtection="1">
      <alignment horizontal="left" vertical="center" indent="1" shrinkToFit="1"/>
      <protection/>
    </xf>
    <xf numFmtId="0" fontId="14" fillId="0" borderId="18" xfId="58" applyFont="1" applyFill="1" applyBorder="1" applyAlignment="1" applyProtection="1">
      <alignment horizontal="left" vertical="center" shrinkToFit="1"/>
      <protection/>
    </xf>
    <xf numFmtId="0" fontId="23" fillId="0" borderId="39" xfId="0" applyFont="1" applyBorder="1" applyAlignment="1" applyProtection="1">
      <alignment horizontal="left" shrinkToFit="1"/>
      <protection/>
    </xf>
    <xf numFmtId="0" fontId="23" fillId="0" borderId="40" xfId="0" applyFont="1" applyBorder="1" applyAlignment="1" applyProtection="1">
      <alignment horizontal="left" shrinkToFit="1"/>
      <protection/>
    </xf>
    <xf numFmtId="0" fontId="23" fillId="0" borderId="41" xfId="0" applyFont="1" applyBorder="1" applyAlignment="1" applyProtection="1">
      <alignment horizontal="left" shrinkToFit="1"/>
      <protection/>
    </xf>
    <xf numFmtId="0" fontId="24" fillId="0" borderId="18" xfId="0" applyFont="1" applyBorder="1" applyAlignment="1" applyProtection="1">
      <alignment horizontal="left" vertical="center" shrinkToFit="1"/>
      <protection/>
    </xf>
    <xf numFmtId="0" fontId="23" fillId="0" borderId="41" xfId="0" applyFont="1" applyBorder="1" applyAlignment="1" applyProtection="1">
      <alignment shrinkToFit="1"/>
      <protection/>
    </xf>
    <xf numFmtId="0" fontId="24" fillId="0" borderId="18" xfId="0" applyFont="1" applyBorder="1" applyAlignment="1" applyProtection="1">
      <alignment shrinkToFit="1"/>
      <protection/>
    </xf>
    <xf numFmtId="0" fontId="24" fillId="0" borderId="42" xfId="0" applyFont="1" applyBorder="1" applyAlignment="1" applyProtection="1">
      <alignment shrinkToFit="1"/>
      <protection/>
    </xf>
    <xf numFmtId="0" fontId="14" fillId="0" borderId="15" xfId="58" applyFont="1" applyFill="1" applyBorder="1" applyAlignment="1" applyProtection="1">
      <alignment vertical="center" shrinkToFit="1"/>
      <protection/>
    </xf>
    <xf numFmtId="0" fontId="21" fillId="0" borderId="10" xfId="58" applyFont="1" applyFill="1" applyBorder="1" applyAlignment="1" applyProtection="1">
      <alignment horizontal="left" vertical="center" shrinkToFit="1"/>
      <protection/>
    </xf>
    <xf numFmtId="0" fontId="21" fillId="0" borderId="40" xfId="58" applyFont="1" applyFill="1" applyBorder="1" applyAlignment="1" applyProtection="1">
      <alignment horizontal="left" vertical="center" shrinkToFit="1"/>
      <protection/>
    </xf>
    <xf numFmtId="0" fontId="21" fillId="0" borderId="43" xfId="58" applyFont="1" applyFill="1" applyBorder="1" applyAlignment="1" applyProtection="1">
      <alignment horizontal="left" vertical="center" shrinkToFit="1"/>
      <protection/>
    </xf>
    <xf numFmtId="0" fontId="21" fillId="0" borderId="0" xfId="58" applyFont="1" applyFill="1" applyBorder="1" applyAlignment="1" applyProtection="1">
      <alignment horizontal="left" vertical="center" shrinkToFit="1"/>
      <protection/>
    </xf>
    <xf numFmtId="0" fontId="21" fillId="0" borderId="40" xfId="58" applyFont="1" applyFill="1" applyBorder="1" applyAlignment="1" applyProtection="1">
      <alignment horizontal="left" shrinkToFit="1"/>
      <protection/>
    </xf>
    <xf numFmtId="0" fontId="21" fillId="0" borderId="41" xfId="58" applyFont="1" applyFill="1" applyBorder="1" applyAlignment="1" applyProtection="1">
      <alignment horizontal="left" vertical="center" shrinkToFit="1"/>
      <protection/>
    </xf>
    <xf numFmtId="0" fontId="21" fillId="0" borderId="12" xfId="58" applyFont="1" applyFill="1" applyBorder="1" applyAlignment="1" applyProtection="1">
      <alignment horizontal="left" vertical="center" shrinkToFit="1"/>
      <protection/>
    </xf>
    <xf numFmtId="0" fontId="14" fillId="0" borderId="18" xfId="58" applyFont="1" applyFill="1" applyBorder="1" applyAlignment="1" applyProtection="1">
      <alignment vertical="center" shrinkToFit="1"/>
      <protection/>
    </xf>
    <xf numFmtId="0" fontId="23" fillId="0" borderId="41" xfId="0" applyFont="1" applyBorder="1" applyAlignment="1" applyProtection="1">
      <alignment horizontal="left" vertical="center" shrinkToFit="1"/>
      <protection/>
    </xf>
    <xf numFmtId="0" fontId="23" fillId="0" borderId="40" xfId="0" applyFont="1" applyBorder="1" applyAlignment="1" applyProtection="1">
      <alignment horizontal="left" vertical="center" shrinkToFit="1"/>
      <protection/>
    </xf>
    <xf numFmtId="0" fontId="21" fillId="0" borderId="39" xfId="58" applyFont="1" applyFill="1" applyBorder="1" applyAlignment="1" applyProtection="1">
      <alignment horizontal="left" vertical="center" shrinkToFit="1"/>
      <protection/>
    </xf>
    <xf numFmtId="0" fontId="14" fillId="0" borderId="18" xfId="58" applyFont="1" applyFill="1" applyBorder="1" applyAlignment="1" applyProtection="1">
      <alignment horizontal="left" vertical="center" shrinkToFit="1"/>
      <protection/>
    </xf>
    <xf numFmtId="0" fontId="21" fillId="0" borderId="44" xfId="58" applyFont="1" applyFill="1" applyBorder="1" applyAlignment="1" applyProtection="1">
      <alignment horizontal="left" vertical="center" shrinkToFit="1"/>
      <protection/>
    </xf>
    <xf numFmtId="0" fontId="24" fillId="0" borderId="42" xfId="0" applyFont="1" applyBorder="1" applyAlignment="1" applyProtection="1">
      <alignment horizontal="left" vertical="center" shrinkToFit="1"/>
      <protection/>
    </xf>
    <xf numFmtId="164" fontId="4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3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5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51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164" fontId="4" fillId="0" borderId="17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33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3" xfId="0" applyNumberFormat="1" applyFont="1" applyFill="1" applyBorder="1" applyAlignment="1" applyProtection="1">
      <alignment horizontal="left" vertical="center" shrinkToFit="1"/>
      <protection/>
    </xf>
    <xf numFmtId="164" fontId="2" fillId="0" borderId="25" xfId="0" applyNumberFormat="1" applyFont="1" applyFill="1" applyBorder="1" applyAlignment="1" applyProtection="1">
      <alignment horizontal="left" vertical="center" shrinkToFit="1"/>
      <protection/>
    </xf>
    <xf numFmtId="164" fontId="2" fillId="0" borderId="40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5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33" xfId="0" applyNumberFormat="1" applyFont="1" applyFill="1" applyBorder="1" applyAlignment="1" applyProtection="1">
      <alignment horizontal="left" vertical="center" shrinkToFit="1"/>
      <protection/>
    </xf>
    <xf numFmtId="164" fontId="4" fillId="0" borderId="17" xfId="0" applyNumberFormat="1" applyFont="1" applyFill="1" applyBorder="1" applyAlignment="1" applyProtection="1">
      <alignment horizontal="left" vertical="center" shrinkToFit="1"/>
      <protection/>
    </xf>
    <xf numFmtId="164" fontId="4" fillId="0" borderId="18" xfId="0" applyNumberFormat="1" applyFont="1" applyFill="1" applyBorder="1" applyAlignment="1" applyProtection="1">
      <alignment horizontal="right" vertical="center" shrinkToFit="1"/>
      <protection/>
    </xf>
    <xf numFmtId="164" fontId="25" fillId="0" borderId="33" xfId="0" applyNumberFormat="1" applyFont="1" applyFill="1" applyBorder="1" applyAlignment="1" applyProtection="1">
      <alignment horizontal="left" vertical="center" shrinkToFit="1"/>
      <protection/>
    </xf>
    <xf numFmtId="164" fontId="25" fillId="0" borderId="39" xfId="0" applyNumberFormat="1" applyFont="1" applyFill="1" applyBorder="1" applyAlignment="1" applyProtection="1">
      <alignment horizontal="right" vertical="center" shrinkToFit="1"/>
      <protection/>
    </xf>
    <xf numFmtId="164" fontId="2" fillId="0" borderId="40" xfId="0" applyNumberFormat="1" applyFont="1" applyFill="1" applyBorder="1" applyAlignment="1" applyProtection="1">
      <alignment horizontal="left" vertical="center" shrinkToFit="1"/>
      <protection/>
    </xf>
    <xf numFmtId="164" fontId="25" fillId="0" borderId="40" xfId="0" applyNumberFormat="1" applyFont="1" applyFill="1" applyBorder="1" applyAlignment="1" applyProtection="1">
      <alignment horizontal="left" vertical="center" shrinkToFit="1"/>
      <protection/>
    </xf>
    <xf numFmtId="164" fontId="25" fillId="0" borderId="40" xfId="0" applyNumberFormat="1" applyFont="1" applyFill="1" applyBorder="1" applyAlignment="1" applyProtection="1">
      <alignment horizontal="right" vertical="center" shrinkToFit="1"/>
      <protection/>
    </xf>
    <xf numFmtId="164" fontId="2" fillId="0" borderId="23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27" xfId="0" applyNumberFormat="1" applyFont="1" applyFill="1" applyBorder="1" applyAlignment="1" applyProtection="1">
      <alignment horizontal="left" vertical="center" shrinkToFit="1"/>
      <protection/>
    </xf>
    <xf numFmtId="164" fontId="4" fillId="0" borderId="30" xfId="0" applyNumberFormat="1" applyFont="1" applyFill="1" applyBorder="1" applyAlignment="1" applyProtection="1">
      <alignment horizontal="right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164" fontId="4" fillId="0" borderId="19" xfId="58" applyNumberFormat="1" applyFont="1" applyFill="1" applyBorder="1" applyAlignment="1" applyProtection="1">
      <alignment horizontal="right" vertical="center" indent="1"/>
      <protection/>
    </xf>
    <xf numFmtId="0" fontId="4" fillId="0" borderId="18" xfId="58" applyFont="1" applyFill="1" applyBorder="1" applyAlignment="1" applyProtection="1">
      <alignment horizontal="left" vertical="center" shrinkToFit="1"/>
      <protection/>
    </xf>
    <xf numFmtId="0" fontId="19" fillId="0" borderId="39" xfId="0" applyFont="1" applyBorder="1" applyAlignment="1" applyProtection="1">
      <alignment horizontal="left" shrinkToFit="1"/>
      <protection/>
    </xf>
    <xf numFmtId="0" fontId="19" fillId="0" borderId="40" xfId="0" applyFont="1" applyBorder="1" applyAlignment="1" applyProtection="1">
      <alignment horizontal="left" shrinkToFit="1"/>
      <protection/>
    </xf>
    <xf numFmtId="0" fontId="19" fillId="0" borderId="41" xfId="0" applyFont="1" applyBorder="1" applyAlignment="1" applyProtection="1">
      <alignment horizontal="left" shrinkToFit="1"/>
      <protection/>
    </xf>
    <xf numFmtId="0" fontId="9" fillId="0" borderId="18" xfId="0" applyFont="1" applyBorder="1" applyAlignment="1" applyProtection="1">
      <alignment horizontal="left" vertical="center" shrinkToFit="1"/>
      <protection/>
    </xf>
    <xf numFmtId="0" fontId="19" fillId="0" borderId="41" xfId="0" applyFont="1" applyBorder="1" applyAlignment="1" applyProtection="1">
      <alignment shrinkToFit="1"/>
      <protection/>
    </xf>
    <xf numFmtId="0" fontId="9" fillId="0" borderId="18" xfId="0" applyFont="1" applyBorder="1" applyAlignment="1" applyProtection="1">
      <alignment shrinkToFit="1"/>
      <protection/>
    </xf>
    <xf numFmtId="0" fontId="9" fillId="0" borderId="42" xfId="0" applyFont="1" applyBorder="1" applyAlignment="1" applyProtection="1">
      <alignment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5" xfId="58" applyFont="1" applyFill="1" applyBorder="1" applyAlignment="1" applyProtection="1">
      <alignment vertical="center" shrinkToFit="1"/>
      <protection/>
    </xf>
    <xf numFmtId="0" fontId="2" fillId="0" borderId="10" xfId="58" applyFont="1" applyFill="1" applyBorder="1" applyAlignment="1" applyProtection="1">
      <alignment horizontal="left" vertical="center" shrinkToFit="1"/>
      <protection/>
    </xf>
    <xf numFmtId="0" fontId="2" fillId="0" borderId="40" xfId="58" applyFont="1" applyFill="1" applyBorder="1" applyAlignment="1" applyProtection="1">
      <alignment horizontal="left" vertical="center" shrinkToFit="1"/>
      <protection/>
    </xf>
    <xf numFmtId="0" fontId="2" fillId="0" borderId="43" xfId="58" applyFont="1" applyFill="1" applyBorder="1" applyAlignment="1" applyProtection="1">
      <alignment horizontal="left" vertical="center" shrinkToFit="1"/>
      <protection/>
    </xf>
    <xf numFmtId="0" fontId="2" fillId="0" borderId="0" xfId="58" applyFont="1" applyFill="1" applyBorder="1" applyAlignment="1" applyProtection="1">
      <alignment horizontal="left" vertical="center" shrinkToFit="1"/>
      <protection/>
    </xf>
    <xf numFmtId="0" fontId="2" fillId="0" borderId="40" xfId="58" applyFont="1" applyFill="1" applyBorder="1" applyAlignment="1" applyProtection="1">
      <alignment horizontal="left" shrinkToFit="1"/>
      <protection/>
    </xf>
    <xf numFmtId="0" fontId="2" fillId="0" borderId="41" xfId="58" applyFont="1" applyFill="1" applyBorder="1" applyAlignment="1" applyProtection="1">
      <alignment horizontal="left" vertical="center" shrinkToFit="1"/>
      <protection/>
    </xf>
    <xf numFmtId="0" fontId="2" fillId="0" borderId="12" xfId="58" applyFont="1" applyFill="1" applyBorder="1" applyAlignment="1" applyProtection="1">
      <alignment horizontal="left" vertical="center" shrinkToFit="1"/>
      <protection/>
    </xf>
    <xf numFmtId="0" fontId="4" fillId="0" borderId="18" xfId="58" applyFont="1" applyFill="1" applyBorder="1" applyAlignment="1" applyProtection="1">
      <alignment vertical="center" shrinkToFit="1"/>
      <protection/>
    </xf>
    <xf numFmtId="0" fontId="19" fillId="0" borderId="41" xfId="0" applyFont="1" applyBorder="1" applyAlignment="1" applyProtection="1">
      <alignment horizontal="left" vertical="center" shrinkToFit="1"/>
      <protection/>
    </xf>
    <xf numFmtId="0" fontId="19" fillId="0" borderId="40" xfId="0" applyFont="1" applyBorder="1" applyAlignment="1" applyProtection="1">
      <alignment horizontal="left" vertical="center" shrinkToFit="1"/>
      <protection/>
    </xf>
    <xf numFmtId="0" fontId="2" fillId="0" borderId="39" xfId="58" applyFont="1" applyFill="1" applyBorder="1" applyAlignment="1" applyProtection="1">
      <alignment horizontal="left" vertical="center" shrinkToFit="1"/>
      <protection/>
    </xf>
    <xf numFmtId="0" fontId="4" fillId="0" borderId="18" xfId="58" applyFont="1" applyFill="1" applyBorder="1" applyAlignment="1" applyProtection="1">
      <alignment horizontal="left" vertical="center" shrinkToFit="1"/>
      <protection/>
    </xf>
    <xf numFmtId="0" fontId="2" fillId="0" borderId="44" xfId="58" applyFont="1" applyFill="1" applyBorder="1" applyAlignment="1" applyProtection="1">
      <alignment horizontal="left" vertical="center" shrinkToFit="1"/>
      <protection/>
    </xf>
    <xf numFmtId="0" fontId="9" fillId="0" borderId="42" xfId="0" applyFont="1" applyBorder="1" applyAlignment="1" applyProtection="1">
      <alignment horizontal="left" vertical="center" shrinkToFit="1"/>
      <protection/>
    </xf>
    <xf numFmtId="0" fontId="4" fillId="0" borderId="55" xfId="0" applyFont="1" applyFill="1" applyBorder="1" applyAlignment="1" applyProtection="1">
      <alignment horizontal="right" vertical="center" wrapText="1" inden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left" vertical="center" shrinkToFit="1"/>
      <protection/>
    </xf>
    <xf numFmtId="0" fontId="2" fillId="0" borderId="39" xfId="58" applyFont="1" applyFill="1" applyBorder="1" applyAlignment="1" applyProtection="1">
      <alignment horizontal="left" vertical="center" shrinkToFit="1"/>
      <protection/>
    </xf>
    <xf numFmtId="0" fontId="2" fillId="0" borderId="40" xfId="58" applyFont="1" applyFill="1" applyBorder="1" applyAlignment="1" applyProtection="1">
      <alignment horizontal="left" vertical="center" shrinkToFit="1"/>
      <protection/>
    </xf>
    <xf numFmtId="0" fontId="2" fillId="0" borderId="42" xfId="58" applyFont="1" applyFill="1" applyBorder="1" applyAlignment="1" applyProtection="1" quotePrefix="1">
      <alignment horizontal="left" vertical="center" shrinkToFit="1"/>
      <protection/>
    </xf>
    <xf numFmtId="0" fontId="2" fillId="0" borderId="42" xfId="58" applyFont="1" applyFill="1" applyBorder="1" applyAlignment="1" applyProtection="1">
      <alignment horizontal="left" vertical="center" shrinkToFit="1"/>
      <protection/>
    </xf>
    <xf numFmtId="0" fontId="26" fillId="0" borderId="37" xfId="0" applyFont="1" applyBorder="1" applyAlignment="1" applyProtection="1">
      <alignment horizontal="left" shrinkToFit="1"/>
      <protection/>
    </xf>
    <xf numFmtId="0" fontId="4" fillId="0" borderId="18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4" fillId="0" borderId="37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164" fontId="14" fillId="0" borderId="19" xfId="58" applyNumberFormat="1" applyFont="1" applyFill="1" applyBorder="1" applyAlignment="1" applyProtection="1">
      <alignment horizontal="right" vertical="center" indent="1"/>
      <protection/>
    </xf>
    <xf numFmtId="164" fontId="21" fillId="33" borderId="26" xfId="58" applyNumberFormat="1" applyFont="1" applyFill="1" applyBorder="1" applyAlignment="1" applyProtection="1">
      <alignment horizontal="right" vertical="center" wrapText="1" indent="1"/>
      <protection/>
    </xf>
    <xf numFmtId="164" fontId="21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horizontal="center" vertical="center" wrapText="1"/>
      <protection/>
    </xf>
    <xf numFmtId="164" fontId="4" fillId="0" borderId="57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4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2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right" vertical="center" shrinkToFit="1"/>
      <protection/>
    </xf>
    <xf numFmtId="164" fontId="4" fillId="0" borderId="29" xfId="0" applyNumberFormat="1" applyFont="1" applyFill="1" applyBorder="1" applyAlignment="1" applyProtection="1">
      <alignment horizontal="left" vertical="center" shrinkToFit="1"/>
      <protection/>
    </xf>
    <xf numFmtId="164" fontId="2" fillId="0" borderId="32" xfId="0" applyNumberFormat="1" applyFont="1" applyFill="1" applyBorder="1" applyAlignment="1" applyProtection="1">
      <alignment horizontal="left" vertical="center" shrinkToFit="1"/>
      <protection/>
    </xf>
    <xf numFmtId="16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9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2" fillId="0" borderId="34" xfId="0" applyNumberFormat="1" applyFont="1" applyFill="1" applyBorder="1" applyAlignment="1" applyProtection="1">
      <alignment horizontal="left" vertical="center" shrinkToFit="1"/>
      <protection/>
    </xf>
    <xf numFmtId="164" fontId="4" fillId="0" borderId="33" xfId="0" applyNumberFormat="1" applyFont="1" applyFill="1" applyBorder="1" applyAlignment="1" applyProtection="1">
      <alignment horizontal="left" vertical="center" shrinkToFit="1"/>
      <protection/>
    </xf>
    <xf numFmtId="164" fontId="4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3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right" wrapText="1"/>
      <protection/>
    </xf>
    <xf numFmtId="164" fontId="4" fillId="0" borderId="58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0" xfId="0" applyNumberFormat="1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4" fillId="0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8" xfId="0" applyNumberFormat="1" applyFont="1" applyFill="1" applyBorder="1" applyAlignment="1" applyProtection="1">
      <alignment vertical="center" wrapText="1"/>
      <protection/>
    </xf>
    <xf numFmtId="164" fontId="4" fillId="33" borderId="18" xfId="0" applyNumberFormat="1" applyFont="1" applyFill="1" applyBorder="1" applyAlignment="1" applyProtection="1">
      <alignment vertical="center" wrapText="1"/>
      <protection/>
    </xf>
    <xf numFmtId="164" fontId="4" fillId="0" borderId="19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59" applyFill="1" applyProtection="1">
      <alignment/>
      <protection locked="0"/>
    </xf>
    <xf numFmtId="0" fontId="2" fillId="0" borderId="0" xfId="59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27" fillId="0" borderId="0" xfId="59" applyFont="1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" fillId="0" borderId="0" xfId="59" applyFont="1" applyFill="1" applyProtection="1">
      <alignment/>
      <protection locked="0"/>
    </xf>
    <xf numFmtId="164" fontId="4" fillId="0" borderId="19" xfId="59" applyNumberFormat="1" applyFont="1" applyFill="1" applyBorder="1" applyProtection="1">
      <alignment/>
      <protection/>
    </xf>
    <xf numFmtId="164" fontId="4" fillId="0" borderId="18" xfId="59" applyNumberFormat="1" applyFont="1" applyFill="1" applyBorder="1" applyProtection="1">
      <alignment/>
      <protection/>
    </xf>
    <xf numFmtId="0" fontId="4" fillId="0" borderId="18" xfId="59" applyFont="1" applyFill="1" applyBorder="1" applyAlignment="1" applyProtection="1">
      <alignment horizontal="left" indent="1"/>
      <protection/>
    </xf>
    <xf numFmtId="0" fontId="2" fillId="0" borderId="0" xfId="59" applyFont="1" applyFill="1" applyAlignment="1" applyProtection="1">
      <alignment vertical="center"/>
      <protection/>
    </xf>
    <xf numFmtId="164" fontId="4" fillId="0" borderId="19" xfId="59" applyNumberFormat="1" applyFont="1" applyFill="1" applyBorder="1" applyAlignment="1" applyProtection="1">
      <alignment vertical="center"/>
      <protection/>
    </xf>
    <xf numFmtId="164" fontId="4" fillId="0" borderId="18" xfId="59" applyNumberFormat="1" applyFont="1" applyFill="1" applyBorder="1" applyAlignment="1" applyProtection="1">
      <alignment vertical="center"/>
      <protection/>
    </xf>
    <xf numFmtId="0" fontId="4" fillId="0" borderId="18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Alignment="1" applyProtection="1">
      <alignment vertical="center"/>
      <protection locked="0"/>
    </xf>
    <xf numFmtId="164" fontId="2" fillId="0" borderId="26" xfId="59" applyNumberFormat="1" applyFont="1" applyFill="1" applyBorder="1" applyAlignment="1" applyProtection="1">
      <alignment vertical="center"/>
      <protection/>
    </xf>
    <xf numFmtId="164" fontId="2" fillId="0" borderId="40" xfId="59" applyNumberFormat="1" applyFont="1" applyFill="1" applyBorder="1" applyAlignment="1" applyProtection="1">
      <alignment vertical="center"/>
      <protection locked="0"/>
    </xf>
    <xf numFmtId="0" fontId="2" fillId="0" borderId="40" xfId="59" applyFont="1" applyFill="1" applyBorder="1" applyAlignment="1" applyProtection="1">
      <alignment horizontal="left" vertical="center" indent="1"/>
      <protection/>
    </xf>
    <xf numFmtId="0" fontId="2" fillId="0" borderId="25" xfId="59" applyFont="1" applyFill="1" applyBorder="1" applyAlignment="1" applyProtection="1">
      <alignment horizontal="left" vertical="center" indent="1"/>
      <protection/>
    </xf>
    <xf numFmtId="0" fontId="2" fillId="0" borderId="40" xfId="59" applyFont="1" applyFill="1" applyBorder="1" applyAlignment="1" applyProtection="1">
      <alignment horizontal="left" vertical="center" wrapText="1" indent="1"/>
      <protection/>
    </xf>
    <xf numFmtId="164" fontId="2" fillId="0" borderId="24" xfId="59" applyNumberFormat="1" applyFont="1" applyFill="1" applyBorder="1" applyAlignment="1" applyProtection="1">
      <alignment vertical="center"/>
      <protection/>
    </xf>
    <xf numFmtId="164" fontId="2" fillId="0" borderId="39" xfId="59" applyNumberFormat="1" applyFont="1" applyFill="1" applyBorder="1" applyAlignment="1" applyProtection="1">
      <alignment vertical="center"/>
      <protection locked="0"/>
    </xf>
    <xf numFmtId="0" fontId="2" fillId="0" borderId="39" xfId="59" applyFont="1" applyFill="1" applyBorder="1" applyAlignment="1" applyProtection="1">
      <alignment horizontal="left" vertical="center" indent="1"/>
      <protection/>
    </xf>
    <xf numFmtId="0" fontId="2" fillId="0" borderId="17" xfId="59" applyFont="1" applyFill="1" applyBorder="1" applyAlignment="1" applyProtection="1">
      <alignment horizontal="left" vertical="center" indent="1"/>
      <protection/>
    </xf>
    <xf numFmtId="0" fontId="2" fillId="0" borderId="39" xfId="59" applyFont="1" applyFill="1" applyBorder="1" applyAlignment="1" applyProtection="1">
      <alignment horizontal="left" vertical="center" wrapText="1" indent="1"/>
      <protection/>
    </xf>
    <xf numFmtId="164" fontId="2" fillId="0" borderId="50" xfId="59" applyNumberFormat="1" applyFont="1" applyFill="1" applyBorder="1" applyAlignment="1" applyProtection="1">
      <alignment vertical="center"/>
      <protection/>
    </xf>
    <xf numFmtId="164" fontId="2" fillId="0" borderId="44" xfId="59" applyNumberFormat="1" applyFont="1" applyFill="1" applyBorder="1" applyAlignment="1" applyProtection="1">
      <alignment vertical="center"/>
      <protection locked="0"/>
    </xf>
    <xf numFmtId="0" fontId="2" fillId="0" borderId="44" xfId="59" applyFont="1" applyFill="1" applyBorder="1" applyAlignment="1" applyProtection="1">
      <alignment horizontal="left" vertical="center" wrapText="1" indent="1"/>
      <protection/>
    </xf>
    <xf numFmtId="0" fontId="2" fillId="0" borderId="33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Protection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31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3" fillId="34" borderId="40" xfId="0" applyFont="1" applyFill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left" vertical="top" wrapText="1"/>
    </xf>
    <xf numFmtId="3" fontId="23" fillId="0" borderId="40" xfId="0" applyNumberFormat="1" applyFont="1" applyBorder="1" applyAlignment="1">
      <alignment horizontal="right" vertical="top" wrapText="1"/>
    </xf>
    <xf numFmtId="0" fontId="23" fillId="0" borderId="40" xfId="0" applyFont="1" applyBorder="1" applyAlignment="1">
      <alignment horizontal="center"/>
    </xf>
    <xf numFmtId="0" fontId="23" fillId="0" borderId="40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164" fontId="22" fillId="0" borderId="38" xfId="58" applyNumberFormat="1" applyFont="1" applyFill="1" applyBorder="1" applyAlignment="1" applyProtection="1">
      <alignment horizontal="left" vertical="center"/>
      <protection/>
    </xf>
    <xf numFmtId="164" fontId="14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38" xfId="58" applyNumberFormat="1" applyFont="1" applyFill="1" applyBorder="1" applyAlignment="1" applyProtection="1">
      <alignment horizontal="left"/>
      <protection/>
    </xf>
    <xf numFmtId="0" fontId="14" fillId="0" borderId="0" xfId="58" applyFont="1" applyFill="1" applyAlignment="1" applyProtection="1">
      <alignment horizontal="center"/>
      <protection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textRotation="180" wrapText="1"/>
      <protection/>
    </xf>
    <xf numFmtId="164" fontId="20" fillId="0" borderId="64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54" xfId="0" applyNumberFormat="1" applyFont="1" applyFill="1" applyBorder="1" applyAlignment="1" applyProtection="1">
      <alignment horizontal="center" vertical="center" wrapText="1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30" xfId="59" applyFont="1" applyFill="1" applyBorder="1" applyAlignment="1" applyProtection="1">
      <alignment horizontal="left" vertical="center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15"/>
      <c r="B4" s="15"/>
    </row>
    <row r="5" spans="1:2" s="20" customFormat="1" ht="15.75">
      <c r="A5" s="5" t="s">
        <v>338</v>
      </c>
      <c r="B5" s="19"/>
    </row>
    <row r="6" spans="1:2" ht="12.75">
      <c r="A6" s="15"/>
      <c r="B6" s="15"/>
    </row>
    <row r="7" spans="1:2" ht="12.75">
      <c r="A7" s="15" t="s">
        <v>340</v>
      </c>
      <c r="B7" s="15" t="s">
        <v>341</v>
      </c>
    </row>
    <row r="8" spans="1:2" ht="12.75">
      <c r="A8" s="15" t="s">
        <v>342</v>
      </c>
      <c r="B8" s="15" t="s">
        <v>343</v>
      </c>
    </row>
    <row r="9" spans="1:2" ht="12.75">
      <c r="A9" s="15" t="s">
        <v>344</v>
      </c>
      <c r="B9" s="15" t="s">
        <v>345</v>
      </c>
    </row>
    <row r="10" spans="1:2" ht="12.75">
      <c r="A10" s="15"/>
      <c r="B10" s="15"/>
    </row>
    <row r="11" spans="1:2" ht="12.75">
      <c r="A11" s="15"/>
      <c r="B11" s="15"/>
    </row>
    <row r="12" spans="1:2" s="20" customFormat="1" ht="15.75">
      <c r="A12" s="5" t="s">
        <v>339</v>
      </c>
      <c r="B12" s="19"/>
    </row>
    <row r="13" spans="1:2" ht="12.75">
      <c r="A13" s="15"/>
      <c r="B13" s="15"/>
    </row>
    <row r="14" spans="1:2" ht="12.75">
      <c r="A14" s="15" t="s">
        <v>349</v>
      </c>
      <c r="B14" s="15" t="s">
        <v>348</v>
      </c>
    </row>
    <row r="15" spans="1:2" ht="12.75">
      <c r="A15" s="15" t="s">
        <v>152</v>
      </c>
      <c r="B15" s="15" t="s">
        <v>347</v>
      </c>
    </row>
    <row r="16" spans="1:2" ht="12.75">
      <c r="A16" s="15" t="s">
        <v>350</v>
      </c>
      <c r="B16" s="15" t="s">
        <v>346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6.625" style="21" customWidth="1"/>
    <col min="3" max="4" width="16.375" style="3" customWidth="1"/>
    <col min="5" max="5" width="14.00390625" style="3" bestFit="1" customWidth="1"/>
    <col min="6" max="6" width="14.50390625" style="3" customWidth="1"/>
    <col min="7" max="7" width="15.375" style="3" customWidth="1"/>
    <col min="8" max="16384" width="9.375" style="3" customWidth="1"/>
  </cols>
  <sheetData>
    <row r="1" spans="2:8" s="173" customFormat="1" ht="31.5" customHeight="1">
      <c r="B1" s="174" t="s">
        <v>425</v>
      </c>
      <c r="C1" s="175"/>
      <c r="D1" s="175"/>
      <c r="E1" s="175"/>
      <c r="F1" s="175"/>
      <c r="G1" s="175"/>
      <c r="H1" s="432" t="s">
        <v>401</v>
      </c>
    </row>
    <row r="2" spans="2:8" s="173" customFormat="1" ht="16.5" thickBot="1">
      <c r="B2" s="176"/>
      <c r="F2" s="177" t="s">
        <v>48</v>
      </c>
      <c r="G2" s="177"/>
      <c r="H2" s="432"/>
    </row>
    <row r="3" spans="1:8" s="173" customFormat="1" ht="16.5" customHeight="1" thickBot="1">
      <c r="A3" s="437" t="s">
        <v>51</v>
      </c>
      <c r="B3" s="178" t="s">
        <v>41</v>
      </c>
      <c r="C3" s="179"/>
      <c r="D3" s="254"/>
      <c r="E3" s="435" t="s">
        <v>42</v>
      </c>
      <c r="F3" s="436"/>
      <c r="G3" s="436"/>
      <c r="H3" s="432"/>
    </row>
    <row r="4" spans="1:8" s="99" customFormat="1" ht="32.25" thickBot="1">
      <c r="A4" s="438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432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432"/>
    </row>
    <row r="6" spans="1:8" s="173" customFormat="1" ht="15.75">
      <c r="A6" s="184" t="s">
        <v>6</v>
      </c>
      <c r="B6" s="350" t="s">
        <v>326</v>
      </c>
      <c r="C6" s="351"/>
      <c r="D6" s="351">
        <v>4662</v>
      </c>
      <c r="E6" s="350" t="s">
        <v>130</v>
      </c>
      <c r="F6" s="337">
        <v>590</v>
      </c>
      <c r="G6" s="337">
        <v>7800</v>
      </c>
      <c r="H6" s="432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432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>
        <v>4233</v>
      </c>
      <c r="H8" s="432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432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432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432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432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432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432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432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432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4662</v>
      </c>
      <c r="E17" s="356" t="s">
        <v>356</v>
      </c>
      <c r="F17" s="357">
        <f>+F6+F8+F10+F11+F12+F13+F14+F15+F16</f>
        <v>590</v>
      </c>
      <c r="G17" s="357">
        <f>+G6+G8+G10+G11+G12+G13+G14+G15+G16</f>
        <v>12033</v>
      </c>
      <c r="H17" s="432"/>
    </row>
    <row r="18" spans="1:8" s="173" customFormat="1" ht="15.75">
      <c r="A18" s="184" t="s">
        <v>18</v>
      </c>
      <c r="B18" s="270" t="s">
        <v>151</v>
      </c>
      <c r="C18" s="271">
        <f>+C19+C20+C21+C22+C23</f>
        <v>590</v>
      </c>
      <c r="D18" s="271">
        <f>+D19+D20+D21+D22+D23</f>
        <v>7371</v>
      </c>
      <c r="E18" s="350" t="s">
        <v>117</v>
      </c>
      <c r="F18" s="338"/>
      <c r="G18" s="358"/>
      <c r="H18" s="432"/>
    </row>
    <row r="19" spans="1:8" s="173" customFormat="1" ht="15.75">
      <c r="A19" s="187" t="s">
        <v>19</v>
      </c>
      <c r="B19" s="264" t="s">
        <v>140</v>
      </c>
      <c r="C19" s="265">
        <v>590</v>
      </c>
      <c r="D19" s="265">
        <v>7371</v>
      </c>
      <c r="E19" s="264" t="s">
        <v>120</v>
      </c>
      <c r="F19" s="189"/>
      <c r="G19" s="190"/>
      <c r="H19" s="432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432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432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432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432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432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432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432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432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432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432"/>
    </row>
    <row r="30" spans="1:8" s="173" customFormat="1" ht="29.25" customHeight="1" thickBot="1">
      <c r="A30" s="192" t="s">
        <v>30</v>
      </c>
      <c r="B30" s="268" t="s">
        <v>331</v>
      </c>
      <c r="C30" s="269">
        <f>+C18+C24</f>
        <v>590</v>
      </c>
      <c r="D30" s="269">
        <f>+D18+D24</f>
        <v>7371</v>
      </c>
      <c r="E30" s="349" t="s">
        <v>335</v>
      </c>
      <c r="F30" s="335">
        <f>SUM(F18:F29)</f>
        <v>0</v>
      </c>
      <c r="G30" s="335">
        <f>SUM(G18:G29)</f>
        <v>0</v>
      </c>
      <c r="H30" s="432"/>
    </row>
    <row r="31" spans="1:8" s="173" customFormat="1" ht="16.5" thickBot="1">
      <c r="A31" s="192" t="s">
        <v>31</v>
      </c>
      <c r="B31" s="268" t="s">
        <v>336</v>
      </c>
      <c r="C31" s="277">
        <f>+C17+C30</f>
        <v>590</v>
      </c>
      <c r="D31" s="277">
        <f>+D17+D30</f>
        <v>12033</v>
      </c>
      <c r="E31" s="268" t="s">
        <v>337</v>
      </c>
      <c r="F31" s="200">
        <f>+F17+F30</f>
        <v>590</v>
      </c>
      <c r="G31" s="344">
        <f>+G17+G30</f>
        <v>12033</v>
      </c>
      <c r="H31" s="432"/>
    </row>
    <row r="32" spans="1:8" s="173" customFormat="1" ht="16.5" thickBot="1">
      <c r="A32" s="192" t="s">
        <v>32</v>
      </c>
      <c r="B32" s="268" t="s">
        <v>95</v>
      </c>
      <c r="C32" s="277">
        <f>IF(C17-F17&lt;0,F17-C17,"-")</f>
        <v>590</v>
      </c>
      <c r="D32" s="277">
        <f>IF(D17-G17&lt;0,G17-D17,"-")</f>
        <v>7371</v>
      </c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432"/>
    </row>
    <row r="33" spans="1:8" s="173" customFormat="1" ht="16.5" thickBot="1">
      <c r="A33" s="192" t="s">
        <v>33</v>
      </c>
      <c r="B33" s="268" t="s">
        <v>138</v>
      </c>
      <c r="C33" s="277" t="str">
        <f>IF(C17+C18-F31&lt;0,F31-(C17+C18),"-")</f>
        <v>-</v>
      </c>
      <c r="D33" s="277" t="str">
        <f>IF(D17+D18-G31&lt;0,G31-(D17+D18),"-")</f>
        <v>-</v>
      </c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432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8.125" style="21" customWidth="1"/>
    <col min="3" max="6" width="16.375" style="3" customWidth="1"/>
    <col min="7" max="7" width="14.375" style="3" customWidth="1"/>
    <col min="8" max="16384" width="9.375" style="3" customWidth="1"/>
  </cols>
  <sheetData>
    <row r="1" spans="1:8" ht="39.75" customHeight="1">
      <c r="A1" s="173"/>
      <c r="B1" s="174" t="s">
        <v>427</v>
      </c>
      <c r="C1" s="175"/>
      <c r="D1" s="175"/>
      <c r="E1" s="175"/>
      <c r="F1" s="175"/>
      <c r="G1" s="175"/>
      <c r="H1" s="432" t="s">
        <v>400</v>
      </c>
    </row>
    <row r="2" spans="1:8" ht="16.5" thickBot="1">
      <c r="A2" s="173"/>
      <c r="B2" s="176"/>
      <c r="C2" s="173"/>
      <c r="D2" s="173"/>
      <c r="E2" s="173"/>
      <c r="F2" s="177" t="s">
        <v>48</v>
      </c>
      <c r="G2" s="177"/>
      <c r="H2" s="432"/>
    </row>
    <row r="3" spans="1:8" ht="18" customHeight="1" thickBot="1">
      <c r="A3" s="430" t="s">
        <v>51</v>
      </c>
      <c r="B3" s="178" t="s">
        <v>41</v>
      </c>
      <c r="C3" s="179"/>
      <c r="D3" s="254"/>
      <c r="E3" s="435" t="s">
        <v>42</v>
      </c>
      <c r="F3" s="436"/>
      <c r="G3" s="436"/>
      <c r="H3" s="432"/>
    </row>
    <row r="4" spans="1:8" s="27" customFormat="1" ht="35.25" customHeight="1" thickBot="1">
      <c r="A4" s="431"/>
      <c r="B4" s="180" t="s">
        <v>49</v>
      </c>
      <c r="C4" s="181" t="s">
        <v>413</v>
      </c>
      <c r="D4" s="181" t="s">
        <v>411</v>
      </c>
      <c r="E4" s="180" t="s">
        <v>49</v>
      </c>
      <c r="F4" s="181" t="s">
        <v>413</v>
      </c>
      <c r="G4" s="329" t="s">
        <v>411</v>
      </c>
      <c r="H4" s="432"/>
    </row>
    <row r="5" spans="1:8" s="28" customFormat="1" ht="16.5" thickBot="1">
      <c r="A5" s="183">
        <v>1</v>
      </c>
      <c r="B5" s="180">
        <v>2</v>
      </c>
      <c r="C5" s="181" t="s">
        <v>8</v>
      </c>
      <c r="D5" s="181">
        <v>4</v>
      </c>
      <c r="E5" s="332">
        <v>6</v>
      </c>
      <c r="F5" s="333">
        <v>7</v>
      </c>
      <c r="G5" s="334">
        <v>8</v>
      </c>
      <c r="H5" s="432"/>
    </row>
    <row r="6" spans="1:8" ht="15.75">
      <c r="A6" s="184" t="s">
        <v>6</v>
      </c>
      <c r="B6" s="255" t="s">
        <v>312</v>
      </c>
      <c r="C6" s="185"/>
      <c r="D6" s="185"/>
      <c r="E6" s="336" t="s">
        <v>50</v>
      </c>
      <c r="F6" s="337"/>
      <c r="G6" s="337"/>
      <c r="H6" s="432"/>
    </row>
    <row r="7" spans="1:8" ht="15.75">
      <c r="A7" s="187" t="s">
        <v>7</v>
      </c>
      <c r="B7" s="256" t="s">
        <v>313</v>
      </c>
      <c r="C7" s="188"/>
      <c r="D7" s="188"/>
      <c r="E7" s="256" t="s">
        <v>109</v>
      </c>
      <c r="F7" s="188"/>
      <c r="G7" s="188"/>
      <c r="H7" s="432"/>
    </row>
    <row r="8" spans="1:8" ht="15.75">
      <c r="A8" s="187" t="s">
        <v>8</v>
      </c>
      <c r="B8" s="256" t="s">
        <v>353</v>
      </c>
      <c r="C8" s="188"/>
      <c r="D8" s="188"/>
      <c r="E8" s="256" t="s">
        <v>136</v>
      </c>
      <c r="F8" s="188">
        <v>1200</v>
      </c>
      <c r="G8" s="188">
        <v>1200</v>
      </c>
      <c r="H8" s="432"/>
    </row>
    <row r="9" spans="1:8" ht="15.75">
      <c r="A9" s="187" t="s">
        <v>9</v>
      </c>
      <c r="B9" s="256" t="s">
        <v>100</v>
      </c>
      <c r="C9" s="188"/>
      <c r="D9" s="188"/>
      <c r="E9" s="256" t="s">
        <v>110</v>
      </c>
      <c r="F9" s="188"/>
      <c r="G9" s="188"/>
      <c r="H9" s="432"/>
    </row>
    <row r="10" spans="1:8" ht="15.75">
      <c r="A10" s="187" t="s">
        <v>10</v>
      </c>
      <c r="B10" s="257" t="s">
        <v>314</v>
      </c>
      <c r="C10" s="188"/>
      <c r="D10" s="188"/>
      <c r="E10" s="256" t="s">
        <v>111</v>
      </c>
      <c r="F10" s="188">
        <v>2050</v>
      </c>
      <c r="G10" s="188">
        <v>2000</v>
      </c>
      <c r="H10" s="432"/>
    </row>
    <row r="11" spans="1:8" ht="15.75">
      <c r="A11" s="187" t="s">
        <v>11</v>
      </c>
      <c r="B11" s="256" t="s">
        <v>315</v>
      </c>
      <c r="C11" s="190"/>
      <c r="D11" s="188"/>
      <c r="E11" s="360" t="s">
        <v>37</v>
      </c>
      <c r="F11" s="188"/>
      <c r="G11" s="188">
        <v>0</v>
      </c>
      <c r="H11" s="432"/>
    </row>
    <row r="12" spans="1:8" ht="12.75" customHeight="1">
      <c r="A12" s="187" t="s">
        <v>12</v>
      </c>
      <c r="B12" s="256" t="s">
        <v>196</v>
      </c>
      <c r="C12" s="188"/>
      <c r="D12" s="188"/>
      <c r="E12" s="258"/>
      <c r="F12" s="188"/>
      <c r="G12" s="188"/>
      <c r="H12" s="432"/>
    </row>
    <row r="13" spans="1:8" ht="12.75" customHeight="1">
      <c r="A13" s="187" t="s">
        <v>13</v>
      </c>
      <c r="B13" s="258"/>
      <c r="C13" s="188"/>
      <c r="D13" s="188"/>
      <c r="E13" s="258"/>
      <c r="F13" s="188"/>
      <c r="G13" s="188"/>
      <c r="H13" s="432"/>
    </row>
    <row r="14" spans="1:8" ht="12.75" customHeight="1">
      <c r="A14" s="187" t="s">
        <v>14</v>
      </c>
      <c r="B14" s="259"/>
      <c r="C14" s="190"/>
      <c r="D14" s="190"/>
      <c r="E14" s="258"/>
      <c r="F14" s="188"/>
      <c r="G14" s="188"/>
      <c r="H14" s="432"/>
    </row>
    <row r="15" spans="1:8" ht="12.75" customHeight="1">
      <c r="A15" s="187" t="s">
        <v>15</v>
      </c>
      <c r="B15" s="258"/>
      <c r="C15" s="188"/>
      <c r="D15" s="188"/>
      <c r="E15" s="258"/>
      <c r="F15" s="188"/>
      <c r="G15" s="188"/>
      <c r="H15" s="432"/>
    </row>
    <row r="16" spans="1:8" ht="12.75" customHeight="1">
      <c r="A16" s="187" t="s">
        <v>16</v>
      </c>
      <c r="B16" s="258"/>
      <c r="C16" s="188"/>
      <c r="D16" s="188"/>
      <c r="E16" s="258"/>
      <c r="F16" s="188"/>
      <c r="G16" s="188"/>
      <c r="H16" s="432"/>
    </row>
    <row r="17" spans="1:8" ht="12.75" customHeight="1" thickBot="1">
      <c r="A17" s="187" t="s">
        <v>17</v>
      </c>
      <c r="B17" s="260"/>
      <c r="C17" s="191"/>
      <c r="D17" s="191"/>
      <c r="E17" s="339"/>
      <c r="F17" s="340"/>
      <c r="G17" s="340"/>
      <c r="H17" s="432"/>
    </row>
    <row r="18" spans="1:8" ht="15.75" customHeight="1" thickBot="1">
      <c r="A18" s="192" t="s">
        <v>18</v>
      </c>
      <c r="B18" s="261" t="s">
        <v>354</v>
      </c>
      <c r="C18" s="193">
        <f>+C6+C7+C9+C10+C12+C13+C14+C15+C16+C17</f>
        <v>0</v>
      </c>
      <c r="D18" s="193">
        <f>+D6+D7+D9+D10+D12+D13+D14+D15+D16+D17</f>
        <v>0</v>
      </c>
      <c r="E18" s="341" t="s">
        <v>323</v>
      </c>
      <c r="F18" s="342">
        <f>SUM(F6:F17)</f>
        <v>3250</v>
      </c>
      <c r="G18" s="343">
        <f>SUM(G6:G17)</f>
        <v>3200</v>
      </c>
      <c r="H18" s="432"/>
    </row>
    <row r="19" spans="1:8" ht="15.75">
      <c r="A19" s="195" t="s">
        <v>19</v>
      </c>
      <c r="B19" s="262" t="s">
        <v>318</v>
      </c>
      <c r="C19" s="196">
        <f>+C20+C21+C22+C23</f>
        <v>3250</v>
      </c>
      <c r="D19" s="196">
        <f>+D20+D21+D22+D23</f>
        <v>3200</v>
      </c>
      <c r="E19" s="336" t="s">
        <v>117</v>
      </c>
      <c r="F19" s="337"/>
      <c r="G19" s="337"/>
      <c r="H19" s="432"/>
    </row>
    <row r="20" spans="1:8" ht="15.75">
      <c r="A20" s="187" t="s">
        <v>20</v>
      </c>
      <c r="B20" s="256" t="s">
        <v>128</v>
      </c>
      <c r="C20" s="188">
        <v>3250</v>
      </c>
      <c r="D20" s="188">
        <v>3200</v>
      </c>
      <c r="E20" s="256" t="s">
        <v>322</v>
      </c>
      <c r="F20" s="188"/>
      <c r="G20" s="188"/>
      <c r="H20" s="432"/>
    </row>
    <row r="21" spans="1:8" ht="12.75" customHeight="1">
      <c r="A21" s="187" t="s">
        <v>21</v>
      </c>
      <c r="B21" s="256" t="s">
        <v>129</v>
      </c>
      <c r="C21" s="188"/>
      <c r="D21" s="188"/>
      <c r="E21" s="256" t="s">
        <v>91</v>
      </c>
      <c r="F21" s="188"/>
      <c r="G21" s="188"/>
      <c r="H21" s="432"/>
    </row>
    <row r="22" spans="1:8" ht="12.75" customHeight="1">
      <c r="A22" s="187" t="s">
        <v>22</v>
      </c>
      <c r="B22" s="256" t="s">
        <v>134</v>
      </c>
      <c r="C22" s="188"/>
      <c r="D22" s="188"/>
      <c r="E22" s="256" t="s">
        <v>92</v>
      </c>
      <c r="F22" s="188"/>
      <c r="G22" s="188"/>
      <c r="H22" s="432"/>
    </row>
    <row r="23" spans="1:8" ht="12.75" customHeight="1">
      <c r="A23" s="187" t="s">
        <v>23</v>
      </c>
      <c r="B23" s="256" t="s">
        <v>135</v>
      </c>
      <c r="C23" s="188"/>
      <c r="D23" s="188"/>
      <c r="E23" s="256" t="s">
        <v>137</v>
      </c>
      <c r="F23" s="188"/>
      <c r="G23" s="188"/>
      <c r="H23" s="432"/>
    </row>
    <row r="24" spans="1:8" ht="12.75" customHeight="1">
      <c r="A24" s="187" t="s">
        <v>24</v>
      </c>
      <c r="B24" s="256" t="s">
        <v>319</v>
      </c>
      <c r="C24" s="198">
        <f>+C25+C26</f>
        <v>0</v>
      </c>
      <c r="D24" s="198">
        <f>+D25+D26</f>
        <v>0</v>
      </c>
      <c r="E24" s="256" t="s">
        <v>118</v>
      </c>
      <c r="F24" s="188"/>
      <c r="G24" s="188"/>
      <c r="H24" s="432"/>
    </row>
    <row r="25" spans="1:8" ht="12.75" customHeight="1">
      <c r="A25" s="195" t="s">
        <v>25</v>
      </c>
      <c r="B25" s="262" t="s">
        <v>316</v>
      </c>
      <c r="C25" s="199"/>
      <c r="D25" s="199"/>
      <c r="E25" s="256" t="s">
        <v>119</v>
      </c>
      <c r="F25" s="188"/>
      <c r="G25" s="188"/>
      <c r="H25" s="432"/>
    </row>
    <row r="26" spans="1:8" ht="12.75" customHeight="1" thickBot="1">
      <c r="A26" s="187" t="s">
        <v>26</v>
      </c>
      <c r="B26" s="256" t="s">
        <v>317</v>
      </c>
      <c r="C26" s="188"/>
      <c r="D26" s="188"/>
      <c r="E26" s="260"/>
      <c r="F26" s="191"/>
      <c r="G26" s="191"/>
      <c r="H26" s="432"/>
    </row>
    <row r="27" spans="1:8" ht="15.75" customHeight="1" thickBot="1">
      <c r="A27" s="192" t="s">
        <v>27</v>
      </c>
      <c r="B27" s="261" t="s">
        <v>320</v>
      </c>
      <c r="C27" s="193">
        <f>+C19+C24</f>
        <v>3250</v>
      </c>
      <c r="D27" s="193">
        <f>+D19+D24</f>
        <v>3200</v>
      </c>
      <c r="E27" s="261" t="s">
        <v>324</v>
      </c>
      <c r="F27" s="193">
        <f>SUM(F19:F26)</f>
        <v>0</v>
      </c>
      <c r="G27" s="193">
        <f>SUM(G19:G26)</f>
        <v>0</v>
      </c>
      <c r="H27" s="432"/>
    </row>
    <row r="28" spans="1:8" ht="16.5" thickBot="1">
      <c r="A28" s="192" t="s">
        <v>28</v>
      </c>
      <c r="B28" s="261" t="s">
        <v>321</v>
      </c>
      <c r="C28" s="200">
        <f>+C18+C27</f>
        <v>3250</v>
      </c>
      <c r="D28" s="200">
        <f>+D18+D27</f>
        <v>3200</v>
      </c>
      <c r="E28" s="345" t="s">
        <v>325</v>
      </c>
      <c r="F28" s="346">
        <f>+F18+F27</f>
        <v>3250</v>
      </c>
      <c r="G28" s="328">
        <f>+G18+G27</f>
        <v>3200</v>
      </c>
      <c r="H28" s="432"/>
    </row>
    <row r="29" spans="1:8" ht="16.5" thickBot="1">
      <c r="A29" s="192" t="s">
        <v>29</v>
      </c>
      <c r="B29" s="261" t="s">
        <v>95</v>
      </c>
      <c r="C29" s="200">
        <f>IF(C18-F18&lt;0,F18-C18,"-")</f>
        <v>3250</v>
      </c>
      <c r="D29" s="200">
        <f>IF(D18-G18&lt;0,G18-D18,"-")</f>
        <v>3200</v>
      </c>
      <c r="E29" s="261" t="s">
        <v>96</v>
      </c>
      <c r="F29" s="200" t="str">
        <f>IF(C18-F18&gt;0,C18-F18,"-")</f>
        <v>-</v>
      </c>
      <c r="G29" s="200" t="str">
        <f>IF(D18-G18&gt;0,D18-G18,"-")</f>
        <v>-</v>
      </c>
      <c r="H29" s="432"/>
    </row>
    <row r="30" spans="1:8" ht="16.5" thickBot="1">
      <c r="A30" s="192" t="s">
        <v>30</v>
      </c>
      <c r="B30" s="261" t="s">
        <v>138</v>
      </c>
      <c r="C30" s="200" t="str">
        <f>IF(C18+C19-F28&lt;0,F28-(C18+C19),"-")</f>
        <v>-</v>
      </c>
      <c r="D30" s="200" t="str">
        <f>IF(D18+D19-G28&lt;0,G28-(D18+D19),"-")</f>
        <v>-</v>
      </c>
      <c r="E30" s="261" t="s">
        <v>139</v>
      </c>
      <c r="F30" s="200" t="str">
        <f>IF(C18+C19-F28&gt;0,C18+C19-F28,"-")</f>
        <v>-</v>
      </c>
      <c r="G30" s="327" t="str">
        <f>IF(D18+D19-G28&gt;0,D18+D19-G28,"-")</f>
        <v>-</v>
      </c>
      <c r="H30" s="432"/>
    </row>
    <row r="31" spans="2:4" ht="18.75">
      <c r="B31" s="433"/>
      <c r="C31" s="433"/>
      <c r="D31" s="433"/>
    </row>
  </sheetData>
  <sheetProtection/>
  <mergeCells count="4">
    <mergeCell ref="A3:A4"/>
    <mergeCell ref="B31:D31"/>
    <mergeCell ref="H1:H30"/>
    <mergeCell ref="E3:G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7" r:id="rId1"/>
  <headerFooter alignWithMargins="0">
    <oddHeader xml:space="preserve">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6.625" style="21" customWidth="1"/>
    <col min="3" max="6" width="16.375" style="3" customWidth="1"/>
    <col min="7" max="7" width="14.00390625" style="3" customWidth="1"/>
    <col min="8" max="16384" width="9.375" style="3" customWidth="1"/>
  </cols>
  <sheetData>
    <row r="1" spans="2:8" s="173" customFormat="1" ht="31.5" customHeight="1">
      <c r="B1" s="174" t="s">
        <v>428</v>
      </c>
      <c r="C1" s="175"/>
      <c r="D1" s="175"/>
      <c r="E1" s="175"/>
      <c r="F1" s="175"/>
      <c r="G1" s="175"/>
      <c r="H1" s="432" t="s">
        <v>401</v>
      </c>
    </row>
    <row r="2" spans="2:8" s="173" customFormat="1" ht="16.5" thickBot="1">
      <c r="B2" s="176"/>
      <c r="F2" s="177" t="s">
        <v>48</v>
      </c>
      <c r="G2" s="177"/>
      <c r="H2" s="432"/>
    </row>
    <row r="3" spans="1:8" s="173" customFormat="1" ht="16.5" customHeight="1" thickBot="1">
      <c r="A3" s="437" t="s">
        <v>51</v>
      </c>
      <c r="B3" s="178" t="s">
        <v>41</v>
      </c>
      <c r="C3" s="179"/>
      <c r="D3" s="254"/>
      <c r="E3" s="435" t="s">
        <v>42</v>
      </c>
      <c r="F3" s="436"/>
      <c r="G3" s="436"/>
      <c r="H3" s="432"/>
    </row>
    <row r="4" spans="1:8" s="99" customFormat="1" ht="16.5" thickBot="1">
      <c r="A4" s="438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432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432"/>
    </row>
    <row r="6" spans="1:8" s="173" customFormat="1" ht="15.75">
      <c r="A6" s="184" t="s">
        <v>6</v>
      </c>
      <c r="B6" s="350" t="s">
        <v>326</v>
      </c>
      <c r="C6" s="351"/>
      <c r="D6" s="351"/>
      <c r="E6" s="350" t="s">
        <v>130</v>
      </c>
      <c r="F6" s="337"/>
      <c r="G6" s="337"/>
      <c r="H6" s="432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432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/>
      <c r="H8" s="432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432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432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432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432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432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432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432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432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0</v>
      </c>
      <c r="E17" s="356" t="s">
        <v>356</v>
      </c>
      <c r="F17" s="357">
        <f>+F6+F8+F10+F11+F12+F13+F14+F15+F16</f>
        <v>0</v>
      </c>
      <c r="G17" s="357">
        <f>+G6+G8+G10+G11+G12+G13+G14+G15+G16</f>
        <v>0</v>
      </c>
      <c r="H17" s="432"/>
    </row>
    <row r="18" spans="1:8" s="173" customFormat="1" ht="15.75">
      <c r="A18" s="184" t="s">
        <v>18</v>
      </c>
      <c r="B18" s="270" t="s">
        <v>151</v>
      </c>
      <c r="C18" s="271"/>
      <c r="D18" s="271"/>
      <c r="E18" s="350" t="s">
        <v>117</v>
      </c>
      <c r="F18" s="338"/>
      <c r="G18" s="358"/>
      <c r="H18" s="432"/>
    </row>
    <row r="19" spans="1:8" s="173" customFormat="1" ht="15.75">
      <c r="A19" s="187" t="s">
        <v>19</v>
      </c>
      <c r="B19" s="264" t="s">
        <v>140</v>
      </c>
      <c r="C19" s="265"/>
      <c r="D19" s="265"/>
      <c r="E19" s="264" t="s">
        <v>120</v>
      </c>
      <c r="F19" s="189"/>
      <c r="G19" s="190"/>
      <c r="H19" s="432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432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432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432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432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432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432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432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432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432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432"/>
    </row>
    <row r="30" spans="1:8" s="173" customFormat="1" ht="16.5" thickBot="1">
      <c r="A30" s="192" t="s">
        <v>30</v>
      </c>
      <c r="B30" s="268" t="s">
        <v>331</v>
      </c>
      <c r="C30" s="269">
        <f>+C18+C24</f>
        <v>0</v>
      </c>
      <c r="D30" s="269">
        <f>+D18+D24</f>
        <v>0</v>
      </c>
      <c r="E30" s="349" t="s">
        <v>335</v>
      </c>
      <c r="F30" s="335">
        <f>SUM(F18:F29)</f>
        <v>0</v>
      </c>
      <c r="G30" s="335">
        <f>SUM(G18:G29)</f>
        <v>0</v>
      </c>
      <c r="H30" s="432"/>
    </row>
    <row r="31" spans="1:8" s="173" customFormat="1" ht="16.5" thickBot="1">
      <c r="A31" s="192" t="s">
        <v>31</v>
      </c>
      <c r="B31" s="268" t="s">
        <v>336</v>
      </c>
      <c r="C31" s="277">
        <f>+C17+C30</f>
        <v>0</v>
      </c>
      <c r="D31" s="277">
        <f>+D17+D30</f>
        <v>0</v>
      </c>
      <c r="E31" s="268" t="s">
        <v>337</v>
      </c>
      <c r="F31" s="200">
        <f>+F17+F30</f>
        <v>0</v>
      </c>
      <c r="G31" s="344">
        <f>+G17+G30</f>
        <v>0</v>
      </c>
      <c r="H31" s="432"/>
    </row>
    <row r="32" spans="1:8" s="173" customFormat="1" ht="16.5" thickBot="1">
      <c r="A32" s="192" t="s">
        <v>32</v>
      </c>
      <c r="B32" s="268" t="s">
        <v>95</v>
      </c>
      <c r="C32" s="277"/>
      <c r="D32" s="277"/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432"/>
    </row>
    <row r="33" spans="1:8" s="173" customFormat="1" ht="16.5" thickBot="1">
      <c r="A33" s="192" t="s">
        <v>33</v>
      </c>
      <c r="B33" s="268" t="s">
        <v>138</v>
      </c>
      <c r="C33" s="277"/>
      <c r="D33" s="277"/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432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28.125" style="21" customWidth="1"/>
    <col min="3" max="6" width="16.375" style="3" customWidth="1"/>
    <col min="7" max="7" width="17.125" style="3" customWidth="1"/>
    <col min="8" max="16384" width="9.375" style="3" customWidth="1"/>
  </cols>
  <sheetData>
    <row r="1" spans="2:8" s="173" customFormat="1" ht="31.5" customHeight="1">
      <c r="B1" s="174" t="s">
        <v>429</v>
      </c>
      <c r="C1" s="175"/>
      <c r="D1" s="175"/>
      <c r="E1" s="175"/>
      <c r="F1" s="175"/>
      <c r="G1" s="175"/>
      <c r="H1" s="432" t="s">
        <v>401</v>
      </c>
    </row>
    <row r="2" spans="2:8" s="173" customFormat="1" ht="16.5" thickBot="1">
      <c r="B2" s="176"/>
      <c r="F2" s="177" t="s">
        <v>48</v>
      </c>
      <c r="G2" s="177"/>
      <c r="H2" s="432"/>
    </row>
    <row r="3" spans="1:8" s="173" customFormat="1" ht="16.5" customHeight="1" thickBot="1">
      <c r="A3" s="437" t="s">
        <v>51</v>
      </c>
      <c r="B3" s="178" t="s">
        <v>41</v>
      </c>
      <c r="C3" s="179"/>
      <c r="D3" s="254"/>
      <c r="E3" s="435" t="s">
        <v>42</v>
      </c>
      <c r="F3" s="436"/>
      <c r="G3" s="436"/>
      <c r="H3" s="432"/>
    </row>
    <row r="4" spans="1:8" s="99" customFormat="1" ht="16.5" thickBot="1">
      <c r="A4" s="438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432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432"/>
    </row>
    <row r="6" spans="1:8" s="173" customFormat="1" ht="15.75">
      <c r="A6" s="184" t="s">
        <v>6</v>
      </c>
      <c r="B6" s="350" t="s">
        <v>326</v>
      </c>
      <c r="C6" s="351"/>
      <c r="D6" s="351"/>
      <c r="E6" s="350" t="s">
        <v>130</v>
      </c>
      <c r="F6" s="337"/>
      <c r="G6" s="337"/>
      <c r="H6" s="432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432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/>
      <c r="H8" s="432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432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432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432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432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432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432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432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432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0</v>
      </c>
      <c r="E17" s="356" t="s">
        <v>356</v>
      </c>
      <c r="F17" s="357">
        <f>+F6+F8+F10+F11+F12+F13+F14+F15+F16</f>
        <v>0</v>
      </c>
      <c r="G17" s="357">
        <f>+G6+G8+G10+G11+G12+G13+G14+G15+G16</f>
        <v>0</v>
      </c>
      <c r="H17" s="432"/>
    </row>
    <row r="18" spans="1:8" s="173" customFormat="1" ht="15.75">
      <c r="A18" s="184" t="s">
        <v>18</v>
      </c>
      <c r="B18" s="270" t="s">
        <v>151</v>
      </c>
      <c r="C18" s="271"/>
      <c r="D18" s="271"/>
      <c r="E18" s="350" t="s">
        <v>117</v>
      </c>
      <c r="F18" s="338"/>
      <c r="G18" s="358"/>
      <c r="H18" s="432"/>
    </row>
    <row r="19" spans="1:8" s="173" customFormat="1" ht="15.75">
      <c r="A19" s="187" t="s">
        <v>19</v>
      </c>
      <c r="B19" s="264" t="s">
        <v>140</v>
      </c>
      <c r="C19" s="265"/>
      <c r="D19" s="265"/>
      <c r="E19" s="264" t="s">
        <v>120</v>
      </c>
      <c r="F19" s="189"/>
      <c r="G19" s="190"/>
      <c r="H19" s="432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432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432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432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432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432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432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432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432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432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432"/>
    </row>
    <row r="30" spans="1:8" s="173" customFormat="1" ht="16.5" thickBot="1">
      <c r="A30" s="192" t="s">
        <v>30</v>
      </c>
      <c r="B30" s="268" t="s">
        <v>331</v>
      </c>
      <c r="C30" s="269">
        <f>+C18+C24</f>
        <v>0</v>
      </c>
      <c r="D30" s="269">
        <f>+D18+D24</f>
        <v>0</v>
      </c>
      <c r="E30" s="349" t="s">
        <v>335</v>
      </c>
      <c r="F30" s="335">
        <f>SUM(F18:F29)</f>
        <v>0</v>
      </c>
      <c r="G30" s="335">
        <f>SUM(G18:G29)</f>
        <v>0</v>
      </c>
      <c r="H30" s="432"/>
    </row>
    <row r="31" spans="1:8" ht="16.5" thickBot="1">
      <c r="A31" s="192" t="s">
        <v>31</v>
      </c>
      <c r="B31" s="268" t="s">
        <v>336</v>
      </c>
      <c r="C31" s="277">
        <f>+C17+C30</f>
        <v>0</v>
      </c>
      <c r="D31" s="277">
        <f>+D17+D30</f>
        <v>0</v>
      </c>
      <c r="E31" s="268" t="s">
        <v>337</v>
      </c>
      <c r="F31" s="200">
        <f>+F17+F30</f>
        <v>0</v>
      </c>
      <c r="G31" s="344">
        <f>+G17+G30</f>
        <v>0</v>
      </c>
      <c r="H31" s="432"/>
    </row>
    <row r="32" spans="1:8" ht="16.5" thickBot="1">
      <c r="A32" s="192" t="s">
        <v>32</v>
      </c>
      <c r="B32" s="268" t="s">
        <v>95</v>
      </c>
      <c r="C32" s="277"/>
      <c r="D32" s="277"/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432"/>
    </row>
    <row r="33" spans="1:8" ht="16.5" thickBot="1">
      <c r="A33" s="192" t="s">
        <v>33</v>
      </c>
      <c r="B33" s="268" t="s">
        <v>138</v>
      </c>
      <c r="C33" s="277"/>
      <c r="D33" s="277"/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432"/>
    </row>
  </sheetData>
  <sheetProtection/>
  <mergeCells count="3">
    <mergeCell ref="A3:A4"/>
    <mergeCell ref="H1:H33"/>
    <mergeCell ref="E3:G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4.125" style="21" customWidth="1"/>
    <col min="3" max="6" width="16.375" style="3" customWidth="1"/>
    <col min="7" max="7" width="14.625" style="3" customWidth="1"/>
    <col min="8" max="16384" width="9.375" style="3" customWidth="1"/>
  </cols>
  <sheetData>
    <row r="1" spans="2:8" s="173" customFormat="1" ht="31.5" customHeight="1">
      <c r="B1" s="174" t="s">
        <v>428</v>
      </c>
      <c r="C1" s="175"/>
      <c r="D1" s="175"/>
      <c r="E1" s="175"/>
      <c r="F1" s="175"/>
      <c r="G1" s="175"/>
      <c r="H1" s="432" t="s">
        <v>401</v>
      </c>
    </row>
    <row r="2" spans="2:8" s="173" customFormat="1" ht="16.5" thickBot="1">
      <c r="B2" s="176"/>
      <c r="F2" s="177" t="s">
        <v>48</v>
      </c>
      <c r="G2" s="177"/>
      <c r="H2" s="432"/>
    </row>
    <row r="3" spans="1:8" s="173" customFormat="1" ht="16.5" customHeight="1" thickBot="1">
      <c r="A3" s="437" t="s">
        <v>51</v>
      </c>
      <c r="B3" s="178" t="s">
        <v>41</v>
      </c>
      <c r="C3" s="179"/>
      <c r="D3" s="254"/>
      <c r="E3" s="435" t="s">
        <v>42</v>
      </c>
      <c r="F3" s="436"/>
      <c r="G3" s="436"/>
      <c r="H3" s="432"/>
    </row>
    <row r="4" spans="1:8" s="99" customFormat="1" ht="16.5" thickBot="1">
      <c r="A4" s="438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432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432"/>
    </row>
    <row r="6" spans="1:8" s="173" customFormat="1" ht="15.75">
      <c r="A6" s="184" t="s">
        <v>6</v>
      </c>
      <c r="B6" s="350" t="s">
        <v>326</v>
      </c>
      <c r="C6" s="351"/>
      <c r="D6" s="351"/>
      <c r="E6" s="350" t="s">
        <v>130</v>
      </c>
      <c r="F6" s="337"/>
      <c r="G6" s="337"/>
      <c r="H6" s="432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432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/>
      <c r="H8" s="432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432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432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432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432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432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432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432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432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0</v>
      </c>
      <c r="E17" s="356" t="s">
        <v>356</v>
      </c>
      <c r="F17" s="357">
        <f>+F6+F8+F10+F11+F12+F13+F14+F15+F16</f>
        <v>0</v>
      </c>
      <c r="G17" s="357">
        <f>+G6+G8+G10+G11+G12+G13+G14+G15+G16</f>
        <v>0</v>
      </c>
      <c r="H17" s="432"/>
    </row>
    <row r="18" spans="1:8" s="173" customFormat="1" ht="15.75">
      <c r="A18" s="184" t="s">
        <v>18</v>
      </c>
      <c r="B18" s="270" t="s">
        <v>151</v>
      </c>
      <c r="C18" s="271"/>
      <c r="D18" s="271"/>
      <c r="E18" s="350" t="s">
        <v>117</v>
      </c>
      <c r="F18" s="338"/>
      <c r="G18" s="358"/>
      <c r="H18" s="432"/>
    </row>
    <row r="19" spans="1:8" s="173" customFormat="1" ht="15.75">
      <c r="A19" s="187" t="s">
        <v>19</v>
      </c>
      <c r="B19" s="264" t="s">
        <v>140</v>
      </c>
      <c r="C19" s="265"/>
      <c r="D19" s="265"/>
      <c r="E19" s="264" t="s">
        <v>120</v>
      </c>
      <c r="F19" s="189"/>
      <c r="G19" s="190"/>
      <c r="H19" s="432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432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432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432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432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432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432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432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432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432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432"/>
    </row>
    <row r="30" spans="1:8" s="173" customFormat="1" ht="16.5" thickBot="1">
      <c r="A30" s="192" t="s">
        <v>30</v>
      </c>
      <c r="B30" s="268" t="s">
        <v>331</v>
      </c>
      <c r="C30" s="269">
        <f>+C18+C24</f>
        <v>0</v>
      </c>
      <c r="D30" s="269">
        <f>+D18+D24</f>
        <v>0</v>
      </c>
      <c r="E30" s="349" t="s">
        <v>335</v>
      </c>
      <c r="F30" s="335">
        <f>SUM(F18:F29)</f>
        <v>0</v>
      </c>
      <c r="G30" s="335">
        <f>SUM(G18:G29)</f>
        <v>0</v>
      </c>
      <c r="H30" s="432"/>
    </row>
    <row r="31" spans="1:8" s="173" customFormat="1" ht="16.5" thickBot="1">
      <c r="A31" s="192" t="s">
        <v>31</v>
      </c>
      <c r="B31" s="268" t="s">
        <v>336</v>
      </c>
      <c r="C31" s="277">
        <f>+C17+C30</f>
        <v>0</v>
      </c>
      <c r="D31" s="277">
        <f>+D17+D30</f>
        <v>0</v>
      </c>
      <c r="E31" s="268" t="s">
        <v>337</v>
      </c>
      <c r="F31" s="200">
        <f>+F17+F30</f>
        <v>0</v>
      </c>
      <c r="G31" s="344">
        <f>+G17+G30</f>
        <v>0</v>
      </c>
      <c r="H31" s="432"/>
    </row>
    <row r="32" spans="1:8" s="173" customFormat="1" ht="16.5" thickBot="1">
      <c r="A32" s="192" t="s">
        <v>32</v>
      </c>
      <c r="B32" s="268" t="s">
        <v>95</v>
      </c>
      <c r="C32" s="277"/>
      <c r="D32" s="277"/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432"/>
    </row>
    <row r="33" spans="1:8" s="173" customFormat="1" ht="16.5" thickBot="1">
      <c r="A33" s="192" t="s">
        <v>33</v>
      </c>
      <c r="B33" s="268" t="s">
        <v>138</v>
      </c>
      <c r="C33" s="277"/>
      <c r="D33" s="277"/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432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" t="s">
        <v>86</v>
      </c>
      <c r="E1" s="14" t="s">
        <v>90</v>
      </c>
    </row>
    <row r="3" spans="1:5" ht="12.75">
      <c r="A3" s="15"/>
      <c r="B3" s="16"/>
      <c r="C3" s="15"/>
      <c r="D3" s="18"/>
      <c r="E3" s="16"/>
    </row>
    <row r="4" spans="1:5" ht="15.75">
      <c r="A4" s="5" t="s">
        <v>338</v>
      </c>
      <c r="B4" s="17"/>
      <c r="C4" s="19"/>
      <c r="D4" s="18"/>
      <c r="E4" s="16"/>
    </row>
    <row r="5" spans="1:5" ht="12.75">
      <c r="A5" s="15"/>
      <c r="B5" s="16"/>
      <c r="C5" s="15"/>
      <c r="D5" s="18"/>
      <c r="E5" s="16"/>
    </row>
    <row r="6" spans="1:5" ht="12.75">
      <c r="A6" s="15" t="s">
        <v>340</v>
      </c>
      <c r="B6" s="16">
        <f>+'1 sz. tábla'!C60</f>
        <v>204886</v>
      </c>
      <c r="C6" s="15" t="s">
        <v>341</v>
      </c>
      <c r="D6" s="18">
        <f>+'2.1.sz.mell  '!C18+'2.2.sz.mell  '!C17</f>
        <v>204886</v>
      </c>
      <c r="E6" s="16">
        <f aca="true" t="shared" si="0" ref="E6:E15">+B6-D6</f>
        <v>0</v>
      </c>
    </row>
    <row r="7" spans="1:5" ht="12.75">
      <c r="A7" s="15" t="s">
        <v>342</v>
      </c>
      <c r="B7" s="16">
        <f>+'1 sz. tábla'!C83</f>
        <v>40000</v>
      </c>
      <c r="C7" s="15" t="s">
        <v>343</v>
      </c>
      <c r="D7" s="18">
        <f>+'2.1.sz.mell  '!C27+'2.2.sz.mell  '!C30</f>
        <v>40000</v>
      </c>
      <c r="E7" s="16">
        <f t="shared" si="0"/>
        <v>0</v>
      </c>
    </row>
    <row r="8" spans="1:5" ht="12.75">
      <c r="A8" s="15" t="s">
        <v>344</v>
      </c>
      <c r="B8" s="16">
        <f>+'1 sz. tábla'!C84</f>
        <v>244886</v>
      </c>
      <c r="C8" s="15" t="s">
        <v>345</v>
      </c>
      <c r="D8" s="18">
        <f>+'2.1.sz.mell  '!C28+'2.2.sz.mell  '!C31</f>
        <v>244886</v>
      </c>
      <c r="E8" s="16">
        <f t="shared" si="0"/>
        <v>0</v>
      </c>
    </row>
    <row r="9" spans="1:5" ht="12.75">
      <c r="A9" s="15"/>
      <c r="B9" s="16"/>
      <c r="C9" s="15"/>
      <c r="D9" s="18"/>
      <c r="E9" s="16"/>
    </row>
    <row r="10" spans="1:5" ht="12.75">
      <c r="A10" s="15"/>
      <c r="B10" s="16"/>
      <c r="C10" s="15"/>
      <c r="D10" s="18"/>
      <c r="E10" s="16"/>
    </row>
    <row r="11" spans="1:5" ht="15.75">
      <c r="A11" s="5" t="s">
        <v>339</v>
      </c>
      <c r="B11" s="17"/>
      <c r="C11" s="19"/>
      <c r="D11" s="18"/>
      <c r="E11" s="16"/>
    </row>
    <row r="12" spans="1:5" ht="12.75">
      <c r="A12" s="15"/>
      <c r="B12" s="16"/>
      <c r="C12" s="15"/>
      <c r="D12" s="18"/>
      <c r="E12" s="16"/>
    </row>
    <row r="13" spans="1:5" ht="12.75">
      <c r="A13" s="15" t="s">
        <v>349</v>
      </c>
      <c r="B13" s="16">
        <f>+'1 sz. tábla'!C123</f>
        <v>244886</v>
      </c>
      <c r="C13" s="15" t="s">
        <v>348</v>
      </c>
      <c r="D13" s="18">
        <f>+'2.1.sz.mell  '!F18+'2.2.sz.mell  '!F17</f>
        <v>244886</v>
      </c>
      <c r="E13" s="16">
        <f t="shared" si="0"/>
        <v>0</v>
      </c>
    </row>
    <row r="14" spans="1:5" ht="12.75">
      <c r="A14" s="15" t="s">
        <v>152</v>
      </c>
      <c r="B14" s="16">
        <f>+'1 sz. tábla'!C143</f>
        <v>0</v>
      </c>
      <c r="C14" s="15" t="s">
        <v>347</v>
      </c>
      <c r="D14" s="18">
        <f>+'2.1.sz.mell  '!F27+'2.2.sz.mell  '!F30</f>
        <v>0</v>
      </c>
      <c r="E14" s="16">
        <f t="shared" si="0"/>
        <v>0</v>
      </c>
    </row>
    <row r="15" spans="1:5" ht="12.75">
      <c r="A15" s="15" t="s">
        <v>350</v>
      </c>
      <c r="B15" s="16">
        <f>+'1 sz. tábla'!C144</f>
        <v>244886</v>
      </c>
      <c r="C15" s="15" t="s">
        <v>346</v>
      </c>
      <c r="D15" s="18">
        <f>+'2.1.sz.mell  '!F28+'2.2.sz.mell  '!F31</f>
        <v>244886</v>
      </c>
      <c r="E15" s="16">
        <f t="shared" si="0"/>
        <v>0</v>
      </c>
    </row>
    <row r="16" spans="1:5" ht="12.75">
      <c r="A16" s="12"/>
      <c r="B16" s="12"/>
      <c r="C16" s="15"/>
      <c r="D16" s="18"/>
      <c r="E16" s="13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19" sqref="E19"/>
    </sheetView>
  </sheetViews>
  <sheetFormatPr defaultColWidth="9.00390625" defaultRowHeight="12.75"/>
  <cols>
    <col min="1" max="1" width="47.125" style="379" customWidth="1"/>
    <col min="2" max="2" width="15.625" style="380" customWidth="1"/>
    <col min="3" max="3" width="16.375" style="380" customWidth="1"/>
    <col min="4" max="4" width="18.00390625" style="380" customWidth="1"/>
    <col min="5" max="5" width="16.625" style="380" customWidth="1"/>
    <col min="6" max="6" width="18.875" style="3" customWidth="1"/>
    <col min="7" max="8" width="12.875" style="380" customWidth="1"/>
    <col min="9" max="9" width="13.875" style="380" customWidth="1"/>
    <col min="10" max="16384" width="9.375" style="380" customWidth="1"/>
  </cols>
  <sheetData>
    <row r="1" spans="1:6" s="362" customFormat="1" ht="25.5" customHeight="1">
      <c r="A1" s="439" t="s">
        <v>430</v>
      </c>
      <c r="B1" s="439"/>
      <c r="C1" s="439"/>
      <c r="D1" s="439"/>
      <c r="E1" s="439"/>
      <c r="F1" s="439"/>
    </row>
    <row r="2" spans="1:6" s="362" customFormat="1" ht="32.25" thickBot="1">
      <c r="A2" s="176"/>
      <c r="B2" s="173"/>
      <c r="C2" s="173"/>
      <c r="D2" s="173"/>
      <c r="E2" s="173"/>
      <c r="F2" s="363" t="s">
        <v>48</v>
      </c>
    </row>
    <row r="3" spans="1:6" s="361" customFormat="1" ht="63.75" thickBot="1">
      <c r="A3" s="180" t="s">
        <v>431</v>
      </c>
      <c r="B3" s="181" t="s">
        <v>432</v>
      </c>
      <c r="C3" s="181" t="s">
        <v>433</v>
      </c>
      <c r="D3" s="181" t="s">
        <v>434</v>
      </c>
      <c r="E3" s="181" t="s">
        <v>153</v>
      </c>
      <c r="F3" s="182" t="s">
        <v>435</v>
      </c>
    </row>
    <row r="4" spans="1:6" s="173" customFormat="1" ht="16.5" thickBot="1">
      <c r="A4" s="330">
        <v>1</v>
      </c>
      <c r="B4" s="354">
        <v>2</v>
      </c>
      <c r="C4" s="354">
        <v>3</v>
      </c>
      <c r="D4" s="354">
        <v>4</v>
      </c>
      <c r="E4" s="354">
        <v>5</v>
      </c>
      <c r="F4" s="364" t="s">
        <v>436</v>
      </c>
    </row>
    <row r="5" spans="1:6" s="362" customFormat="1" ht="15.75" customHeight="1">
      <c r="A5" s="365" t="s">
        <v>472</v>
      </c>
      <c r="B5" s="366"/>
      <c r="C5" s="367" t="s">
        <v>469</v>
      </c>
      <c r="D5" s="366"/>
      <c r="E5" s="366">
        <v>4509</v>
      </c>
      <c r="F5" s="368">
        <f aca="true" t="shared" si="0" ref="F5:F23">B5-D5-E5</f>
        <v>-4509</v>
      </c>
    </row>
    <row r="6" spans="1:6" s="362" customFormat="1" ht="15.75" customHeight="1">
      <c r="A6" s="365" t="s">
        <v>473</v>
      </c>
      <c r="B6" s="366">
        <v>1479</v>
      </c>
      <c r="C6" s="367" t="s">
        <v>437</v>
      </c>
      <c r="D6" s="366"/>
      <c r="E6" s="366">
        <v>1479</v>
      </c>
      <c r="F6" s="368">
        <f t="shared" si="0"/>
        <v>0</v>
      </c>
    </row>
    <row r="7" spans="1:6" s="362" customFormat="1" ht="15.75" customHeight="1">
      <c r="A7" s="365" t="s">
        <v>474</v>
      </c>
      <c r="B7" s="366">
        <v>50</v>
      </c>
      <c r="C7" s="367" t="s">
        <v>437</v>
      </c>
      <c r="D7" s="366"/>
      <c r="E7" s="366">
        <v>50</v>
      </c>
      <c r="F7" s="368">
        <f t="shared" si="0"/>
        <v>0</v>
      </c>
    </row>
    <row r="8" spans="1:6" s="362" customFormat="1" ht="15.75" customHeight="1">
      <c r="A8" s="369" t="s">
        <v>475</v>
      </c>
      <c r="B8" s="366">
        <v>13</v>
      </c>
      <c r="C8" s="367" t="s">
        <v>437</v>
      </c>
      <c r="D8" s="366"/>
      <c r="E8" s="366">
        <v>13</v>
      </c>
      <c r="F8" s="368">
        <f t="shared" si="0"/>
        <v>0</v>
      </c>
    </row>
    <row r="9" spans="1:6" s="362" customFormat="1" ht="15.75" customHeight="1">
      <c r="A9" s="365" t="s">
        <v>476</v>
      </c>
      <c r="B9" s="366">
        <v>32</v>
      </c>
      <c r="C9" s="367" t="s">
        <v>437</v>
      </c>
      <c r="D9" s="366"/>
      <c r="E9" s="366">
        <v>32</v>
      </c>
      <c r="F9" s="368">
        <f t="shared" si="0"/>
        <v>0</v>
      </c>
    </row>
    <row r="10" spans="1:6" s="362" customFormat="1" ht="15.75" customHeight="1">
      <c r="A10" s="369" t="s">
        <v>477</v>
      </c>
      <c r="B10" s="366">
        <v>335</v>
      </c>
      <c r="C10" s="367" t="s">
        <v>437</v>
      </c>
      <c r="D10" s="366"/>
      <c r="E10" s="366">
        <v>335</v>
      </c>
      <c r="F10" s="368">
        <f t="shared" si="0"/>
        <v>0</v>
      </c>
    </row>
    <row r="11" spans="1:6" s="362" customFormat="1" ht="15.75" customHeight="1">
      <c r="A11" s="365" t="s">
        <v>478</v>
      </c>
      <c r="B11" s="366">
        <v>267</v>
      </c>
      <c r="C11" s="367" t="s">
        <v>437</v>
      </c>
      <c r="D11" s="366"/>
      <c r="E11" s="366">
        <v>267</v>
      </c>
      <c r="F11" s="368">
        <f t="shared" si="0"/>
        <v>0</v>
      </c>
    </row>
    <row r="12" spans="1:6" s="362" customFormat="1" ht="15.75" customHeight="1">
      <c r="A12" s="365" t="s">
        <v>479</v>
      </c>
      <c r="B12" s="366">
        <v>11</v>
      </c>
      <c r="C12" s="367" t="s">
        <v>437</v>
      </c>
      <c r="D12" s="366"/>
      <c r="E12" s="366">
        <v>11</v>
      </c>
      <c r="F12" s="368">
        <f t="shared" si="0"/>
        <v>0</v>
      </c>
    </row>
    <row r="13" spans="1:6" s="362" customFormat="1" ht="15.75" customHeight="1">
      <c r="A13" s="365" t="s">
        <v>480</v>
      </c>
      <c r="B13" s="366">
        <v>31</v>
      </c>
      <c r="C13" s="367" t="s">
        <v>437</v>
      </c>
      <c r="D13" s="366"/>
      <c r="E13" s="366">
        <v>31</v>
      </c>
      <c r="F13" s="368">
        <f t="shared" si="0"/>
        <v>0</v>
      </c>
    </row>
    <row r="14" spans="1:6" s="362" customFormat="1" ht="15.75" customHeight="1">
      <c r="A14" s="365" t="s">
        <v>481</v>
      </c>
      <c r="B14" s="366">
        <v>8</v>
      </c>
      <c r="C14" s="367" t="s">
        <v>437</v>
      </c>
      <c r="D14" s="366"/>
      <c r="E14" s="366">
        <v>8</v>
      </c>
      <c r="F14" s="368">
        <f t="shared" si="0"/>
        <v>0</v>
      </c>
    </row>
    <row r="15" spans="1:6" s="362" customFormat="1" ht="15.75" customHeight="1">
      <c r="A15" s="365" t="s">
        <v>482</v>
      </c>
      <c r="B15" s="366">
        <v>124</v>
      </c>
      <c r="C15" s="367" t="s">
        <v>437</v>
      </c>
      <c r="D15" s="366"/>
      <c r="E15" s="366">
        <v>124</v>
      </c>
      <c r="F15" s="368">
        <f t="shared" si="0"/>
        <v>0</v>
      </c>
    </row>
    <row r="16" spans="1:6" s="362" customFormat="1" ht="15.75" customHeight="1">
      <c r="A16" s="365" t="s">
        <v>483</v>
      </c>
      <c r="B16" s="366">
        <v>308</v>
      </c>
      <c r="C16" s="367" t="s">
        <v>437</v>
      </c>
      <c r="D16" s="366"/>
      <c r="E16" s="366">
        <v>308</v>
      </c>
      <c r="F16" s="368">
        <f t="shared" si="0"/>
        <v>0</v>
      </c>
    </row>
    <row r="17" spans="1:6" s="362" customFormat="1" ht="15.75" customHeight="1">
      <c r="A17" s="365" t="s">
        <v>484</v>
      </c>
      <c r="B17" s="366">
        <v>371</v>
      </c>
      <c r="C17" s="367" t="s">
        <v>437</v>
      </c>
      <c r="D17" s="366"/>
      <c r="E17" s="366">
        <v>371</v>
      </c>
      <c r="F17" s="368">
        <f t="shared" si="0"/>
        <v>0</v>
      </c>
    </row>
    <row r="18" spans="1:6" s="362" customFormat="1" ht="15.75" customHeight="1">
      <c r="A18" s="365" t="s">
        <v>485</v>
      </c>
      <c r="B18" s="366">
        <v>262</v>
      </c>
      <c r="C18" s="367" t="s">
        <v>437</v>
      </c>
      <c r="D18" s="366"/>
      <c r="E18" s="366">
        <v>262</v>
      </c>
      <c r="F18" s="368">
        <f t="shared" si="0"/>
        <v>0</v>
      </c>
    </row>
    <row r="19" spans="1:6" s="362" customFormat="1" ht="15.75" customHeight="1">
      <c r="A19" s="365"/>
      <c r="B19" s="366"/>
      <c r="C19" s="367"/>
      <c r="D19" s="366"/>
      <c r="E19" s="366"/>
      <c r="F19" s="368">
        <f t="shared" si="0"/>
        <v>0</v>
      </c>
    </row>
    <row r="20" spans="1:6" s="362" customFormat="1" ht="15.75" customHeight="1">
      <c r="A20" s="365"/>
      <c r="B20" s="366"/>
      <c r="C20" s="367"/>
      <c r="D20" s="366"/>
      <c r="E20" s="366"/>
      <c r="F20" s="368">
        <f t="shared" si="0"/>
        <v>0</v>
      </c>
    </row>
    <row r="21" spans="1:6" s="362" customFormat="1" ht="15.75" customHeight="1">
      <c r="A21" s="365"/>
      <c r="B21" s="366"/>
      <c r="C21" s="367"/>
      <c r="D21" s="366"/>
      <c r="E21" s="366"/>
      <c r="F21" s="368">
        <f t="shared" si="0"/>
        <v>0</v>
      </c>
    </row>
    <row r="22" spans="1:6" s="362" customFormat="1" ht="15.75" customHeight="1">
      <c r="A22" s="365"/>
      <c r="B22" s="366"/>
      <c r="C22" s="367"/>
      <c r="D22" s="366"/>
      <c r="E22" s="366"/>
      <c r="F22" s="368">
        <f t="shared" si="0"/>
        <v>0</v>
      </c>
    </row>
    <row r="23" spans="1:6" s="362" customFormat="1" ht="15.75" customHeight="1" thickBot="1">
      <c r="A23" s="370"/>
      <c r="B23" s="371"/>
      <c r="C23" s="372"/>
      <c r="D23" s="371"/>
      <c r="E23" s="371"/>
      <c r="F23" s="373">
        <f t="shared" si="0"/>
        <v>0</v>
      </c>
    </row>
    <row r="24" spans="1:6" s="378" customFormat="1" ht="18" customHeight="1" thickBot="1">
      <c r="A24" s="374" t="s">
        <v>438</v>
      </c>
      <c r="B24" s="375">
        <f>SUM(B5:B23)</f>
        <v>3291</v>
      </c>
      <c r="C24" s="376"/>
      <c r="D24" s="375">
        <f>SUM(D5:D23)</f>
        <v>0</v>
      </c>
      <c r="E24" s="375">
        <f>SUM(E5:E23)</f>
        <v>7800</v>
      </c>
      <c r="F24" s="377">
        <f>SUM(F5:F23)</f>
        <v>-4509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3/2014. (II.20.)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B4">
      <selection activeCell="E6" sqref="E6"/>
    </sheetView>
  </sheetViews>
  <sheetFormatPr defaultColWidth="9.00390625" defaultRowHeight="12.75"/>
  <cols>
    <col min="1" max="1" width="60.625" style="379" customWidth="1"/>
    <col min="2" max="2" width="15.625" style="380" customWidth="1"/>
    <col min="3" max="3" width="16.375" style="380" customWidth="1"/>
    <col min="4" max="4" width="18.00390625" style="380" customWidth="1"/>
    <col min="5" max="5" width="16.625" style="380" customWidth="1"/>
    <col min="6" max="6" width="18.875" style="380" customWidth="1"/>
    <col min="7" max="8" width="12.875" style="380" customWidth="1"/>
    <col min="9" max="9" width="13.875" style="380" customWidth="1"/>
    <col min="10" max="16384" width="9.375" style="380" customWidth="1"/>
  </cols>
  <sheetData>
    <row r="1" spans="1:6" s="362" customFormat="1" ht="15.75">
      <c r="A1" s="439" t="s">
        <v>439</v>
      </c>
      <c r="B1" s="439"/>
      <c r="C1" s="439"/>
      <c r="D1" s="439"/>
      <c r="E1" s="439"/>
      <c r="F1" s="439"/>
    </row>
    <row r="2" spans="1:6" s="362" customFormat="1" ht="32.25" thickBot="1">
      <c r="A2" s="176"/>
      <c r="B2" s="173"/>
      <c r="C2" s="173"/>
      <c r="D2" s="173"/>
      <c r="E2" s="173"/>
      <c r="F2" s="363" t="s">
        <v>48</v>
      </c>
    </row>
    <row r="3" spans="1:6" s="361" customFormat="1" ht="63.75" thickBot="1">
      <c r="A3" s="180" t="s">
        <v>440</v>
      </c>
      <c r="B3" s="181" t="s">
        <v>432</v>
      </c>
      <c r="C3" s="181" t="s">
        <v>433</v>
      </c>
      <c r="D3" s="181" t="s">
        <v>434</v>
      </c>
      <c r="E3" s="181" t="s">
        <v>153</v>
      </c>
      <c r="F3" s="182" t="s">
        <v>441</v>
      </c>
    </row>
    <row r="4" spans="1:6" s="173" customFormat="1" ht="16.5" thickBot="1">
      <c r="A4" s="330">
        <v>1</v>
      </c>
      <c r="B4" s="354">
        <v>2</v>
      </c>
      <c r="C4" s="354">
        <v>3</v>
      </c>
      <c r="D4" s="354">
        <v>4</v>
      </c>
      <c r="E4" s="354">
        <v>5</v>
      </c>
      <c r="F4" s="364">
        <v>6</v>
      </c>
    </row>
    <row r="5" spans="1:6" s="362" customFormat="1" ht="15.75">
      <c r="A5" s="381" t="s">
        <v>468</v>
      </c>
      <c r="B5" s="366"/>
      <c r="C5" s="367" t="s">
        <v>469</v>
      </c>
      <c r="D5" s="366">
        <v>0</v>
      </c>
      <c r="E5" s="366">
        <v>3905</v>
      </c>
      <c r="F5" s="368">
        <f aca="true" t="shared" si="0" ref="F5:F23">B5-D5-E5</f>
        <v>-3905</v>
      </c>
    </row>
    <row r="6" spans="1:6" s="362" customFormat="1" ht="15.75">
      <c r="A6" s="381" t="s">
        <v>470</v>
      </c>
      <c r="B6" s="366">
        <v>328</v>
      </c>
      <c r="C6" s="367" t="s">
        <v>437</v>
      </c>
      <c r="D6" s="366">
        <v>0</v>
      </c>
      <c r="E6" s="366">
        <v>328</v>
      </c>
      <c r="F6" s="368">
        <f t="shared" si="0"/>
        <v>0</v>
      </c>
    </row>
    <row r="7" spans="1:6" s="362" customFormat="1" ht="15.75">
      <c r="A7" s="381" t="s">
        <v>471</v>
      </c>
      <c r="B7" s="366">
        <v>512</v>
      </c>
      <c r="C7" s="367" t="s">
        <v>437</v>
      </c>
      <c r="D7" s="366"/>
      <c r="E7" s="366"/>
      <c r="F7" s="368">
        <f t="shared" si="0"/>
        <v>512</v>
      </c>
    </row>
    <row r="8" spans="1:6" s="362" customFormat="1" ht="15.75">
      <c r="A8" s="381"/>
      <c r="B8" s="366"/>
      <c r="C8" s="367"/>
      <c r="D8" s="366"/>
      <c r="E8" s="366"/>
      <c r="F8" s="368">
        <f t="shared" si="0"/>
        <v>0</v>
      </c>
    </row>
    <row r="9" spans="1:6" s="362" customFormat="1" ht="15.75">
      <c r="A9" s="381"/>
      <c r="B9" s="366"/>
      <c r="C9" s="367"/>
      <c r="D9" s="366"/>
      <c r="E9" s="366"/>
      <c r="F9" s="368">
        <f t="shared" si="0"/>
        <v>0</v>
      </c>
    </row>
    <row r="10" spans="1:6" s="362" customFormat="1" ht="15.75">
      <c r="A10" s="381"/>
      <c r="B10" s="366"/>
      <c r="C10" s="367"/>
      <c r="D10" s="366"/>
      <c r="E10" s="366"/>
      <c r="F10" s="368">
        <f t="shared" si="0"/>
        <v>0</v>
      </c>
    </row>
    <row r="11" spans="1:6" s="362" customFormat="1" ht="15.75">
      <c r="A11" s="381"/>
      <c r="B11" s="366"/>
      <c r="C11" s="367"/>
      <c r="D11" s="366"/>
      <c r="E11" s="366"/>
      <c r="F11" s="368">
        <f t="shared" si="0"/>
        <v>0</v>
      </c>
    </row>
    <row r="12" spans="1:6" s="362" customFormat="1" ht="15.75">
      <c r="A12" s="381"/>
      <c r="B12" s="366"/>
      <c r="C12" s="367"/>
      <c r="D12" s="366"/>
      <c r="E12" s="366"/>
      <c r="F12" s="368">
        <f t="shared" si="0"/>
        <v>0</v>
      </c>
    </row>
    <row r="13" spans="1:6" s="362" customFormat="1" ht="15.75">
      <c r="A13" s="381"/>
      <c r="B13" s="366"/>
      <c r="C13" s="367"/>
      <c r="D13" s="366"/>
      <c r="E13" s="366"/>
      <c r="F13" s="368">
        <f t="shared" si="0"/>
        <v>0</v>
      </c>
    </row>
    <row r="14" spans="1:6" s="362" customFormat="1" ht="15.75">
      <c r="A14" s="381"/>
      <c r="B14" s="366"/>
      <c r="C14" s="367"/>
      <c r="D14" s="366"/>
      <c r="E14" s="366"/>
      <c r="F14" s="368">
        <f t="shared" si="0"/>
        <v>0</v>
      </c>
    </row>
    <row r="15" spans="1:6" s="362" customFormat="1" ht="15.75">
      <c r="A15" s="381"/>
      <c r="B15" s="366"/>
      <c r="C15" s="367"/>
      <c r="D15" s="366"/>
      <c r="E15" s="366"/>
      <c r="F15" s="368">
        <f t="shared" si="0"/>
        <v>0</v>
      </c>
    </row>
    <row r="16" spans="1:6" s="362" customFormat="1" ht="15.75">
      <c r="A16" s="381"/>
      <c r="B16" s="366"/>
      <c r="C16" s="367"/>
      <c r="D16" s="366"/>
      <c r="E16" s="366"/>
      <c r="F16" s="368">
        <f t="shared" si="0"/>
        <v>0</v>
      </c>
    </row>
    <row r="17" spans="1:6" s="362" customFormat="1" ht="15.75">
      <c r="A17" s="381"/>
      <c r="B17" s="366"/>
      <c r="C17" s="367"/>
      <c r="D17" s="366"/>
      <c r="E17" s="366"/>
      <c r="F17" s="368">
        <f t="shared" si="0"/>
        <v>0</v>
      </c>
    </row>
    <row r="18" spans="1:6" s="362" customFormat="1" ht="15.75">
      <c r="A18" s="381"/>
      <c r="B18" s="366"/>
      <c r="C18" s="367"/>
      <c r="D18" s="366"/>
      <c r="E18" s="366"/>
      <c r="F18" s="368">
        <f t="shared" si="0"/>
        <v>0</v>
      </c>
    </row>
    <row r="19" spans="1:6" s="362" customFormat="1" ht="15.75">
      <c r="A19" s="381"/>
      <c r="B19" s="366"/>
      <c r="C19" s="367"/>
      <c r="D19" s="366"/>
      <c r="E19" s="366"/>
      <c r="F19" s="368">
        <f t="shared" si="0"/>
        <v>0</v>
      </c>
    </row>
    <row r="20" spans="1:6" s="362" customFormat="1" ht="15.75">
      <c r="A20" s="381"/>
      <c r="B20" s="366"/>
      <c r="C20" s="367"/>
      <c r="D20" s="366"/>
      <c r="E20" s="366"/>
      <c r="F20" s="368">
        <f t="shared" si="0"/>
        <v>0</v>
      </c>
    </row>
    <row r="21" spans="1:6" s="362" customFormat="1" ht="15.75">
      <c r="A21" s="381"/>
      <c r="B21" s="366"/>
      <c r="C21" s="367"/>
      <c r="D21" s="366"/>
      <c r="E21" s="366"/>
      <c r="F21" s="368">
        <f t="shared" si="0"/>
        <v>0</v>
      </c>
    </row>
    <row r="22" spans="1:6" s="362" customFormat="1" ht="15.75">
      <c r="A22" s="381"/>
      <c r="B22" s="366"/>
      <c r="C22" s="367"/>
      <c r="D22" s="366"/>
      <c r="E22" s="366"/>
      <c r="F22" s="368">
        <f t="shared" si="0"/>
        <v>0</v>
      </c>
    </row>
    <row r="23" spans="1:6" s="362" customFormat="1" ht="16.5" thickBot="1">
      <c r="A23" s="370"/>
      <c r="B23" s="371"/>
      <c r="C23" s="372"/>
      <c r="D23" s="371"/>
      <c r="E23" s="371"/>
      <c r="F23" s="373">
        <f t="shared" si="0"/>
        <v>0</v>
      </c>
    </row>
    <row r="24" spans="1:6" s="378" customFormat="1" ht="16.5" thickBot="1">
      <c r="A24" s="374" t="s">
        <v>438</v>
      </c>
      <c r="B24" s="375">
        <f>SUM(B5:B23)</f>
        <v>840</v>
      </c>
      <c r="C24" s="376"/>
      <c r="D24" s="375">
        <f>SUM(D5:D23)</f>
        <v>0</v>
      </c>
      <c r="E24" s="375">
        <f>SUM(E5:E23)</f>
        <v>4233</v>
      </c>
      <c r="F24" s="377">
        <f>SUM(F5:F23)</f>
        <v>-3393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3/2014. (II.20.) önkormányzati rendelethez&amp;"Times New Roman CE,Normál"&amp;10
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workbookViewId="0" topLeftCell="C76">
      <selection activeCell="E76" sqref="E1:E16384"/>
    </sheetView>
  </sheetViews>
  <sheetFormatPr defaultColWidth="9.00390625" defaultRowHeight="18.75" customHeight="1"/>
  <cols>
    <col min="1" max="1" width="11.625" style="93" customWidth="1"/>
    <col min="2" max="2" width="51.375" style="94" customWidth="1"/>
    <col min="3" max="3" width="23.00390625" style="95" customWidth="1"/>
    <col min="4" max="4" width="20.00390625" style="95" customWidth="1"/>
    <col min="5" max="16384" width="9.375" style="2" customWidth="1"/>
  </cols>
  <sheetData>
    <row r="1" spans="1:4" s="1" customFormat="1" ht="18.75" customHeight="1" thickBot="1">
      <c r="A1" s="22"/>
      <c r="B1" s="23"/>
      <c r="C1" s="37" t="s">
        <v>402</v>
      </c>
      <c r="D1" s="37"/>
    </row>
    <row r="2" spans="1:4" s="6" customFormat="1" ht="18.75" customHeight="1">
      <c r="A2" s="278" t="s">
        <v>49</v>
      </c>
      <c r="B2" s="279" t="s">
        <v>127</v>
      </c>
      <c r="C2" s="39" t="s">
        <v>38</v>
      </c>
      <c r="D2" s="39"/>
    </row>
    <row r="3" spans="1:4" s="6" customFormat="1" ht="18.75" customHeight="1" thickBot="1">
      <c r="A3" s="280" t="s">
        <v>122</v>
      </c>
      <c r="B3" s="281" t="s">
        <v>357</v>
      </c>
      <c r="C3" s="41">
        <v>1</v>
      </c>
      <c r="D3" s="41"/>
    </row>
    <row r="4" spans="1:4" s="7" customFormat="1" ht="18.75" customHeight="1" thickBot="1">
      <c r="A4" s="35"/>
      <c r="B4" s="35"/>
      <c r="C4" s="42" t="s">
        <v>39</v>
      </c>
      <c r="D4" s="42"/>
    </row>
    <row r="5" spans="1:4" ht="18.75" customHeight="1" thickBot="1">
      <c r="A5" s="43" t="s">
        <v>124</v>
      </c>
      <c r="B5" s="44" t="s">
        <v>40</v>
      </c>
      <c r="C5" s="309" t="s">
        <v>413</v>
      </c>
      <c r="D5" s="311" t="s">
        <v>411</v>
      </c>
    </row>
    <row r="6" spans="1:4" s="4" customFormat="1" ht="18.75" customHeight="1" thickBot="1">
      <c r="A6" s="46">
        <v>1</v>
      </c>
      <c r="B6" s="47">
        <v>2</v>
      </c>
      <c r="C6" s="310">
        <v>3</v>
      </c>
      <c r="D6" s="312">
        <v>4</v>
      </c>
    </row>
    <row r="7" spans="1:4" s="4" customFormat="1" ht="18.75" customHeight="1" thickBot="1">
      <c r="A7" s="440" t="s">
        <v>41</v>
      </c>
      <c r="B7" s="441"/>
      <c r="C7" s="441"/>
      <c r="D7" s="441"/>
    </row>
    <row r="8" spans="1:4" s="4" customFormat="1" ht="18.75" customHeight="1" thickBot="1">
      <c r="A8" s="52" t="s">
        <v>6</v>
      </c>
      <c r="B8" s="283" t="s">
        <v>154</v>
      </c>
      <c r="C8" s="53">
        <f>+C9+C10+C11+C12+C13+C14</f>
        <v>132668</v>
      </c>
      <c r="D8" s="282">
        <f>+D9+D10+D11+D12+D13+D14</f>
        <v>156069</v>
      </c>
    </row>
    <row r="9" spans="1:4" s="8" customFormat="1" ht="18.75" customHeight="1">
      <c r="A9" s="54" t="s">
        <v>63</v>
      </c>
      <c r="B9" s="284" t="s">
        <v>155</v>
      </c>
      <c r="C9" s="55">
        <v>70525</v>
      </c>
      <c r="D9" s="55">
        <v>83437</v>
      </c>
    </row>
    <row r="10" spans="1:4" s="9" customFormat="1" ht="18.75" customHeight="1">
      <c r="A10" s="56" t="s">
        <v>64</v>
      </c>
      <c r="B10" s="285" t="s">
        <v>156</v>
      </c>
      <c r="C10" s="57">
        <v>38012</v>
      </c>
      <c r="D10" s="57">
        <v>39331</v>
      </c>
    </row>
    <row r="11" spans="1:4" s="9" customFormat="1" ht="18.75" customHeight="1">
      <c r="A11" s="56" t="s">
        <v>65</v>
      </c>
      <c r="B11" s="285" t="s">
        <v>157</v>
      </c>
      <c r="C11" s="57">
        <v>17667</v>
      </c>
      <c r="D11" s="57">
        <v>22901</v>
      </c>
    </row>
    <row r="12" spans="1:4" s="9" customFormat="1" ht="18.75" customHeight="1">
      <c r="A12" s="56" t="s">
        <v>66</v>
      </c>
      <c r="B12" s="285" t="s">
        <v>158</v>
      </c>
      <c r="C12" s="57">
        <v>6464</v>
      </c>
      <c r="D12" s="57">
        <v>2729</v>
      </c>
    </row>
    <row r="13" spans="1:4" s="9" customFormat="1" ht="18.75" customHeight="1">
      <c r="A13" s="56" t="s">
        <v>83</v>
      </c>
      <c r="B13" s="285" t="s">
        <v>159</v>
      </c>
      <c r="C13" s="58"/>
      <c r="D13" s="57">
        <v>2634</v>
      </c>
    </row>
    <row r="14" spans="1:4" s="8" customFormat="1" ht="18.75" customHeight="1" thickBot="1">
      <c r="A14" s="59" t="s">
        <v>67</v>
      </c>
      <c r="B14" s="286" t="s">
        <v>160</v>
      </c>
      <c r="C14" s="60"/>
      <c r="D14" s="57">
        <v>5037</v>
      </c>
    </row>
    <row r="15" spans="1:4" s="8" customFormat="1" ht="18.75" customHeight="1" thickBot="1">
      <c r="A15" s="52" t="s">
        <v>7</v>
      </c>
      <c r="B15" s="287" t="s">
        <v>161</v>
      </c>
      <c r="C15" s="53">
        <f>+C16+C17+C18+C19+C20</f>
        <v>23315</v>
      </c>
      <c r="D15" s="53">
        <f>+D16+D17+D18+D19+D20</f>
        <v>19368</v>
      </c>
    </row>
    <row r="16" spans="1:4" s="8" customFormat="1" ht="18.75" customHeight="1">
      <c r="A16" s="54" t="s">
        <v>69</v>
      </c>
      <c r="B16" s="284" t="s">
        <v>162</v>
      </c>
      <c r="C16" s="55"/>
      <c r="D16" s="55"/>
    </row>
    <row r="17" spans="1:4" s="8" customFormat="1" ht="18.75" customHeight="1">
      <c r="A17" s="56" t="s">
        <v>70</v>
      </c>
      <c r="B17" s="285" t="s">
        <v>163</v>
      </c>
      <c r="C17" s="57"/>
      <c r="D17" s="57"/>
    </row>
    <row r="18" spans="1:4" s="8" customFormat="1" ht="18.75" customHeight="1">
      <c r="A18" s="56" t="s">
        <v>71</v>
      </c>
      <c r="B18" s="285" t="s">
        <v>380</v>
      </c>
      <c r="C18" s="57"/>
      <c r="D18" s="57"/>
    </row>
    <row r="19" spans="1:4" s="8" customFormat="1" ht="18.75" customHeight="1">
      <c r="A19" s="56" t="s">
        <v>72</v>
      </c>
      <c r="B19" s="285" t="s">
        <v>381</v>
      </c>
      <c r="C19" s="57"/>
      <c r="D19" s="57"/>
    </row>
    <row r="20" spans="1:4" s="8" customFormat="1" ht="18.75" customHeight="1">
      <c r="A20" s="56" t="s">
        <v>73</v>
      </c>
      <c r="B20" s="285" t="s">
        <v>164</v>
      </c>
      <c r="C20" s="57">
        <v>23315</v>
      </c>
      <c r="D20" s="57">
        <v>19368</v>
      </c>
    </row>
    <row r="21" spans="1:4" s="9" customFormat="1" ht="18.75" customHeight="1" thickBot="1">
      <c r="A21" s="59" t="s">
        <v>79</v>
      </c>
      <c r="B21" s="286" t="s">
        <v>165</v>
      </c>
      <c r="C21" s="61"/>
      <c r="D21" s="61"/>
    </row>
    <row r="22" spans="1:4" s="9" customFormat="1" ht="18.75" customHeight="1" thickBot="1">
      <c r="A22" s="52" t="s">
        <v>8</v>
      </c>
      <c r="B22" s="283" t="s">
        <v>166</v>
      </c>
      <c r="C22" s="53">
        <f>+C23+C24+C25+C26+C27</f>
        <v>0</v>
      </c>
      <c r="D22" s="53">
        <f>+D23+D24+D25+D26+D27</f>
        <v>4662</v>
      </c>
    </row>
    <row r="23" spans="1:4" s="9" customFormat="1" ht="18.75" customHeight="1">
      <c r="A23" s="54" t="s">
        <v>52</v>
      </c>
      <c r="B23" s="284" t="s">
        <v>167</v>
      </c>
      <c r="C23" s="55"/>
      <c r="D23" s="55">
        <v>4662</v>
      </c>
    </row>
    <row r="24" spans="1:4" s="8" customFormat="1" ht="18.75" customHeight="1">
      <c r="A24" s="56" t="s">
        <v>53</v>
      </c>
      <c r="B24" s="285" t="s">
        <v>168</v>
      </c>
      <c r="C24" s="57"/>
      <c r="D24" s="57"/>
    </row>
    <row r="25" spans="1:4" s="9" customFormat="1" ht="18.75" customHeight="1">
      <c r="A25" s="56" t="s">
        <v>54</v>
      </c>
      <c r="B25" s="285" t="s">
        <v>382</v>
      </c>
      <c r="C25" s="57"/>
      <c r="D25" s="57"/>
    </row>
    <row r="26" spans="1:4" s="9" customFormat="1" ht="18.75" customHeight="1">
      <c r="A26" s="56" t="s">
        <v>55</v>
      </c>
      <c r="B26" s="285" t="s">
        <v>383</v>
      </c>
      <c r="C26" s="57"/>
      <c r="D26" s="57"/>
    </row>
    <row r="27" spans="1:4" s="9" customFormat="1" ht="18.75" customHeight="1">
      <c r="A27" s="56" t="s">
        <v>97</v>
      </c>
      <c r="B27" s="285" t="s">
        <v>169</v>
      </c>
      <c r="C27" s="57"/>
      <c r="D27" s="57"/>
    </row>
    <row r="28" spans="1:4" s="9" customFormat="1" ht="18.75" customHeight="1" thickBot="1">
      <c r="A28" s="59" t="s">
        <v>98</v>
      </c>
      <c r="B28" s="286" t="s">
        <v>170</v>
      </c>
      <c r="C28" s="61"/>
      <c r="D28" s="61"/>
    </row>
    <row r="29" spans="1:4" s="9" customFormat="1" ht="18.75" customHeight="1" thickBot="1">
      <c r="A29" s="52" t="s">
        <v>99</v>
      </c>
      <c r="B29" s="283" t="s">
        <v>171</v>
      </c>
      <c r="C29" s="62">
        <f>+C30+C33+C34+C35</f>
        <v>21500</v>
      </c>
      <c r="D29" s="62">
        <f>+D30+D33+D34+D35</f>
        <v>33456</v>
      </c>
    </row>
    <row r="30" spans="1:4" s="9" customFormat="1" ht="18.75" customHeight="1">
      <c r="A30" s="54" t="s">
        <v>172</v>
      </c>
      <c r="B30" s="284" t="s">
        <v>178</v>
      </c>
      <c r="C30" s="63">
        <f>+C31+C32</f>
        <v>16600</v>
      </c>
      <c r="D30" s="63">
        <f>+D31+D32</f>
        <v>26138</v>
      </c>
    </row>
    <row r="31" spans="1:4" s="9" customFormat="1" ht="18.75" customHeight="1">
      <c r="A31" s="56" t="s">
        <v>173</v>
      </c>
      <c r="B31" s="285" t="s">
        <v>179</v>
      </c>
      <c r="C31" s="57">
        <v>1600</v>
      </c>
      <c r="D31" s="57">
        <v>1920</v>
      </c>
    </row>
    <row r="32" spans="1:4" s="9" customFormat="1" ht="18.75" customHeight="1">
      <c r="A32" s="56" t="s">
        <v>174</v>
      </c>
      <c r="B32" s="285" t="s">
        <v>180</v>
      </c>
      <c r="C32" s="57">
        <v>15000</v>
      </c>
      <c r="D32" s="57">
        <v>24218</v>
      </c>
    </row>
    <row r="33" spans="1:4" s="9" customFormat="1" ht="18.75" customHeight="1">
      <c r="A33" s="56" t="s">
        <v>175</v>
      </c>
      <c r="B33" s="285" t="s">
        <v>181</v>
      </c>
      <c r="C33" s="57">
        <v>4900</v>
      </c>
      <c r="D33" s="57">
        <v>6284</v>
      </c>
    </row>
    <row r="34" spans="1:4" s="9" customFormat="1" ht="18.75" customHeight="1">
      <c r="A34" s="56" t="s">
        <v>176</v>
      </c>
      <c r="B34" s="285" t="s">
        <v>182</v>
      </c>
      <c r="C34" s="57"/>
      <c r="D34" s="57">
        <v>98</v>
      </c>
    </row>
    <row r="35" spans="1:4" s="9" customFormat="1" ht="18.75" customHeight="1" thickBot="1">
      <c r="A35" s="59" t="s">
        <v>177</v>
      </c>
      <c r="B35" s="286" t="s">
        <v>183</v>
      </c>
      <c r="C35" s="61"/>
      <c r="D35" s="61">
        <v>936</v>
      </c>
    </row>
    <row r="36" spans="1:4" s="9" customFormat="1" ht="18.75" customHeight="1" thickBot="1">
      <c r="A36" s="52" t="s">
        <v>10</v>
      </c>
      <c r="B36" s="283" t="s">
        <v>184</v>
      </c>
      <c r="C36" s="53">
        <f>SUM(C37:C46)</f>
        <v>9548</v>
      </c>
      <c r="D36" s="53">
        <f>SUM(D37:D46)</f>
        <v>18198</v>
      </c>
    </row>
    <row r="37" spans="1:4" s="9" customFormat="1" ht="18.75" customHeight="1">
      <c r="A37" s="54" t="s">
        <v>56</v>
      </c>
      <c r="B37" s="284" t="s">
        <v>187</v>
      </c>
      <c r="C37" s="55"/>
      <c r="D37" s="55">
        <v>218</v>
      </c>
    </row>
    <row r="38" spans="1:4" s="9" customFormat="1" ht="18.75" customHeight="1">
      <c r="A38" s="56" t="s">
        <v>57</v>
      </c>
      <c r="B38" s="285" t="s">
        <v>188</v>
      </c>
      <c r="C38" s="57"/>
      <c r="D38" s="57">
        <v>8228</v>
      </c>
    </row>
    <row r="39" spans="1:4" s="9" customFormat="1" ht="18.75" customHeight="1">
      <c r="A39" s="56" t="s">
        <v>58</v>
      </c>
      <c r="B39" s="285" t="s">
        <v>189</v>
      </c>
      <c r="C39" s="57"/>
      <c r="D39" s="57">
        <v>123</v>
      </c>
    </row>
    <row r="40" spans="1:4" s="9" customFormat="1" ht="18.75" customHeight="1">
      <c r="A40" s="56" t="s">
        <v>101</v>
      </c>
      <c r="B40" s="285" t="s">
        <v>190</v>
      </c>
      <c r="C40" s="57">
        <v>6000</v>
      </c>
      <c r="D40" s="57">
        <v>1615</v>
      </c>
    </row>
    <row r="41" spans="1:4" s="9" customFormat="1" ht="18.75" customHeight="1">
      <c r="A41" s="56" t="s">
        <v>102</v>
      </c>
      <c r="B41" s="285" t="s">
        <v>191</v>
      </c>
      <c r="C41" s="57">
        <v>2400</v>
      </c>
      <c r="D41" s="57">
        <v>3104</v>
      </c>
    </row>
    <row r="42" spans="1:4" s="9" customFormat="1" ht="18.75" customHeight="1">
      <c r="A42" s="56" t="s">
        <v>103</v>
      </c>
      <c r="B42" s="285" t="s">
        <v>192</v>
      </c>
      <c r="C42" s="57">
        <v>1148</v>
      </c>
      <c r="D42" s="57">
        <v>4193</v>
      </c>
    </row>
    <row r="43" spans="1:4" s="9" customFormat="1" ht="18.75" customHeight="1">
      <c r="A43" s="56" t="s">
        <v>104</v>
      </c>
      <c r="B43" s="285" t="s">
        <v>193</v>
      </c>
      <c r="C43" s="57"/>
      <c r="D43" s="57"/>
    </row>
    <row r="44" spans="1:4" s="9" customFormat="1" ht="18.75" customHeight="1">
      <c r="A44" s="56" t="s">
        <v>105</v>
      </c>
      <c r="B44" s="285" t="s">
        <v>194</v>
      </c>
      <c r="C44" s="57"/>
      <c r="D44" s="57">
        <v>290</v>
      </c>
    </row>
    <row r="45" spans="1:4" s="9" customFormat="1" ht="18.75" customHeight="1">
      <c r="A45" s="56" t="s">
        <v>185</v>
      </c>
      <c r="B45" s="285" t="s">
        <v>195</v>
      </c>
      <c r="C45" s="64"/>
      <c r="D45" s="64"/>
    </row>
    <row r="46" spans="1:4" s="9" customFormat="1" ht="18.75" customHeight="1" thickBot="1">
      <c r="A46" s="59" t="s">
        <v>186</v>
      </c>
      <c r="B46" s="286" t="s">
        <v>196</v>
      </c>
      <c r="C46" s="65">
        <v>0</v>
      </c>
      <c r="D46" s="65">
        <v>427</v>
      </c>
    </row>
    <row r="47" spans="1:4" s="9" customFormat="1" ht="18.75" customHeight="1" thickBot="1">
      <c r="A47" s="52" t="s">
        <v>11</v>
      </c>
      <c r="B47" s="283" t="s">
        <v>197</v>
      </c>
      <c r="C47" s="53">
        <f>SUM(C48:C52)</f>
        <v>0</v>
      </c>
      <c r="D47" s="53">
        <f>SUM(D48:D52)</f>
        <v>3525</v>
      </c>
    </row>
    <row r="48" spans="1:4" s="9" customFormat="1" ht="18.75" customHeight="1">
      <c r="A48" s="54" t="s">
        <v>59</v>
      </c>
      <c r="B48" s="284" t="s">
        <v>201</v>
      </c>
      <c r="C48" s="66"/>
      <c r="D48" s="66"/>
    </row>
    <row r="49" spans="1:4" s="9" customFormat="1" ht="18.75" customHeight="1">
      <c r="A49" s="56" t="s">
        <v>60</v>
      </c>
      <c r="B49" s="285" t="s">
        <v>202</v>
      </c>
      <c r="C49" s="64"/>
      <c r="D49" s="64">
        <v>3525</v>
      </c>
    </row>
    <row r="50" spans="1:4" s="9" customFormat="1" ht="18.75" customHeight="1">
      <c r="A50" s="56" t="s">
        <v>198</v>
      </c>
      <c r="B50" s="285" t="s">
        <v>203</v>
      </c>
      <c r="C50" s="64"/>
      <c r="D50" s="64"/>
    </row>
    <row r="51" spans="1:4" s="9" customFormat="1" ht="18.75" customHeight="1">
      <c r="A51" s="56" t="s">
        <v>199</v>
      </c>
      <c r="B51" s="285" t="s">
        <v>204</v>
      </c>
      <c r="C51" s="64"/>
      <c r="D51" s="64"/>
    </row>
    <row r="52" spans="1:4" s="9" customFormat="1" ht="18.75" customHeight="1" thickBot="1">
      <c r="A52" s="59" t="s">
        <v>200</v>
      </c>
      <c r="B52" s="286" t="s">
        <v>205</v>
      </c>
      <c r="C52" s="65"/>
      <c r="D52" s="65"/>
    </row>
    <row r="53" spans="1:4" s="9" customFormat="1" ht="18.75" customHeight="1" thickBot="1">
      <c r="A53" s="52" t="s">
        <v>106</v>
      </c>
      <c r="B53" s="283" t="s">
        <v>206</v>
      </c>
      <c r="C53" s="53">
        <f>SUM(C54:C56)</f>
        <v>12075</v>
      </c>
      <c r="D53" s="53">
        <f>SUM(D54:D56)</f>
        <v>20</v>
      </c>
    </row>
    <row r="54" spans="1:4" s="9" customFormat="1" ht="18.75" customHeight="1">
      <c r="A54" s="54" t="s">
        <v>61</v>
      </c>
      <c r="B54" s="284" t="s">
        <v>393</v>
      </c>
      <c r="C54" s="55"/>
      <c r="D54" s="55"/>
    </row>
    <row r="55" spans="1:4" s="9" customFormat="1" ht="18.75" customHeight="1">
      <c r="A55" s="56" t="s">
        <v>62</v>
      </c>
      <c r="B55" s="285" t="s">
        <v>394</v>
      </c>
      <c r="C55" s="57"/>
      <c r="D55" s="57"/>
    </row>
    <row r="56" spans="1:4" s="9" customFormat="1" ht="18.75" customHeight="1">
      <c r="A56" s="56" t="s">
        <v>211</v>
      </c>
      <c r="B56" s="285" t="s">
        <v>209</v>
      </c>
      <c r="C56" s="57">
        <v>12075</v>
      </c>
      <c r="D56" s="57">
        <v>20</v>
      </c>
    </row>
    <row r="57" spans="1:4" s="9" customFormat="1" ht="18.75" customHeight="1" thickBot="1">
      <c r="A57" s="59" t="s">
        <v>212</v>
      </c>
      <c r="B57" s="286" t="s">
        <v>210</v>
      </c>
      <c r="C57" s="61"/>
      <c r="D57" s="61"/>
    </row>
    <row r="58" spans="1:4" s="9" customFormat="1" ht="18.75" customHeight="1" thickBot="1">
      <c r="A58" s="52" t="s">
        <v>13</v>
      </c>
      <c r="B58" s="287" t="s">
        <v>213</v>
      </c>
      <c r="C58" s="53">
        <f>SUM(C59:C61)</f>
        <v>0</v>
      </c>
      <c r="D58" s="53">
        <f>SUM(D59:D61)</f>
        <v>7067</v>
      </c>
    </row>
    <row r="59" spans="1:4" s="9" customFormat="1" ht="18.75" customHeight="1">
      <c r="A59" s="54" t="s">
        <v>107</v>
      </c>
      <c r="B59" s="284" t="s">
        <v>395</v>
      </c>
      <c r="C59" s="64"/>
      <c r="D59" s="64"/>
    </row>
    <row r="60" spans="1:4" s="9" customFormat="1" ht="18.75" customHeight="1">
      <c r="A60" s="56" t="s">
        <v>108</v>
      </c>
      <c r="B60" s="285" t="s">
        <v>396</v>
      </c>
      <c r="C60" s="64"/>
      <c r="D60" s="64">
        <v>30</v>
      </c>
    </row>
    <row r="61" spans="1:4" s="9" customFormat="1" ht="18.75" customHeight="1">
      <c r="A61" s="56" t="s">
        <v>132</v>
      </c>
      <c r="B61" s="285" t="s">
        <v>216</v>
      </c>
      <c r="C61" s="64"/>
      <c r="D61" s="64">
        <v>7037</v>
      </c>
    </row>
    <row r="62" spans="1:4" s="9" customFormat="1" ht="18.75" customHeight="1" thickBot="1">
      <c r="A62" s="59" t="s">
        <v>214</v>
      </c>
      <c r="B62" s="286" t="s">
        <v>217</v>
      </c>
      <c r="C62" s="64"/>
      <c r="D62" s="64"/>
    </row>
    <row r="63" spans="1:4" s="9" customFormat="1" ht="18.75" customHeight="1" thickBot="1">
      <c r="A63" s="52" t="s">
        <v>14</v>
      </c>
      <c r="B63" s="283" t="s">
        <v>218</v>
      </c>
      <c r="C63" s="62">
        <f>+C8+C15+C22+C29+C36+C47+C53+C58</f>
        <v>199106</v>
      </c>
      <c r="D63" s="62">
        <f>+D8+D15+D22+D29+D36+D47+D53+D58</f>
        <v>242365</v>
      </c>
    </row>
    <row r="64" spans="1:4" s="9" customFormat="1" ht="18.75" customHeight="1" thickBot="1">
      <c r="A64" s="67" t="s">
        <v>352</v>
      </c>
      <c r="B64" s="287" t="s">
        <v>220</v>
      </c>
      <c r="C64" s="53">
        <f>SUM(C65:C67)</f>
        <v>0</v>
      </c>
      <c r="D64" s="53">
        <f>SUM(D65:D67)</f>
        <v>0</v>
      </c>
    </row>
    <row r="65" spans="1:4" s="9" customFormat="1" ht="18.75" customHeight="1">
      <c r="A65" s="54" t="s">
        <v>253</v>
      </c>
      <c r="B65" s="284" t="s">
        <v>221</v>
      </c>
      <c r="C65" s="64"/>
      <c r="D65" s="64"/>
    </row>
    <row r="66" spans="1:4" s="9" customFormat="1" ht="18.75" customHeight="1">
      <c r="A66" s="56" t="s">
        <v>262</v>
      </c>
      <c r="B66" s="285" t="s">
        <v>222</v>
      </c>
      <c r="C66" s="64"/>
      <c r="D66" s="64"/>
    </row>
    <row r="67" spans="1:4" s="9" customFormat="1" ht="18.75" customHeight="1" thickBot="1">
      <c r="A67" s="59" t="s">
        <v>263</v>
      </c>
      <c r="B67" s="288" t="s">
        <v>223</v>
      </c>
      <c r="C67" s="64"/>
      <c r="D67" s="64"/>
    </row>
    <row r="68" spans="1:4" s="9" customFormat="1" ht="18.75" customHeight="1" thickBot="1">
      <c r="A68" s="67" t="s">
        <v>224</v>
      </c>
      <c r="B68" s="287" t="s">
        <v>225</v>
      </c>
      <c r="C68" s="53">
        <f>SUM(C69:C72)</f>
        <v>0</v>
      </c>
      <c r="D68" s="53">
        <f>SUM(D69:D72)</f>
        <v>0</v>
      </c>
    </row>
    <row r="69" spans="1:4" s="9" customFormat="1" ht="18.75" customHeight="1">
      <c r="A69" s="54" t="s">
        <v>84</v>
      </c>
      <c r="B69" s="284" t="s">
        <v>226</v>
      </c>
      <c r="C69" s="64"/>
      <c r="D69" s="64"/>
    </row>
    <row r="70" spans="1:4" s="9" customFormat="1" ht="18.75" customHeight="1">
      <c r="A70" s="56" t="s">
        <v>85</v>
      </c>
      <c r="B70" s="285" t="s">
        <v>227</v>
      </c>
      <c r="C70" s="64"/>
      <c r="D70" s="64"/>
    </row>
    <row r="71" spans="1:4" s="9" customFormat="1" ht="18.75" customHeight="1">
      <c r="A71" s="56" t="s">
        <v>254</v>
      </c>
      <c r="B71" s="285" t="s">
        <v>228</v>
      </c>
      <c r="C71" s="64"/>
      <c r="D71" s="64"/>
    </row>
    <row r="72" spans="1:4" s="9" customFormat="1" ht="18.75" customHeight="1" thickBot="1">
      <c r="A72" s="59" t="s">
        <v>255</v>
      </c>
      <c r="B72" s="286" t="s">
        <v>229</v>
      </c>
      <c r="C72" s="64"/>
      <c r="D72" s="64"/>
    </row>
    <row r="73" spans="1:4" s="9" customFormat="1" ht="18.75" customHeight="1" thickBot="1">
      <c r="A73" s="67" t="s">
        <v>230</v>
      </c>
      <c r="B73" s="287" t="s">
        <v>231</v>
      </c>
      <c r="C73" s="53">
        <f>SUM(C74:C75)</f>
        <v>40000</v>
      </c>
      <c r="D73" s="53">
        <f>SUM(D74:D75)</f>
        <v>44458</v>
      </c>
    </row>
    <row r="74" spans="1:4" s="9" customFormat="1" ht="18.75" customHeight="1">
      <c r="A74" s="54" t="s">
        <v>256</v>
      </c>
      <c r="B74" s="284" t="s">
        <v>232</v>
      </c>
      <c r="C74" s="64">
        <v>40000</v>
      </c>
      <c r="D74" s="64">
        <v>44458</v>
      </c>
    </row>
    <row r="75" spans="1:4" s="9" customFormat="1" ht="18.75" customHeight="1" thickBot="1">
      <c r="A75" s="59" t="s">
        <v>257</v>
      </c>
      <c r="B75" s="286" t="s">
        <v>233</v>
      </c>
      <c r="C75" s="64"/>
      <c r="D75" s="64"/>
    </row>
    <row r="76" spans="1:4" s="8" customFormat="1" ht="18.75" customHeight="1" thickBot="1">
      <c r="A76" s="67" t="s">
        <v>234</v>
      </c>
      <c r="B76" s="287" t="s">
        <v>235</v>
      </c>
      <c r="C76" s="53">
        <f>SUM(C77:C79)</f>
        <v>0</v>
      </c>
      <c r="D76" s="53">
        <f>SUM(D77:D79)</f>
        <v>5089</v>
      </c>
    </row>
    <row r="77" spans="1:4" s="9" customFormat="1" ht="18.75" customHeight="1">
      <c r="A77" s="54" t="s">
        <v>258</v>
      </c>
      <c r="B77" s="284" t="s">
        <v>236</v>
      </c>
      <c r="C77" s="64"/>
      <c r="D77" s="64">
        <v>5089</v>
      </c>
    </row>
    <row r="78" spans="1:4" s="9" customFormat="1" ht="18.75" customHeight="1">
      <c r="A78" s="56" t="s">
        <v>259</v>
      </c>
      <c r="B78" s="285" t="s">
        <v>237</v>
      </c>
      <c r="C78" s="64"/>
      <c r="D78" s="64"/>
    </row>
    <row r="79" spans="1:4" s="9" customFormat="1" ht="18.75" customHeight="1" thickBot="1">
      <c r="A79" s="59" t="s">
        <v>260</v>
      </c>
      <c r="B79" s="286" t="s">
        <v>238</v>
      </c>
      <c r="C79" s="64"/>
      <c r="D79" s="64"/>
    </row>
    <row r="80" spans="1:4" s="9" customFormat="1" ht="18.75" customHeight="1" thickBot="1">
      <c r="A80" s="67" t="s">
        <v>239</v>
      </c>
      <c r="B80" s="287" t="s">
        <v>261</v>
      </c>
      <c r="C80" s="53">
        <f>SUM(C81:C84)</f>
        <v>0</v>
      </c>
      <c r="D80" s="53">
        <f>SUM(D81:D84)</f>
        <v>0</v>
      </c>
    </row>
    <row r="81" spans="1:4" s="9" customFormat="1" ht="18.75" customHeight="1">
      <c r="A81" s="68" t="s">
        <v>240</v>
      </c>
      <c r="B81" s="284" t="s">
        <v>241</v>
      </c>
      <c r="C81" s="64"/>
      <c r="D81" s="64"/>
    </row>
    <row r="82" spans="1:4" s="9" customFormat="1" ht="18.75" customHeight="1">
      <c r="A82" s="69" t="s">
        <v>242</v>
      </c>
      <c r="B82" s="285" t="s">
        <v>243</v>
      </c>
      <c r="C82" s="64"/>
      <c r="D82" s="64"/>
    </row>
    <row r="83" spans="1:4" s="9" customFormat="1" ht="18.75" customHeight="1">
      <c r="A83" s="69" t="s">
        <v>244</v>
      </c>
      <c r="B83" s="285" t="s">
        <v>245</v>
      </c>
      <c r="C83" s="64"/>
      <c r="D83" s="64"/>
    </row>
    <row r="84" spans="1:4" s="8" customFormat="1" ht="18.75" customHeight="1" thickBot="1">
      <c r="A84" s="70" t="s">
        <v>246</v>
      </c>
      <c r="B84" s="286" t="s">
        <v>247</v>
      </c>
      <c r="C84" s="64"/>
      <c r="D84" s="64"/>
    </row>
    <row r="85" spans="1:4" s="8" customFormat="1" ht="18.75" customHeight="1" thickBot="1">
      <c r="A85" s="67" t="s">
        <v>248</v>
      </c>
      <c r="B85" s="287" t="s">
        <v>249</v>
      </c>
      <c r="C85" s="71"/>
      <c r="D85" s="71"/>
    </row>
    <row r="86" spans="1:4" s="8" customFormat="1" ht="18.75" customHeight="1" thickBot="1">
      <c r="A86" s="67" t="s">
        <v>250</v>
      </c>
      <c r="B86" s="289" t="s">
        <v>251</v>
      </c>
      <c r="C86" s="62">
        <f>+C64+C68+C73+C76+C80+C85</f>
        <v>40000</v>
      </c>
      <c r="D86" s="62">
        <f>+D64+D68+D73+D76+D80+D85</f>
        <v>49547</v>
      </c>
    </row>
    <row r="87" spans="1:4" s="8" customFormat="1" ht="18.75" customHeight="1" thickBot="1">
      <c r="A87" s="72" t="s">
        <v>264</v>
      </c>
      <c r="B87" s="290" t="s">
        <v>379</v>
      </c>
      <c r="C87" s="62">
        <f>+C63+C86</f>
        <v>239106</v>
      </c>
      <c r="D87" s="62">
        <f>+D63+D86</f>
        <v>291912</v>
      </c>
    </row>
    <row r="88" spans="1:4" s="9" customFormat="1" ht="18.75" customHeight="1">
      <c r="A88" s="73"/>
      <c r="B88" s="291"/>
      <c r="C88" s="75"/>
      <c r="D88" s="75"/>
    </row>
    <row r="89" spans="1:4" ht="18.75" customHeight="1" thickBot="1">
      <c r="A89" s="76"/>
      <c r="B89" s="292"/>
      <c r="C89" s="78"/>
      <c r="D89" s="78"/>
    </row>
    <row r="90" spans="1:4" s="4" customFormat="1" ht="18.75" customHeight="1" thickBot="1">
      <c r="A90" s="442" t="s">
        <v>42</v>
      </c>
      <c r="B90" s="443"/>
      <c r="C90" s="443"/>
      <c r="D90" s="443"/>
    </row>
    <row r="91" spans="1:4" s="10" customFormat="1" ht="18.75" customHeight="1" thickBot="1">
      <c r="A91" s="80" t="s">
        <v>6</v>
      </c>
      <c r="B91" s="294" t="s">
        <v>389</v>
      </c>
      <c r="C91" s="82">
        <f>SUM(C92:C96)</f>
        <v>238106</v>
      </c>
      <c r="D91" s="82">
        <f>SUM(D92:D96)</f>
        <v>136823</v>
      </c>
    </row>
    <row r="92" spans="1:4" ht="18.75" customHeight="1">
      <c r="A92" s="83" t="s">
        <v>63</v>
      </c>
      <c r="B92" s="295" t="s">
        <v>36</v>
      </c>
      <c r="C92" s="84">
        <v>31982</v>
      </c>
      <c r="D92" s="84">
        <v>39222</v>
      </c>
    </row>
    <row r="93" spans="1:4" ht="18.75" customHeight="1">
      <c r="A93" s="56" t="s">
        <v>64</v>
      </c>
      <c r="B93" s="296" t="s">
        <v>109</v>
      </c>
      <c r="C93" s="57">
        <v>8067</v>
      </c>
      <c r="D93" s="57">
        <v>8768</v>
      </c>
    </row>
    <row r="94" spans="1:4" ht="18.75" customHeight="1">
      <c r="A94" s="56" t="s">
        <v>65</v>
      </c>
      <c r="B94" s="296" t="s">
        <v>82</v>
      </c>
      <c r="C94" s="61">
        <v>45187</v>
      </c>
      <c r="D94" s="61">
        <v>85197</v>
      </c>
    </row>
    <row r="95" spans="1:4" ht="18.75" customHeight="1">
      <c r="A95" s="56" t="s">
        <v>66</v>
      </c>
      <c r="B95" s="297" t="s">
        <v>110</v>
      </c>
      <c r="C95" s="61">
        <v>950</v>
      </c>
      <c r="D95" s="61">
        <v>1118</v>
      </c>
    </row>
    <row r="96" spans="1:4" ht="18.75" customHeight="1">
      <c r="A96" s="56" t="s">
        <v>74</v>
      </c>
      <c r="B96" s="298" t="s">
        <v>111</v>
      </c>
      <c r="C96" s="61">
        <f>SUM(C97:C106)</f>
        <v>151920</v>
      </c>
      <c r="D96" s="61">
        <f>SUM(D97:D106)</f>
        <v>2518</v>
      </c>
    </row>
    <row r="97" spans="1:4" ht="18.75" customHeight="1">
      <c r="A97" s="56" t="s">
        <v>67</v>
      </c>
      <c r="B97" s="296" t="s">
        <v>267</v>
      </c>
      <c r="C97" s="61"/>
      <c r="D97" s="61"/>
    </row>
    <row r="98" spans="1:4" ht="18.75" customHeight="1">
      <c r="A98" s="56" t="s">
        <v>68</v>
      </c>
      <c r="B98" s="299" t="s">
        <v>268</v>
      </c>
      <c r="C98" s="61"/>
      <c r="D98" s="61"/>
    </row>
    <row r="99" spans="1:4" ht="18.75" customHeight="1">
      <c r="A99" s="56" t="s">
        <v>75</v>
      </c>
      <c r="B99" s="296" t="s">
        <v>269</v>
      </c>
      <c r="C99" s="61"/>
      <c r="D99" s="61"/>
    </row>
    <row r="100" spans="1:4" ht="18.75" customHeight="1">
      <c r="A100" s="56" t="s">
        <v>76</v>
      </c>
      <c r="B100" s="296" t="s">
        <v>270</v>
      </c>
      <c r="C100" s="61"/>
      <c r="D100" s="61"/>
    </row>
    <row r="101" spans="1:4" ht="18.75" customHeight="1">
      <c r="A101" s="56" t="s">
        <v>77</v>
      </c>
      <c r="B101" s="299" t="s">
        <v>271</v>
      </c>
      <c r="C101" s="61">
        <v>149870</v>
      </c>
      <c r="D101" s="61">
        <v>28</v>
      </c>
    </row>
    <row r="102" spans="1:4" ht="18.75" customHeight="1">
      <c r="A102" s="56" t="s">
        <v>78</v>
      </c>
      <c r="B102" s="299" t="s">
        <v>272</v>
      </c>
      <c r="C102" s="61"/>
      <c r="D102" s="61"/>
    </row>
    <row r="103" spans="1:4" ht="18.75" customHeight="1">
      <c r="A103" s="56" t="s">
        <v>80</v>
      </c>
      <c r="B103" s="296" t="s">
        <v>273</v>
      </c>
      <c r="C103" s="61"/>
      <c r="D103" s="61"/>
    </row>
    <row r="104" spans="1:4" ht="18.75" customHeight="1">
      <c r="A104" s="85" t="s">
        <v>112</v>
      </c>
      <c r="B104" s="300" t="s">
        <v>274</v>
      </c>
      <c r="C104" s="61"/>
      <c r="D104" s="61"/>
    </row>
    <row r="105" spans="1:4" ht="18.75" customHeight="1">
      <c r="A105" s="56" t="s">
        <v>265</v>
      </c>
      <c r="B105" s="300" t="s">
        <v>275</v>
      </c>
      <c r="C105" s="61"/>
      <c r="D105" s="61"/>
    </row>
    <row r="106" spans="1:4" ht="18.75" customHeight="1" thickBot="1">
      <c r="A106" s="86" t="s">
        <v>266</v>
      </c>
      <c r="B106" s="301" t="s">
        <v>276</v>
      </c>
      <c r="C106" s="87">
        <v>2050</v>
      </c>
      <c r="D106" s="87">
        <v>2490</v>
      </c>
    </row>
    <row r="107" spans="1:4" ht="18.75" customHeight="1" thickBot="1">
      <c r="A107" s="52" t="s">
        <v>7</v>
      </c>
      <c r="B107" s="302" t="s">
        <v>390</v>
      </c>
      <c r="C107" s="53">
        <f>+C108+C110+C112</f>
        <v>0</v>
      </c>
      <c r="D107" s="53">
        <f>+D108+D110+D112</f>
        <v>10316</v>
      </c>
    </row>
    <row r="108" spans="1:4" ht="18.75" customHeight="1">
      <c r="A108" s="54" t="s">
        <v>69</v>
      </c>
      <c r="B108" s="296" t="s">
        <v>130</v>
      </c>
      <c r="C108" s="55"/>
      <c r="D108" s="55">
        <v>6083</v>
      </c>
    </row>
    <row r="109" spans="1:4" ht="18.75" customHeight="1">
      <c r="A109" s="54" t="s">
        <v>70</v>
      </c>
      <c r="B109" s="300" t="s">
        <v>280</v>
      </c>
      <c r="C109" s="55"/>
      <c r="D109" s="55"/>
    </row>
    <row r="110" spans="1:4" ht="18.75" customHeight="1">
      <c r="A110" s="54" t="s">
        <v>71</v>
      </c>
      <c r="B110" s="300" t="s">
        <v>113</v>
      </c>
      <c r="C110" s="57"/>
      <c r="D110" s="57">
        <v>4233</v>
      </c>
    </row>
    <row r="111" spans="1:4" ht="18.75" customHeight="1">
      <c r="A111" s="54" t="s">
        <v>72</v>
      </c>
      <c r="B111" s="300" t="s">
        <v>281</v>
      </c>
      <c r="C111" s="88"/>
      <c r="D111" s="88"/>
    </row>
    <row r="112" spans="1:4" ht="18.75" customHeight="1">
      <c r="A112" s="54" t="s">
        <v>73</v>
      </c>
      <c r="B112" s="303" t="s">
        <v>133</v>
      </c>
      <c r="C112" s="88"/>
      <c r="D112" s="88"/>
    </row>
    <row r="113" spans="1:4" ht="18.75" customHeight="1">
      <c r="A113" s="54" t="s">
        <v>79</v>
      </c>
      <c r="B113" s="304" t="s">
        <v>386</v>
      </c>
      <c r="C113" s="88"/>
      <c r="D113" s="88"/>
    </row>
    <row r="114" spans="1:4" ht="18.75" customHeight="1">
      <c r="A114" s="54" t="s">
        <v>81</v>
      </c>
      <c r="B114" s="305" t="s">
        <v>286</v>
      </c>
      <c r="C114" s="88"/>
      <c r="D114" s="88"/>
    </row>
    <row r="115" spans="1:4" ht="18.75" customHeight="1">
      <c r="A115" s="54" t="s">
        <v>114</v>
      </c>
      <c r="B115" s="296" t="s">
        <v>270</v>
      </c>
      <c r="C115" s="88"/>
      <c r="D115" s="88"/>
    </row>
    <row r="116" spans="1:4" ht="18.75" customHeight="1">
      <c r="A116" s="54" t="s">
        <v>115</v>
      </c>
      <c r="B116" s="296" t="s">
        <v>285</v>
      </c>
      <c r="C116" s="88"/>
      <c r="D116" s="88"/>
    </row>
    <row r="117" spans="1:4" ht="18.75" customHeight="1">
      <c r="A117" s="54" t="s">
        <v>116</v>
      </c>
      <c r="B117" s="296" t="s">
        <v>284</v>
      </c>
      <c r="C117" s="88"/>
      <c r="D117" s="88"/>
    </row>
    <row r="118" spans="1:4" ht="18.75" customHeight="1">
      <c r="A118" s="54" t="s">
        <v>277</v>
      </c>
      <c r="B118" s="296" t="s">
        <v>273</v>
      </c>
      <c r="C118" s="88"/>
      <c r="D118" s="88"/>
    </row>
    <row r="119" spans="1:4" ht="18.75" customHeight="1">
      <c r="A119" s="54" t="s">
        <v>278</v>
      </c>
      <c r="B119" s="296" t="s">
        <v>283</v>
      </c>
      <c r="C119" s="88"/>
      <c r="D119" s="88"/>
    </row>
    <row r="120" spans="1:4" ht="18.75" customHeight="1" thickBot="1">
      <c r="A120" s="85" t="s">
        <v>279</v>
      </c>
      <c r="B120" s="296" t="s">
        <v>282</v>
      </c>
      <c r="C120" s="89"/>
      <c r="D120" s="89"/>
    </row>
    <row r="121" spans="1:4" ht="18.75" customHeight="1" thickBot="1">
      <c r="A121" s="52" t="s">
        <v>8</v>
      </c>
      <c r="B121" s="306" t="s">
        <v>287</v>
      </c>
      <c r="C121" s="53">
        <f>+C122+C123</f>
        <v>1000</v>
      </c>
      <c r="D121" s="53">
        <f>+D122+D123</f>
        <v>0</v>
      </c>
    </row>
    <row r="122" spans="1:4" ht="18.75" customHeight="1">
      <c r="A122" s="54" t="s">
        <v>52</v>
      </c>
      <c r="B122" s="305" t="s">
        <v>44</v>
      </c>
      <c r="C122" s="55">
        <v>1000</v>
      </c>
      <c r="D122" s="55">
        <v>0</v>
      </c>
    </row>
    <row r="123" spans="1:4" ht="18.75" customHeight="1" thickBot="1">
      <c r="A123" s="59" t="s">
        <v>53</v>
      </c>
      <c r="B123" s="300" t="s">
        <v>45</v>
      </c>
      <c r="C123" s="61"/>
      <c r="D123" s="61"/>
    </row>
    <row r="124" spans="1:4" ht="18.75" customHeight="1" thickBot="1">
      <c r="A124" s="52" t="s">
        <v>9</v>
      </c>
      <c r="B124" s="306" t="s">
        <v>288</v>
      </c>
      <c r="C124" s="53">
        <f>+C91+C107+C121</f>
        <v>239106</v>
      </c>
      <c r="D124" s="53">
        <f>+D91+D107+D121</f>
        <v>147139</v>
      </c>
    </row>
    <row r="125" spans="1:4" ht="18.75" customHeight="1" thickBot="1">
      <c r="A125" s="52" t="s">
        <v>10</v>
      </c>
      <c r="B125" s="306" t="s">
        <v>289</v>
      </c>
      <c r="C125" s="53">
        <f>+C126+C127+C128</f>
        <v>0</v>
      </c>
      <c r="D125" s="53">
        <f>+D126+D127+D128</f>
        <v>0</v>
      </c>
    </row>
    <row r="126" spans="1:4" s="10" customFormat="1" ht="18.75" customHeight="1">
      <c r="A126" s="54" t="s">
        <v>56</v>
      </c>
      <c r="B126" s="305" t="s">
        <v>290</v>
      </c>
      <c r="C126" s="88"/>
      <c r="D126" s="88"/>
    </row>
    <row r="127" spans="1:4" ht="18.75" customHeight="1">
      <c r="A127" s="54" t="s">
        <v>57</v>
      </c>
      <c r="B127" s="305" t="s">
        <v>291</v>
      </c>
      <c r="C127" s="88"/>
      <c r="D127" s="88"/>
    </row>
    <row r="128" spans="1:4" ht="18.75" customHeight="1" thickBot="1">
      <c r="A128" s="85" t="s">
        <v>58</v>
      </c>
      <c r="B128" s="307" t="s">
        <v>292</v>
      </c>
      <c r="C128" s="88"/>
      <c r="D128" s="88"/>
    </row>
    <row r="129" spans="1:4" ht="18.75" customHeight="1" thickBot="1">
      <c r="A129" s="52" t="s">
        <v>11</v>
      </c>
      <c r="B129" s="306" t="s">
        <v>351</v>
      </c>
      <c r="C129" s="53">
        <f>+C130+C131+C132+C133</f>
        <v>0</v>
      </c>
      <c r="D129" s="53">
        <f>+D130+D131+D132+D133</f>
        <v>0</v>
      </c>
    </row>
    <row r="130" spans="1:4" ht="18.75" customHeight="1">
      <c r="A130" s="54" t="s">
        <v>59</v>
      </c>
      <c r="B130" s="305" t="s">
        <v>293</v>
      </c>
      <c r="C130" s="88"/>
      <c r="D130" s="88"/>
    </row>
    <row r="131" spans="1:4" ht="18.75" customHeight="1">
      <c r="A131" s="54" t="s">
        <v>60</v>
      </c>
      <c r="B131" s="305" t="s">
        <v>294</v>
      </c>
      <c r="C131" s="88"/>
      <c r="D131" s="88"/>
    </row>
    <row r="132" spans="1:4" ht="18.75" customHeight="1">
      <c r="A132" s="54" t="s">
        <v>198</v>
      </c>
      <c r="B132" s="305" t="s">
        <v>295</v>
      </c>
      <c r="C132" s="88"/>
      <c r="D132" s="88"/>
    </row>
    <row r="133" spans="1:4" s="10" customFormat="1" ht="18.75" customHeight="1" thickBot="1">
      <c r="A133" s="85" t="s">
        <v>199</v>
      </c>
      <c r="B133" s="307" t="s">
        <v>296</v>
      </c>
      <c r="C133" s="88"/>
      <c r="D133" s="88"/>
    </row>
    <row r="134" spans="1:11" ht="18.75" customHeight="1" thickBot="1">
      <c r="A134" s="52" t="s">
        <v>12</v>
      </c>
      <c r="B134" s="306" t="s">
        <v>297</v>
      </c>
      <c r="C134" s="62">
        <f>+C135+C136+C137+C138</f>
        <v>0</v>
      </c>
      <c r="D134" s="62">
        <f>+D135+D136+D137+D138</f>
        <v>144773</v>
      </c>
      <c r="K134" s="26"/>
    </row>
    <row r="135" spans="1:4" ht="18.75" customHeight="1">
      <c r="A135" s="54" t="s">
        <v>61</v>
      </c>
      <c r="B135" s="305" t="s">
        <v>308</v>
      </c>
      <c r="C135" s="88"/>
      <c r="D135" s="88"/>
    </row>
    <row r="136" spans="1:4" ht="18.75" customHeight="1">
      <c r="A136" s="54" t="s">
        <v>62</v>
      </c>
      <c r="B136" s="305" t="s">
        <v>308</v>
      </c>
      <c r="C136" s="88"/>
      <c r="D136" s="88">
        <v>5089</v>
      </c>
    </row>
    <row r="137" spans="1:4" s="10" customFormat="1" ht="18.75" customHeight="1">
      <c r="A137" s="54" t="s">
        <v>211</v>
      </c>
      <c r="B137" s="305" t="s">
        <v>414</v>
      </c>
      <c r="C137" s="88"/>
      <c r="D137" s="88">
        <v>139684</v>
      </c>
    </row>
    <row r="138" spans="1:4" s="10" customFormat="1" ht="18.75" customHeight="1" thickBot="1">
      <c r="A138" s="85" t="s">
        <v>212</v>
      </c>
      <c r="B138" s="307" t="s">
        <v>300</v>
      </c>
      <c r="C138" s="88"/>
      <c r="D138" s="88"/>
    </row>
    <row r="139" spans="1:4" s="10" customFormat="1" ht="18.75" customHeight="1" thickBot="1">
      <c r="A139" s="52" t="s">
        <v>13</v>
      </c>
      <c r="B139" s="306" t="s">
        <v>301</v>
      </c>
      <c r="C139" s="90">
        <f>+C140+C141+C142+C143</f>
        <v>0</v>
      </c>
      <c r="D139" s="90">
        <f>+D140+D141+D142+D143</f>
        <v>0</v>
      </c>
    </row>
    <row r="140" spans="1:4" s="10" customFormat="1" ht="18.75" customHeight="1">
      <c r="A140" s="54" t="s">
        <v>107</v>
      </c>
      <c r="B140" s="305" t="s">
        <v>302</v>
      </c>
      <c r="C140" s="88"/>
      <c r="D140" s="88"/>
    </row>
    <row r="141" spans="1:4" s="10" customFormat="1" ht="18.75" customHeight="1">
      <c r="A141" s="54" t="s">
        <v>108</v>
      </c>
      <c r="B141" s="305" t="s">
        <v>303</v>
      </c>
      <c r="C141" s="88"/>
      <c r="D141" s="88"/>
    </row>
    <row r="142" spans="1:4" s="10" customFormat="1" ht="18.75" customHeight="1">
      <c r="A142" s="54" t="s">
        <v>132</v>
      </c>
      <c r="B142" s="305" t="s">
        <v>304</v>
      </c>
      <c r="C142" s="88"/>
      <c r="D142" s="88"/>
    </row>
    <row r="143" spans="1:4" ht="18.75" customHeight="1" thickBot="1">
      <c r="A143" s="54" t="s">
        <v>214</v>
      </c>
      <c r="B143" s="305" t="s">
        <v>305</v>
      </c>
      <c r="C143" s="88"/>
      <c r="D143" s="88"/>
    </row>
    <row r="144" spans="1:4" ht="18.75" customHeight="1" thickBot="1">
      <c r="A144" s="52" t="s">
        <v>14</v>
      </c>
      <c r="B144" s="306" t="s">
        <v>306</v>
      </c>
      <c r="C144" s="91">
        <f>+C125+C129+C134+C139</f>
        <v>0</v>
      </c>
      <c r="D144" s="91">
        <f>+D125+D129+D134+D139</f>
        <v>144773</v>
      </c>
    </row>
    <row r="145" spans="1:4" ht="18.75" customHeight="1" thickBot="1">
      <c r="A145" s="92" t="s">
        <v>15</v>
      </c>
      <c r="B145" s="308" t="s">
        <v>307</v>
      </c>
      <c r="C145" s="91">
        <f>+C124+C144</f>
        <v>239106</v>
      </c>
      <c r="D145" s="91">
        <f>+D124+D144</f>
        <v>291912</v>
      </c>
    </row>
    <row r="146" ht="18.75" customHeight="1" thickBot="1"/>
    <row r="147" spans="1:4" ht="18.75" customHeight="1" thickBot="1">
      <c r="A147" s="96" t="s">
        <v>125</v>
      </c>
      <c r="B147" s="97"/>
      <c r="C147" s="98">
        <v>11</v>
      </c>
      <c r="D147" s="98">
        <v>11</v>
      </c>
    </row>
    <row r="148" spans="1:4" ht="18.75" customHeight="1" thickBot="1">
      <c r="A148" s="96" t="s">
        <v>126</v>
      </c>
      <c r="B148" s="97"/>
      <c r="C148" s="98">
        <v>5</v>
      </c>
      <c r="D148" s="98">
        <v>8</v>
      </c>
    </row>
  </sheetData>
  <sheetProtection formatCells="0"/>
  <mergeCells count="2">
    <mergeCell ref="A7:D7"/>
    <mergeCell ref="A90:D90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workbookViewId="0" topLeftCell="A133">
      <selection activeCell="E133" sqref="E1:E16384"/>
    </sheetView>
  </sheetViews>
  <sheetFormatPr defaultColWidth="9.00390625" defaultRowHeight="12.75"/>
  <cols>
    <col min="1" max="1" width="8.625" style="31" customWidth="1"/>
    <col min="2" max="2" width="53.50390625" style="32" customWidth="1"/>
    <col min="3" max="3" width="18.625" style="33" customWidth="1"/>
    <col min="4" max="4" width="20.00390625" style="95" customWidth="1"/>
    <col min="5" max="16384" width="9.375" style="2" customWidth="1"/>
  </cols>
  <sheetData>
    <row r="1" spans="1:4" s="1" customFormat="1" ht="16.5" customHeight="1" thickBot="1">
      <c r="A1" s="22"/>
      <c r="B1" s="23"/>
      <c r="C1" s="37" t="s">
        <v>402</v>
      </c>
      <c r="D1" s="37"/>
    </row>
    <row r="2" spans="1:4" s="6" customFormat="1" ht="18" customHeight="1">
      <c r="A2" s="278" t="s">
        <v>49</v>
      </c>
      <c r="B2" s="279" t="s">
        <v>127</v>
      </c>
      <c r="C2" s="39" t="s">
        <v>38</v>
      </c>
      <c r="D2" s="39"/>
    </row>
    <row r="3" spans="1:4" s="6" customFormat="1" ht="18" customHeight="1" thickBot="1">
      <c r="A3" s="280" t="s">
        <v>122</v>
      </c>
      <c r="B3" s="281" t="s">
        <v>415</v>
      </c>
      <c r="C3" s="41">
        <v>1</v>
      </c>
      <c r="D3" s="41"/>
    </row>
    <row r="4" spans="1:4" s="6" customFormat="1" ht="18" customHeight="1" thickBot="1">
      <c r="A4" s="35"/>
      <c r="B4" s="35"/>
      <c r="C4" s="42" t="s">
        <v>39</v>
      </c>
      <c r="D4" s="42"/>
    </row>
    <row r="5" spans="1:4" s="201" customFormat="1" ht="18" customHeight="1" thickBot="1">
      <c r="A5" s="43" t="s">
        <v>124</v>
      </c>
      <c r="B5" s="44" t="s">
        <v>40</v>
      </c>
      <c r="C5" s="309" t="s">
        <v>413</v>
      </c>
      <c r="D5" s="311" t="s">
        <v>411</v>
      </c>
    </row>
    <row r="6" spans="1:4" s="4" customFormat="1" ht="18" customHeight="1" thickBot="1">
      <c r="A6" s="46">
        <v>1</v>
      </c>
      <c r="B6" s="47">
        <v>2</v>
      </c>
      <c r="C6" s="310">
        <v>3</v>
      </c>
      <c r="D6" s="312">
        <v>4</v>
      </c>
    </row>
    <row r="7" spans="1:4" s="4" customFormat="1" ht="18" customHeight="1" thickBot="1">
      <c r="A7" s="440" t="s">
        <v>41</v>
      </c>
      <c r="B7" s="441"/>
      <c r="C7" s="441"/>
      <c r="D7" s="441"/>
    </row>
    <row r="8" spans="1:4" s="4" customFormat="1" ht="18" customHeight="1" thickBot="1">
      <c r="A8" s="52" t="s">
        <v>6</v>
      </c>
      <c r="B8" s="283" t="s">
        <v>154</v>
      </c>
      <c r="C8" s="53">
        <f>+C9+C10+C11+C12+C13+C14</f>
        <v>132668</v>
      </c>
      <c r="D8" s="282">
        <f>+D9+D10+D11+D12+D13+D14</f>
        <v>156069</v>
      </c>
    </row>
    <row r="9" spans="1:4" s="202" customFormat="1" ht="18" customHeight="1">
      <c r="A9" s="54" t="s">
        <v>63</v>
      </c>
      <c r="B9" s="284" t="s">
        <v>155</v>
      </c>
      <c r="C9" s="55">
        <v>70525</v>
      </c>
      <c r="D9" s="55">
        <v>83437</v>
      </c>
    </row>
    <row r="10" spans="1:4" s="203" customFormat="1" ht="18" customHeight="1">
      <c r="A10" s="56" t="s">
        <v>64</v>
      </c>
      <c r="B10" s="285" t="s">
        <v>156</v>
      </c>
      <c r="C10" s="57">
        <v>38012</v>
      </c>
      <c r="D10" s="57">
        <v>39331</v>
      </c>
    </row>
    <row r="11" spans="1:4" s="203" customFormat="1" ht="18" customHeight="1">
      <c r="A11" s="56" t="s">
        <v>65</v>
      </c>
      <c r="B11" s="285" t="s">
        <v>157</v>
      </c>
      <c r="C11" s="57">
        <v>17667</v>
      </c>
      <c r="D11" s="57">
        <v>22901</v>
      </c>
    </row>
    <row r="12" spans="1:4" s="203" customFormat="1" ht="18" customHeight="1">
      <c r="A12" s="56" t="s">
        <v>66</v>
      </c>
      <c r="B12" s="285" t="s">
        <v>158</v>
      </c>
      <c r="C12" s="57">
        <v>6464</v>
      </c>
      <c r="D12" s="57">
        <v>2729</v>
      </c>
    </row>
    <row r="13" spans="1:4" s="203" customFormat="1" ht="18" customHeight="1">
      <c r="A13" s="56" t="s">
        <v>83</v>
      </c>
      <c r="B13" s="285" t="s">
        <v>159</v>
      </c>
      <c r="C13" s="58"/>
      <c r="D13" s="57">
        <v>2634</v>
      </c>
    </row>
    <row r="14" spans="1:4" s="202" customFormat="1" ht="18" customHeight="1" thickBot="1">
      <c r="A14" s="59" t="s">
        <v>67</v>
      </c>
      <c r="B14" s="286" t="s">
        <v>160</v>
      </c>
      <c r="C14" s="60"/>
      <c r="D14" s="57">
        <v>5037</v>
      </c>
    </row>
    <row r="15" spans="1:4" s="202" customFormat="1" ht="16.5" thickBot="1">
      <c r="A15" s="52" t="s">
        <v>7</v>
      </c>
      <c r="B15" s="287" t="s">
        <v>161</v>
      </c>
      <c r="C15" s="53">
        <f>+C16+C17+C18+C19+C20</f>
        <v>23315</v>
      </c>
      <c r="D15" s="53">
        <f>+D16+D17+D18+D19+D20</f>
        <v>19368</v>
      </c>
    </row>
    <row r="16" spans="1:4" s="202" customFormat="1" ht="18" customHeight="1">
      <c r="A16" s="54" t="s">
        <v>69</v>
      </c>
      <c r="B16" s="284" t="s">
        <v>162</v>
      </c>
      <c r="C16" s="55"/>
      <c r="D16" s="55"/>
    </row>
    <row r="17" spans="1:4" s="202" customFormat="1" ht="18" customHeight="1">
      <c r="A17" s="56" t="s">
        <v>70</v>
      </c>
      <c r="B17" s="285" t="s">
        <v>163</v>
      </c>
      <c r="C17" s="57"/>
      <c r="D17" s="57"/>
    </row>
    <row r="18" spans="1:4" s="202" customFormat="1" ht="18" customHeight="1">
      <c r="A18" s="56" t="s">
        <v>71</v>
      </c>
      <c r="B18" s="285" t="s">
        <v>380</v>
      </c>
      <c r="C18" s="57"/>
      <c r="D18" s="57"/>
    </row>
    <row r="19" spans="1:4" s="202" customFormat="1" ht="18" customHeight="1">
      <c r="A19" s="56" t="s">
        <v>72</v>
      </c>
      <c r="B19" s="285" t="s">
        <v>381</v>
      </c>
      <c r="C19" s="57"/>
      <c r="D19" s="57"/>
    </row>
    <row r="20" spans="1:4" s="202" customFormat="1" ht="18" customHeight="1">
      <c r="A20" s="56" t="s">
        <v>73</v>
      </c>
      <c r="B20" s="285" t="s">
        <v>164</v>
      </c>
      <c r="C20" s="57">
        <v>23315</v>
      </c>
      <c r="D20" s="57">
        <v>19368</v>
      </c>
    </row>
    <row r="21" spans="1:4" s="203" customFormat="1" ht="18" customHeight="1" thickBot="1">
      <c r="A21" s="59" t="s">
        <v>79</v>
      </c>
      <c r="B21" s="286" t="s">
        <v>165</v>
      </c>
      <c r="C21" s="61"/>
      <c r="D21" s="61"/>
    </row>
    <row r="22" spans="1:4" s="203" customFormat="1" ht="16.5" thickBot="1">
      <c r="A22" s="52" t="s">
        <v>8</v>
      </c>
      <c r="B22" s="283" t="s">
        <v>166</v>
      </c>
      <c r="C22" s="53">
        <f>+C23+C24+C25+C26+C27</f>
        <v>0</v>
      </c>
      <c r="D22" s="53">
        <f>+D23+D24+D25+D26+D27</f>
        <v>4662</v>
      </c>
    </row>
    <row r="23" spans="1:4" s="203" customFormat="1" ht="18" customHeight="1">
      <c r="A23" s="54" t="s">
        <v>52</v>
      </c>
      <c r="B23" s="284" t="s">
        <v>167</v>
      </c>
      <c r="C23" s="55"/>
      <c r="D23" s="55">
        <v>4662</v>
      </c>
    </row>
    <row r="24" spans="1:4" s="202" customFormat="1" ht="18" customHeight="1">
      <c r="A24" s="56" t="s">
        <v>53</v>
      </c>
      <c r="B24" s="285" t="s">
        <v>168</v>
      </c>
      <c r="C24" s="57"/>
      <c r="D24" s="57"/>
    </row>
    <row r="25" spans="1:4" s="203" customFormat="1" ht="18" customHeight="1">
      <c r="A25" s="56" t="s">
        <v>54</v>
      </c>
      <c r="B25" s="285" t="s">
        <v>382</v>
      </c>
      <c r="C25" s="57"/>
      <c r="D25" s="57"/>
    </row>
    <row r="26" spans="1:4" s="203" customFormat="1" ht="18" customHeight="1">
      <c r="A26" s="56" t="s">
        <v>55</v>
      </c>
      <c r="B26" s="285" t="s">
        <v>383</v>
      </c>
      <c r="C26" s="57"/>
      <c r="D26" s="57"/>
    </row>
    <row r="27" spans="1:4" s="203" customFormat="1" ht="18" customHeight="1">
      <c r="A27" s="56" t="s">
        <v>97</v>
      </c>
      <c r="B27" s="285" t="s">
        <v>169</v>
      </c>
      <c r="C27" s="57"/>
      <c r="D27" s="57"/>
    </row>
    <row r="28" spans="1:4" s="203" customFormat="1" ht="18" customHeight="1" thickBot="1">
      <c r="A28" s="59" t="s">
        <v>98</v>
      </c>
      <c r="B28" s="286" t="s">
        <v>170</v>
      </c>
      <c r="C28" s="61"/>
      <c r="D28" s="61"/>
    </row>
    <row r="29" spans="1:4" s="203" customFormat="1" ht="18" customHeight="1" thickBot="1">
      <c r="A29" s="52" t="s">
        <v>99</v>
      </c>
      <c r="B29" s="283" t="s">
        <v>171</v>
      </c>
      <c r="C29" s="62">
        <f>+C30+C33+C34+C35</f>
        <v>21500</v>
      </c>
      <c r="D29" s="62">
        <f>+D30+D33+D34+D35</f>
        <v>33456</v>
      </c>
    </row>
    <row r="30" spans="1:4" s="203" customFormat="1" ht="18" customHeight="1">
      <c r="A30" s="54" t="s">
        <v>172</v>
      </c>
      <c r="B30" s="284" t="s">
        <v>178</v>
      </c>
      <c r="C30" s="63">
        <f>+C31+C32</f>
        <v>16600</v>
      </c>
      <c r="D30" s="63">
        <f>+D31+D32</f>
        <v>26138</v>
      </c>
    </row>
    <row r="31" spans="1:4" s="203" customFormat="1" ht="18" customHeight="1">
      <c r="A31" s="56" t="s">
        <v>173</v>
      </c>
      <c r="B31" s="285" t="s">
        <v>179</v>
      </c>
      <c r="C31" s="57">
        <v>1600</v>
      </c>
      <c r="D31" s="57">
        <v>1920</v>
      </c>
    </row>
    <row r="32" spans="1:4" s="203" customFormat="1" ht="18" customHeight="1">
      <c r="A32" s="56" t="s">
        <v>174</v>
      </c>
      <c r="B32" s="285" t="s">
        <v>180</v>
      </c>
      <c r="C32" s="57">
        <v>15000</v>
      </c>
      <c r="D32" s="57">
        <v>24218</v>
      </c>
    </row>
    <row r="33" spans="1:4" s="203" customFormat="1" ht="18" customHeight="1">
      <c r="A33" s="56" t="s">
        <v>175</v>
      </c>
      <c r="B33" s="285" t="s">
        <v>181</v>
      </c>
      <c r="C33" s="57">
        <v>4900</v>
      </c>
      <c r="D33" s="57">
        <v>6284</v>
      </c>
    </row>
    <row r="34" spans="1:4" s="203" customFormat="1" ht="18" customHeight="1">
      <c r="A34" s="56" t="s">
        <v>176</v>
      </c>
      <c r="B34" s="285" t="s">
        <v>182</v>
      </c>
      <c r="C34" s="57"/>
      <c r="D34" s="57">
        <v>98</v>
      </c>
    </row>
    <row r="35" spans="1:4" s="203" customFormat="1" ht="18" customHeight="1" thickBot="1">
      <c r="A35" s="59" t="s">
        <v>177</v>
      </c>
      <c r="B35" s="286" t="s">
        <v>183</v>
      </c>
      <c r="C35" s="61"/>
      <c r="D35" s="61">
        <v>936</v>
      </c>
    </row>
    <row r="36" spans="1:4" s="203" customFormat="1" ht="18" customHeight="1" thickBot="1">
      <c r="A36" s="52" t="s">
        <v>10</v>
      </c>
      <c r="B36" s="283" t="s">
        <v>184</v>
      </c>
      <c r="C36" s="53">
        <f>SUM(C37:C46)</f>
        <v>9548</v>
      </c>
      <c r="D36" s="53">
        <f>SUM(D37:D46)</f>
        <v>18198</v>
      </c>
    </row>
    <row r="37" spans="1:4" s="203" customFormat="1" ht="18" customHeight="1">
      <c r="A37" s="54" t="s">
        <v>56</v>
      </c>
      <c r="B37" s="284" t="s">
        <v>187</v>
      </c>
      <c r="C37" s="55"/>
      <c r="D37" s="55">
        <v>218</v>
      </c>
    </row>
    <row r="38" spans="1:4" s="203" customFormat="1" ht="18" customHeight="1">
      <c r="A38" s="56" t="s">
        <v>57</v>
      </c>
      <c r="B38" s="285" t="s">
        <v>188</v>
      </c>
      <c r="C38" s="57"/>
      <c r="D38" s="57">
        <v>8228</v>
      </c>
    </row>
    <row r="39" spans="1:4" s="203" customFormat="1" ht="18" customHeight="1">
      <c r="A39" s="56" t="s">
        <v>58</v>
      </c>
      <c r="B39" s="285" t="s">
        <v>189</v>
      </c>
      <c r="C39" s="57"/>
      <c r="D39" s="57">
        <v>123</v>
      </c>
    </row>
    <row r="40" spans="1:4" s="203" customFormat="1" ht="18" customHeight="1">
      <c r="A40" s="56" t="s">
        <v>101</v>
      </c>
      <c r="B40" s="285" t="s">
        <v>190</v>
      </c>
      <c r="C40" s="57">
        <v>6000</v>
      </c>
      <c r="D40" s="57">
        <v>1615</v>
      </c>
    </row>
    <row r="41" spans="1:4" s="203" customFormat="1" ht="18" customHeight="1">
      <c r="A41" s="56" t="s">
        <v>102</v>
      </c>
      <c r="B41" s="285" t="s">
        <v>191</v>
      </c>
      <c r="C41" s="57">
        <v>2400</v>
      </c>
      <c r="D41" s="57">
        <v>3104</v>
      </c>
    </row>
    <row r="42" spans="1:4" s="203" customFormat="1" ht="18" customHeight="1">
      <c r="A42" s="56" t="s">
        <v>103</v>
      </c>
      <c r="B42" s="285" t="s">
        <v>192</v>
      </c>
      <c r="C42" s="57">
        <v>1148</v>
      </c>
      <c r="D42" s="57">
        <v>4193</v>
      </c>
    </row>
    <row r="43" spans="1:4" s="203" customFormat="1" ht="18" customHeight="1">
      <c r="A43" s="56" t="s">
        <v>104</v>
      </c>
      <c r="B43" s="285" t="s">
        <v>193</v>
      </c>
      <c r="C43" s="57"/>
      <c r="D43" s="57"/>
    </row>
    <row r="44" spans="1:4" s="203" customFormat="1" ht="18" customHeight="1">
      <c r="A44" s="56" t="s">
        <v>105</v>
      </c>
      <c r="B44" s="285" t="s">
        <v>194</v>
      </c>
      <c r="C44" s="57"/>
      <c r="D44" s="57">
        <v>290</v>
      </c>
    </row>
    <row r="45" spans="1:4" s="203" customFormat="1" ht="18" customHeight="1">
      <c r="A45" s="56" t="s">
        <v>185</v>
      </c>
      <c r="B45" s="285" t="s">
        <v>195</v>
      </c>
      <c r="C45" s="64"/>
      <c r="D45" s="64"/>
    </row>
    <row r="46" spans="1:4" s="203" customFormat="1" ht="18" customHeight="1" thickBot="1">
      <c r="A46" s="59" t="s">
        <v>186</v>
      </c>
      <c r="B46" s="286" t="s">
        <v>196</v>
      </c>
      <c r="C46" s="65">
        <v>0</v>
      </c>
      <c r="D46" s="65">
        <v>427</v>
      </c>
    </row>
    <row r="47" spans="1:4" s="203" customFormat="1" ht="18" customHeight="1" thickBot="1">
      <c r="A47" s="52" t="s">
        <v>11</v>
      </c>
      <c r="B47" s="283" t="s">
        <v>197</v>
      </c>
      <c r="C47" s="53">
        <f>SUM(C48:C52)</f>
        <v>0</v>
      </c>
      <c r="D47" s="53">
        <f>SUM(D48:D52)</f>
        <v>3525</v>
      </c>
    </row>
    <row r="48" spans="1:4" s="203" customFormat="1" ht="18" customHeight="1">
      <c r="A48" s="54" t="s">
        <v>59</v>
      </c>
      <c r="B48" s="284" t="s">
        <v>201</v>
      </c>
      <c r="C48" s="66"/>
      <c r="D48" s="66"/>
    </row>
    <row r="49" spans="1:4" s="203" customFormat="1" ht="18" customHeight="1">
      <c r="A49" s="56" t="s">
        <v>60</v>
      </c>
      <c r="B49" s="285" t="s">
        <v>202</v>
      </c>
      <c r="C49" s="64"/>
      <c r="D49" s="64">
        <v>3525</v>
      </c>
    </row>
    <row r="50" spans="1:4" s="203" customFormat="1" ht="18" customHeight="1">
      <c r="A50" s="56" t="s">
        <v>198</v>
      </c>
      <c r="B50" s="285" t="s">
        <v>203</v>
      </c>
      <c r="C50" s="64"/>
      <c r="D50" s="64"/>
    </row>
    <row r="51" spans="1:4" s="203" customFormat="1" ht="18" customHeight="1">
      <c r="A51" s="56" t="s">
        <v>199</v>
      </c>
      <c r="B51" s="285" t="s">
        <v>204</v>
      </c>
      <c r="C51" s="64"/>
      <c r="D51" s="64"/>
    </row>
    <row r="52" spans="1:4" s="203" customFormat="1" ht="18" customHeight="1" thickBot="1">
      <c r="A52" s="59" t="s">
        <v>200</v>
      </c>
      <c r="B52" s="286" t="s">
        <v>205</v>
      </c>
      <c r="C52" s="65"/>
      <c r="D52" s="65"/>
    </row>
    <row r="53" spans="1:4" s="203" customFormat="1" ht="18" customHeight="1" thickBot="1">
      <c r="A53" s="52" t="s">
        <v>106</v>
      </c>
      <c r="B53" s="283" t="s">
        <v>206</v>
      </c>
      <c r="C53" s="53">
        <f>SUM(C54:C56)</f>
        <v>12075</v>
      </c>
      <c r="D53" s="53">
        <f>SUM(D54:D56)</f>
        <v>20</v>
      </c>
    </row>
    <row r="54" spans="1:4" s="203" customFormat="1" ht="18" customHeight="1">
      <c r="A54" s="54" t="s">
        <v>61</v>
      </c>
      <c r="B54" s="284" t="s">
        <v>393</v>
      </c>
      <c r="C54" s="55"/>
      <c r="D54" s="55"/>
    </row>
    <row r="55" spans="1:4" s="203" customFormat="1" ht="18" customHeight="1">
      <c r="A55" s="56" t="s">
        <v>62</v>
      </c>
      <c r="B55" s="285" t="s">
        <v>394</v>
      </c>
      <c r="C55" s="57"/>
      <c r="D55" s="57"/>
    </row>
    <row r="56" spans="1:4" s="203" customFormat="1" ht="18" customHeight="1">
      <c r="A56" s="56" t="s">
        <v>211</v>
      </c>
      <c r="B56" s="285" t="s">
        <v>209</v>
      </c>
      <c r="C56" s="57">
        <v>12075</v>
      </c>
      <c r="D56" s="57">
        <v>20</v>
      </c>
    </row>
    <row r="57" spans="1:4" s="203" customFormat="1" ht="18" customHeight="1" thickBot="1">
      <c r="A57" s="59" t="s">
        <v>212</v>
      </c>
      <c r="B57" s="286" t="s">
        <v>210</v>
      </c>
      <c r="C57" s="61"/>
      <c r="D57" s="61"/>
    </row>
    <row r="58" spans="1:4" s="203" customFormat="1" ht="18" customHeight="1" thickBot="1">
      <c r="A58" s="52" t="s">
        <v>13</v>
      </c>
      <c r="B58" s="287" t="s">
        <v>213</v>
      </c>
      <c r="C58" s="53">
        <f>SUM(C59:C61)</f>
        <v>0</v>
      </c>
      <c r="D58" s="53">
        <f>SUM(D59:D61)</f>
        <v>7067</v>
      </c>
    </row>
    <row r="59" spans="1:4" s="203" customFormat="1" ht="18" customHeight="1">
      <c r="A59" s="54" t="s">
        <v>107</v>
      </c>
      <c r="B59" s="284" t="s">
        <v>395</v>
      </c>
      <c r="C59" s="64"/>
      <c r="D59" s="64"/>
    </row>
    <row r="60" spans="1:4" s="203" customFormat="1" ht="18" customHeight="1">
      <c r="A60" s="56" t="s">
        <v>108</v>
      </c>
      <c r="B60" s="285" t="s">
        <v>396</v>
      </c>
      <c r="C60" s="64"/>
      <c r="D60" s="64">
        <v>30</v>
      </c>
    </row>
    <row r="61" spans="1:4" s="203" customFormat="1" ht="18" customHeight="1">
      <c r="A61" s="56" t="s">
        <v>132</v>
      </c>
      <c r="B61" s="285" t="s">
        <v>216</v>
      </c>
      <c r="C61" s="64"/>
      <c r="D61" s="64">
        <v>7037</v>
      </c>
    </row>
    <row r="62" spans="1:4" s="203" customFormat="1" ht="18" customHeight="1" thickBot="1">
      <c r="A62" s="59" t="s">
        <v>214</v>
      </c>
      <c r="B62" s="286" t="s">
        <v>217</v>
      </c>
      <c r="C62" s="64"/>
      <c r="D62" s="64"/>
    </row>
    <row r="63" spans="1:4" s="203" customFormat="1" ht="18" customHeight="1" thickBot="1">
      <c r="A63" s="52" t="s">
        <v>14</v>
      </c>
      <c r="B63" s="283" t="s">
        <v>218</v>
      </c>
      <c r="C63" s="62">
        <f>+C8+C15+C22+C29+C36+C47+C53+C58</f>
        <v>199106</v>
      </c>
      <c r="D63" s="62">
        <f>+D8+D15+D22+D29+D36+D47+D53+D58</f>
        <v>242365</v>
      </c>
    </row>
    <row r="64" spans="1:4" s="203" customFormat="1" ht="18" customHeight="1" thickBot="1">
      <c r="A64" s="67" t="s">
        <v>352</v>
      </c>
      <c r="B64" s="287" t="s">
        <v>220</v>
      </c>
      <c r="C64" s="53">
        <f>SUM(C65:C67)</f>
        <v>0</v>
      </c>
      <c r="D64" s="53">
        <f>SUM(D65:D67)</f>
        <v>0</v>
      </c>
    </row>
    <row r="65" spans="1:4" s="203" customFormat="1" ht="18" customHeight="1">
      <c r="A65" s="54" t="s">
        <v>253</v>
      </c>
      <c r="B65" s="284" t="s">
        <v>221</v>
      </c>
      <c r="C65" s="64"/>
      <c r="D65" s="64"/>
    </row>
    <row r="66" spans="1:4" s="203" customFormat="1" ht="18" customHeight="1">
      <c r="A66" s="56" t="s">
        <v>262</v>
      </c>
      <c r="B66" s="285" t="s">
        <v>222</v>
      </c>
      <c r="C66" s="64"/>
      <c r="D66" s="64"/>
    </row>
    <row r="67" spans="1:4" s="203" customFormat="1" ht="18" customHeight="1" thickBot="1">
      <c r="A67" s="59" t="s">
        <v>263</v>
      </c>
      <c r="B67" s="288" t="s">
        <v>223</v>
      </c>
      <c r="C67" s="64"/>
      <c r="D67" s="64"/>
    </row>
    <row r="68" spans="1:4" s="203" customFormat="1" ht="18" customHeight="1" thickBot="1">
      <c r="A68" s="67" t="s">
        <v>224</v>
      </c>
      <c r="B68" s="287" t="s">
        <v>225</v>
      </c>
      <c r="C68" s="53">
        <f>SUM(C69:C72)</f>
        <v>0</v>
      </c>
      <c r="D68" s="53">
        <f>SUM(D69:D72)</f>
        <v>0</v>
      </c>
    </row>
    <row r="69" spans="1:4" s="203" customFormat="1" ht="18" customHeight="1">
      <c r="A69" s="54" t="s">
        <v>84</v>
      </c>
      <c r="B69" s="284" t="s">
        <v>226</v>
      </c>
      <c r="C69" s="64"/>
      <c r="D69" s="64"/>
    </row>
    <row r="70" spans="1:4" s="203" customFormat="1" ht="18" customHeight="1">
      <c r="A70" s="56" t="s">
        <v>85</v>
      </c>
      <c r="B70" s="285" t="s">
        <v>227</v>
      </c>
      <c r="C70" s="64"/>
      <c r="D70" s="64"/>
    </row>
    <row r="71" spans="1:4" s="203" customFormat="1" ht="18" customHeight="1">
      <c r="A71" s="56" t="s">
        <v>254</v>
      </c>
      <c r="B71" s="285" t="s">
        <v>228</v>
      </c>
      <c r="C71" s="64"/>
      <c r="D71" s="64"/>
    </row>
    <row r="72" spans="1:4" s="203" customFormat="1" ht="18" customHeight="1" thickBot="1">
      <c r="A72" s="59" t="s">
        <v>255</v>
      </c>
      <c r="B72" s="286" t="s">
        <v>229</v>
      </c>
      <c r="C72" s="64"/>
      <c r="D72" s="64"/>
    </row>
    <row r="73" spans="1:4" s="203" customFormat="1" ht="18" customHeight="1" thickBot="1">
      <c r="A73" s="67" t="s">
        <v>230</v>
      </c>
      <c r="B73" s="287" t="s">
        <v>231</v>
      </c>
      <c r="C73" s="53">
        <f>SUM(C74:C75)</f>
        <v>40000</v>
      </c>
      <c r="D73" s="53">
        <f>SUM(D74:D75)</f>
        <v>41258</v>
      </c>
    </row>
    <row r="74" spans="1:4" s="203" customFormat="1" ht="18" customHeight="1">
      <c r="A74" s="54" t="s">
        <v>256</v>
      </c>
      <c r="B74" s="284" t="s">
        <v>232</v>
      </c>
      <c r="C74" s="64">
        <v>40000</v>
      </c>
      <c r="D74" s="64">
        <v>41258</v>
      </c>
    </row>
    <row r="75" spans="1:4" s="203" customFormat="1" ht="18" customHeight="1" thickBot="1">
      <c r="A75" s="59" t="s">
        <v>257</v>
      </c>
      <c r="B75" s="286" t="s">
        <v>233</v>
      </c>
      <c r="C75" s="64"/>
      <c r="D75" s="64"/>
    </row>
    <row r="76" spans="1:4" s="202" customFormat="1" ht="18" customHeight="1" thickBot="1">
      <c r="A76" s="67" t="s">
        <v>234</v>
      </c>
      <c r="B76" s="287" t="s">
        <v>235</v>
      </c>
      <c r="C76" s="53">
        <f>SUM(C77:C79)</f>
        <v>0</v>
      </c>
      <c r="D76" s="53">
        <f>SUM(D77:D79)</f>
        <v>5089</v>
      </c>
    </row>
    <row r="77" spans="1:4" s="203" customFormat="1" ht="18" customHeight="1">
      <c r="A77" s="54" t="s">
        <v>258</v>
      </c>
      <c r="B77" s="284" t="s">
        <v>236</v>
      </c>
      <c r="C77" s="64"/>
      <c r="D77" s="64">
        <v>5089</v>
      </c>
    </row>
    <row r="78" spans="1:4" s="203" customFormat="1" ht="18" customHeight="1">
      <c r="A78" s="56" t="s">
        <v>259</v>
      </c>
      <c r="B78" s="285" t="s">
        <v>237</v>
      </c>
      <c r="C78" s="64"/>
      <c r="D78" s="64"/>
    </row>
    <row r="79" spans="1:4" s="203" customFormat="1" ht="18" customHeight="1" thickBot="1">
      <c r="A79" s="59" t="s">
        <v>260</v>
      </c>
      <c r="B79" s="286" t="s">
        <v>238</v>
      </c>
      <c r="C79" s="64"/>
      <c r="D79" s="64"/>
    </row>
    <row r="80" spans="1:4" s="203" customFormat="1" ht="18" customHeight="1" thickBot="1">
      <c r="A80" s="67" t="s">
        <v>239</v>
      </c>
      <c r="B80" s="287" t="s">
        <v>261</v>
      </c>
      <c r="C80" s="53">
        <f>SUM(C81:C84)</f>
        <v>0</v>
      </c>
      <c r="D80" s="53">
        <f>SUM(D81:D84)</f>
        <v>0</v>
      </c>
    </row>
    <row r="81" spans="1:4" s="203" customFormat="1" ht="18" customHeight="1">
      <c r="A81" s="68" t="s">
        <v>240</v>
      </c>
      <c r="B81" s="284" t="s">
        <v>241</v>
      </c>
      <c r="C81" s="64"/>
      <c r="D81" s="64"/>
    </row>
    <row r="82" spans="1:4" s="203" customFormat="1" ht="18" customHeight="1">
      <c r="A82" s="69" t="s">
        <v>242</v>
      </c>
      <c r="B82" s="285" t="s">
        <v>243</v>
      </c>
      <c r="C82" s="64"/>
      <c r="D82" s="64"/>
    </row>
    <row r="83" spans="1:4" s="203" customFormat="1" ht="18" customHeight="1">
      <c r="A83" s="69" t="s">
        <v>244</v>
      </c>
      <c r="B83" s="285" t="s">
        <v>245</v>
      </c>
      <c r="C83" s="64"/>
      <c r="D83" s="64"/>
    </row>
    <row r="84" spans="1:4" s="202" customFormat="1" ht="18" customHeight="1" thickBot="1">
      <c r="A84" s="70" t="s">
        <v>246</v>
      </c>
      <c r="B84" s="286" t="s">
        <v>247</v>
      </c>
      <c r="C84" s="64"/>
      <c r="D84" s="64"/>
    </row>
    <row r="85" spans="1:4" s="202" customFormat="1" ht="18" customHeight="1" thickBot="1">
      <c r="A85" s="67" t="s">
        <v>248</v>
      </c>
      <c r="B85" s="287" t="s">
        <v>249</v>
      </c>
      <c r="C85" s="71"/>
      <c r="D85" s="71"/>
    </row>
    <row r="86" spans="1:4" s="202" customFormat="1" ht="18" customHeight="1" thickBot="1">
      <c r="A86" s="67" t="s">
        <v>250</v>
      </c>
      <c r="B86" s="289" t="s">
        <v>251</v>
      </c>
      <c r="C86" s="62">
        <f>+C64+C68+C73+C76+C80+C85</f>
        <v>40000</v>
      </c>
      <c r="D86" s="62">
        <f>+D64+D68+D73+D76+D80+D85</f>
        <v>46347</v>
      </c>
    </row>
    <row r="87" spans="1:4" s="202" customFormat="1" ht="18" customHeight="1" thickBot="1">
      <c r="A87" s="72" t="s">
        <v>264</v>
      </c>
      <c r="B87" s="290" t="s">
        <v>379</v>
      </c>
      <c r="C87" s="62">
        <f>+C63+C86</f>
        <v>239106</v>
      </c>
      <c r="D87" s="62">
        <f>+D63+D86</f>
        <v>288712</v>
      </c>
    </row>
    <row r="88" spans="1:4" s="203" customFormat="1" ht="18" customHeight="1">
      <c r="A88" s="73"/>
      <c r="B88" s="291"/>
      <c r="C88" s="75"/>
      <c r="D88" s="75"/>
    </row>
    <row r="89" spans="1:4" s="201" customFormat="1" ht="18" customHeight="1" thickBot="1">
      <c r="A89" s="76"/>
      <c r="B89" s="292"/>
      <c r="C89" s="78"/>
      <c r="D89" s="78"/>
    </row>
    <row r="90" spans="1:4" s="4" customFormat="1" ht="18" customHeight="1" thickBot="1">
      <c r="A90" s="442" t="s">
        <v>42</v>
      </c>
      <c r="B90" s="443"/>
      <c r="C90" s="443"/>
      <c r="D90" s="443"/>
    </row>
    <row r="91" spans="1:4" s="202" customFormat="1" ht="18" customHeight="1" thickBot="1">
      <c r="A91" s="80" t="s">
        <v>6</v>
      </c>
      <c r="B91" s="294" t="s">
        <v>389</v>
      </c>
      <c r="C91" s="82">
        <f>SUM(C92:C96)</f>
        <v>238106</v>
      </c>
      <c r="D91" s="82">
        <f>SUM(D92:D96)</f>
        <v>133623</v>
      </c>
    </row>
    <row r="92" spans="1:4" s="201" customFormat="1" ht="18" customHeight="1">
      <c r="A92" s="83" t="s">
        <v>63</v>
      </c>
      <c r="B92" s="295" t="s">
        <v>36</v>
      </c>
      <c r="C92" s="84">
        <v>31982</v>
      </c>
      <c r="D92" s="84">
        <v>39222</v>
      </c>
    </row>
    <row r="93" spans="1:4" s="201" customFormat="1" ht="18" customHeight="1">
      <c r="A93" s="56" t="s">
        <v>64</v>
      </c>
      <c r="B93" s="296" t="s">
        <v>109</v>
      </c>
      <c r="C93" s="57">
        <v>8067</v>
      </c>
      <c r="D93" s="57">
        <v>8768</v>
      </c>
    </row>
    <row r="94" spans="1:4" s="201" customFormat="1" ht="18" customHeight="1">
      <c r="A94" s="56" t="s">
        <v>65</v>
      </c>
      <c r="B94" s="296" t="s">
        <v>82</v>
      </c>
      <c r="C94" s="61">
        <v>45187</v>
      </c>
      <c r="D94" s="61">
        <v>83997</v>
      </c>
    </row>
    <row r="95" spans="1:4" s="201" customFormat="1" ht="18" customHeight="1">
      <c r="A95" s="56" t="s">
        <v>66</v>
      </c>
      <c r="B95" s="297" t="s">
        <v>110</v>
      </c>
      <c r="C95" s="61">
        <v>950</v>
      </c>
      <c r="D95" s="61">
        <v>1118</v>
      </c>
    </row>
    <row r="96" spans="1:4" s="201" customFormat="1" ht="18" customHeight="1">
      <c r="A96" s="56" t="s">
        <v>74</v>
      </c>
      <c r="B96" s="298" t="s">
        <v>111</v>
      </c>
      <c r="C96" s="61">
        <f>SUM(C97:C106)</f>
        <v>151920</v>
      </c>
      <c r="D96" s="61">
        <f>SUM(D97:D106)</f>
        <v>518</v>
      </c>
    </row>
    <row r="97" spans="1:4" s="201" customFormat="1" ht="18" customHeight="1">
      <c r="A97" s="56" t="s">
        <v>67</v>
      </c>
      <c r="B97" s="296" t="s">
        <v>267</v>
      </c>
      <c r="C97" s="61"/>
      <c r="D97" s="61"/>
    </row>
    <row r="98" spans="1:4" s="201" customFormat="1" ht="18" customHeight="1">
      <c r="A98" s="56" t="s">
        <v>68</v>
      </c>
      <c r="B98" s="299" t="s">
        <v>268</v>
      </c>
      <c r="C98" s="61"/>
      <c r="D98" s="61"/>
    </row>
    <row r="99" spans="1:4" s="201" customFormat="1" ht="18" customHeight="1">
      <c r="A99" s="56" t="s">
        <v>75</v>
      </c>
      <c r="B99" s="296" t="s">
        <v>269</v>
      </c>
      <c r="C99" s="61"/>
      <c r="D99" s="61"/>
    </row>
    <row r="100" spans="1:4" s="201" customFormat="1" ht="18" customHeight="1">
      <c r="A100" s="56" t="s">
        <v>76</v>
      </c>
      <c r="B100" s="296" t="s">
        <v>270</v>
      </c>
      <c r="C100" s="61"/>
      <c r="D100" s="61"/>
    </row>
    <row r="101" spans="1:4" s="201" customFormat="1" ht="18" customHeight="1">
      <c r="A101" s="56" t="s">
        <v>77</v>
      </c>
      <c r="B101" s="299" t="s">
        <v>271</v>
      </c>
      <c r="C101" s="61">
        <v>149870</v>
      </c>
      <c r="D101" s="61">
        <v>28</v>
      </c>
    </row>
    <row r="102" spans="1:4" s="201" customFormat="1" ht="18" customHeight="1">
      <c r="A102" s="56" t="s">
        <v>78</v>
      </c>
      <c r="B102" s="299" t="s">
        <v>272</v>
      </c>
      <c r="C102" s="61"/>
      <c r="D102" s="61"/>
    </row>
    <row r="103" spans="1:4" s="201" customFormat="1" ht="18" customHeight="1">
      <c r="A103" s="56" t="s">
        <v>80</v>
      </c>
      <c r="B103" s="296" t="s">
        <v>273</v>
      </c>
      <c r="C103" s="61"/>
      <c r="D103" s="61"/>
    </row>
    <row r="104" spans="1:4" s="201" customFormat="1" ht="18" customHeight="1">
      <c r="A104" s="85" t="s">
        <v>112</v>
      </c>
      <c r="B104" s="300" t="s">
        <v>274</v>
      </c>
      <c r="C104" s="61"/>
      <c r="D104" s="61"/>
    </row>
    <row r="105" spans="1:4" s="201" customFormat="1" ht="18" customHeight="1">
      <c r="A105" s="56" t="s">
        <v>265</v>
      </c>
      <c r="B105" s="300" t="s">
        <v>275</v>
      </c>
      <c r="C105" s="61"/>
      <c r="D105" s="61"/>
    </row>
    <row r="106" spans="1:4" s="201" customFormat="1" ht="18" customHeight="1" thickBot="1">
      <c r="A106" s="86" t="s">
        <v>266</v>
      </c>
      <c r="B106" s="301" t="s">
        <v>276</v>
      </c>
      <c r="C106" s="87">
        <v>2050</v>
      </c>
      <c r="D106" s="87">
        <v>490</v>
      </c>
    </row>
    <row r="107" spans="1:4" s="201" customFormat="1" ht="18" customHeight="1" thickBot="1">
      <c r="A107" s="52" t="s">
        <v>7</v>
      </c>
      <c r="B107" s="302" t="s">
        <v>390</v>
      </c>
      <c r="C107" s="53">
        <f>+C108+C110+C112</f>
        <v>0</v>
      </c>
      <c r="D107" s="53">
        <f>+D108+D110+D112</f>
        <v>10316</v>
      </c>
    </row>
    <row r="108" spans="1:4" s="201" customFormat="1" ht="18" customHeight="1">
      <c r="A108" s="54" t="s">
        <v>69</v>
      </c>
      <c r="B108" s="296" t="s">
        <v>130</v>
      </c>
      <c r="C108" s="55"/>
      <c r="D108" s="55">
        <v>6083</v>
      </c>
    </row>
    <row r="109" spans="1:4" s="201" customFormat="1" ht="18" customHeight="1">
      <c r="A109" s="54" t="s">
        <v>70</v>
      </c>
      <c r="B109" s="300" t="s">
        <v>280</v>
      </c>
      <c r="C109" s="55"/>
      <c r="D109" s="55"/>
    </row>
    <row r="110" spans="1:4" s="201" customFormat="1" ht="18" customHeight="1">
      <c r="A110" s="54" t="s">
        <v>71</v>
      </c>
      <c r="B110" s="300" t="s">
        <v>113</v>
      </c>
      <c r="C110" s="57"/>
      <c r="D110" s="57">
        <v>4233</v>
      </c>
    </row>
    <row r="111" spans="1:4" s="201" customFormat="1" ht="18" customHeight="1">
      <c r="A111" s="54" t="s">
        <v>72</v>
      </c>
      <c r="B111" s="300" t="s">
        <v>281</v>
      </c>
      <c r="C111" s="88"/>
      <c r="D111" s="88"/>
    </row>
    <row r="112" spans="1:4" s="201" customFormat="1" ht="18" customHeight="1">
      <c r="A112" s="54" t="s">
        <v>73</v>
      </c>
      <c r="B112" s="303" t="s">
        <v>133</v>
      </c>
      <c r="C112" s="88"/>
      <c r="D112" s="88"/>
    </row>
    <row r="113" spans="1:4" s="201" customFormat="1" ht="18" customHeight="1">
      <c r="A113" s="54" t="s">
        <v>79</v>
      </c>
      <c r="B113" s="304" t="s">
        <v>386</v>
      </c>
      <c r="C113" s="88"/>
      <c r="D113" s="88"/>
    </row>
    <row r="114" spans="1:4" s="201" customFormat="1" ht="18" customHeight="1">
      <c r="A114" s="54" t="s">
        <v>81</v>
      </c>
      <c r="B114" s="305" t="s">
        <v>286</v>
      </c>
      <c r="C114" s="88"/>
      <c r="D114" s="88"/>
    </row>
    <row r="115" spans="1:4" s="201" customFormat="1" ht="18" customHeight="1">
      <c r="A115" s="54" t="s">
        <v>114</v>
      </c>
      <c r="B115" s="296" t="s">
        <v>270</v>
      </c>
      <c r="C115" s="88"/>
      <c r="D115" s="88"/>
    </row>
    <row r="116" spans="1:4" s="201" customFormat="1" ht="18" customHeight="1">
      <c r="A116" s="54" t="s">
        <v>115</v>
      </c>
      <c r="B116" s="296" t="s">
        <v>285</v>
      </c>
      <c r="C116" s="88"/>
      <c r="D116" s="88"/>
    </row>
    <row r="117" spans="1:4" s="201" customFormat="1" ht="18" customHeight="1">
      <c r="A117" s="54" t="s">
        <v>116</v>
      </c>
      <c r="B117" s="296" t="s">
        <v>284</v>
      </c>
      <c r="C117" s="88"/>
      <c r="D117" s="88"/>
    </row>
    <row r="118" spans="1:4" s="201" customFormat="1" ht="18" customHeight="1">
      <c r="A118" s="54" t="s">
        <v>277</v>
      </c>
      <c r="B118" s="296" t="s">
        <v>273</v>
      </c>
      <c r="C118" s="88"/>
      <c r="D118" s="88"/>
    </row>
    <row r="119" spans="1:4" s="201" customFormat="1" ht="18" customHeight="1">
      <c r="A119" s="54" t="s">
        <v>278</v>
      </c>
      <c r="B119" s="296" t="s">
        <v>283</v>
      </c>
      <c r="C119" s="88"/>
      <c r="D119" s="88"/>
    </row>
    <row r="120" spans="1:4" s="201" customFormat="1" ht="18" customHeight="1" thickBot="1">
      <c r="A120" s="85" t="s">
        <v>279</v>
      </c>
      <c r="B120" s="296" t="s">
        <v>282</v>
      </c>
      <c r="C120" s="89"/>
      <c r="D120" s="89"/>
    </row>
    <row r="121" spans="1:4" s="201" customFormat="1" ht="18" customHeight="1" thickBot="1">
      <c r="A121" s="52" t="s">
        <v>8</v>
      </c>
      <c r="B121" s="306" t="s">
        <v>287</v>
      </c>
      <c r="C121" s="53">
        <f>+C122+C123</f>
        <v>1000</v>
      </c>
      <c r="D121" s="53">
        <f>+D122+D123</f>
        <v>0</v>
      </c>
    </row>
    <row r="122" spans="1:4" s="201" customFormat="1" ht="18" customHeight="1">
      <c r="A122" s="54" t="s">
        <v>52</v>
      </c>
      <c r="B122" s="305" t="s">
        <v>44</v>
      </c>
      <c r="C122" s="55">
        <v>1000</v>
      </c>
      <c r="D122" s="55">
        <v>0</v>
      </c>
    </row>
    <row r="123" spans="1:4" s="201" customFormat="1" ht="18" customHeight="1" thickBot="1">
      <c r="A123" s="59" t="s">
        <v>53</v>
      </c>
      <c r="B123" s="300" t="s">
        <v>45</v>
      </c>
      <c r="C123" s="61"/>
      <c r="D123" s="61"/>
    </row>
    <row r="124" spans="1:4" s="201" customFormat="1" ht="18" customHeight="1" thickBot="1">
      <c r="A124" s="52" t="s">
        <v>9</v>
      </c>
      <c r="B124" s="306" t="s">
        <v>288</v>
      </c>
      <c r="C124" s="53">
        <f>+C91+C107+C121</f>
        <v>239106</v>
      </c>
      <c r="D124" s="53">
        <f>+D91+D107+D121</f>
        <v>143939</v>
      </c>
    </row>
    <row r="125" spans="1:4" s="201" customFormat="1" ht="18" customHeight="1" thickBot="1">
      <c r="A125" s="52" t="s">
        <v>10</v>
      </c>
      <c r="B125" s="306" t="s">
        <v>289</v>
      </c>
      <c r="C125" s="53">
        <f>+C126+C127+C128</f>
        <v>0</v>
      </c>
      <c r="D125" s="53">
        <f>+D126+D127+D128</f>
        <v>0</v>
      </c>
    </row>
    <row r="126" spans="1:4" s="202" customFormat="1" ht="18" customHeight="1">
      <c r="A126" s="54" t="s">
        <v>56</v>
      </c>
      <c r="B126" s="305" t="s">
        <v>290</v>
      </c>
      <c r="C126" s="88"/>
      <c r="D126" s="88"/>
    </row>
    <row r="127" spans="1:4" s="201" customFormat="1" ht="18" customHeight="1">
      <c r="A127" s="54" t="s">
        <v>57</v>
      </c>
      <c r="B127" s="305" t="s">
        <v>291</v>
      </c>
      <c r="C127" s="88"/>
      <c r="D127" s="88"/>
    </row>
    <row r="128" spans="1:4" s="201" customFormat="1" ht="18" customHeight="1" thickBot="1">
      <c r="A128" s="85" t="s">
        <v>58</v>
      </c>
      <c r="B128" s="307" t="s">
        <v>292</v>
      </c>
      <c r="C128" s="88"/>
      <c r="D128" s="88"/>
    </row>
    <row r="129" spans="1:4" s="201" customFormat="1" ht="18" customHeight="1" thickBot="1">
      <c r="A129" s="52" t="s">
        <v>11</v>
      </c>
      <c r="B129" s="306" t="s">
        <v>351</v>
      </c>
      <c r="C129" s="53">
        <f>+C130+C131+C132+C133</f>
        <v>0</v>
      </c>
      <c r="D129" s="53">
        <f>+D130+D131+D132+D133</f>
        <v>0</v>
      </c>
    </row>
    <row r="130" spans="1:4" s="201" customFormat="1" ht="18" customHeight="1">
      <c r="A130" s="54" t="s">
        <v>59</v>
      </c>
      <c r="B130" s="305" t="s">
        <v>293</v>
      </c>
      <c r="C130" s="88"/>
      <c r="D130" s="88"/>
    </row>
    <row r="131" spans="1:4" s="201" customFormat="1" ht="18" customHeight="1">
      <c r="A131" s="54" t="s">
        <v>60</v>
      </c>
      <c r="B131" s="305" t="s">
        <v>294</v>
      </c>
      <c r="C131" s="88"/>
      <c r="D131" s="88"/>
    </row>
    <row r="132" spans="1:4" s="201" customFormat="1" ht="18" customHeight="1">
      <c r="A132" s="54" t="s">
        <v>198</v>
      </c>
      <c r="B132" s="305" t="s">
        <v>295</v>
      </c>
      <c r="C132" s="88"/>
      <c r="D132" s="88"/>
    </row>
    <row r="133" spans="1:4" s="202" customFormat="1" ht="18" customHeight="1" thickBot="1">
      <c r="A133" s="85" t="s">
        <v>199</v>
      </c>
      <c r="B133" s="307" t="s">
        <v>296</v>
      </c>
      <c r="C133" s="88"/>
      <c r="D133" s="88"/>
    </row>
    <row r="134" spans="1:9" s="201" customFormat="1" ht="18" customHeight="1" thickBot="1">
      <c r="A134" s="52" t="s">
        <v>12</v>
      </c>
      <c r="B134" s="306" t="s">
        <v>297</v>
      </c>
      <c r="C134" s="62">
        <f>+C135+C136+C137+C138</f>
        <v>0</v>
      </c>
      <c r="D134" s="62">
        <f>+D135+D136+D137+D138</f>
        <v>144773</v>
      </c>
      <c r="I134" s="204"/>
    </row>
    <row r="135" spans="1:4" s="201" customFormat="1" ht="18" customHeight="1">
      <c r="A135" s="54" t="s">
        <v>61</v>
      </c>
      <c r="B135" s="305" t="s">
        <v>308</v>
      </c>
      <c r="C135" s="88"/>
      <c r="D135" s="88"/>
    </row>
    <row r="136" spans="1:4" s="201" customFormat="1" ht="18" customHeight="1">
      <c r="A136" s="54" t="s">
        <v>62</v>
      </c>
      <c r="B136" s="305" t="s">
        <v>308</v>
      </c>
      <c r="C136" s="88"/>
      <c r="D136" s="88">
        <v>5089</v>
      </c>
    </row>
    <row r="137" spans="1:4" s="202" customFormat="1" ht="18" customHeight="1">
      <c r="A137" s="54" t="s">
        <v>211</v>
      </c>
      <c r="B137" s="305" t="s">
        <v>414</v>
      </c>
      <c r="C137" s="88"/>
      <c r="D137" s="88">
        <v>139684</v>
      </c>
    </row>
    <row r="138" spans="1:4" s="202" customFormat="1" ht="18" customHeight="1" thickBot="1">
      <c r="A138" s="85" t="s">
        <v>212</v>
      </c>
      <c r="B138" s="307" t="s">
        <v>300</v>
      </c>
      <c r="C138" s="88"/>
      <c r="D138" s="88"/>
    </row>
    <row r="139" spans="1:4" s="202" customFormat="1" ht="18" customHeight="1" thickBot="1">
      <c r="A139" s="52" t="s">
        <v>13</v>
      </c>
      <c r="B139" s="306" t="s">
        <v>301</v>
      </c>
      <c r="C139" s="90">
        <f>+C140+C141+C142+C143</f>
        <v>0</v>
      </c>
      <c r="D139" s="90">
        <f>+D140+D141+D142+D143</f>
        <v>0</v>
      </c>
    </row>
    <row r="140" spans="1:4" s="202" customFormat="1" ht="18" customHeight="1">
      <c r="A140" s="54" t="s">
        <v>107</v>
      </c>
      <c r="B140" s="305" t="s">
        <v>302</v>
      </c>
      <c r="C140" s="88"/>
      <c r="D140" s="88"/>
    </row>
    <row r="141" spans="1:4" s="202" customFormat="1" ht="18" customHeight="1">
      <c r="A141" s="54" t="s">
        <v>108</v>
      </c>
      <c r="B141" s="305" t="s">
        <v>303</v>
      </c>
      <c r="C141" s="88"/>
      <c r="D141" s="88"/>
    </row>
    <row r="142" spans="1:4" s="202" customFormat="1" ht="18" customHeight="1">
      <c r="A142" s="54" t="s">
        <v>132</v>
      </c>
      <c r="B142" s="305" t="s">
        <v>304</v>
      </c>
      <c r="C142" s="88"/>
      <c r="D142" s="88"/>
    </row>
    <row r="143" spans="1:4" s="201" customFormat="1" ht="18" customHeight="1" thickBot="1">
      <c r="A143" s="54" t="s">
        <v>214</v>
      </c>
      <c r="B143" s="305" t="s">
        <v>305</v>
      </c>
      <c r="C143" s="88"/>
      <c r="D143" s="88"/>
    </row>
    <row r="144" spans="1:4" s="201" customFormat="1" ht="18" customHeight="1" thickBot="1">
      <c r="A144" s="52" t="s">
        <v>14</v>
      </c>
      <c r="B144" s="306" t="s">
        <v>306</v>
      </c>
      <c r="C144" s="91">
        <f>+C125+C129+C134+C139</f>
        <v>0</v>
      </c>
      <c r="D144" s="91">
        <f>+D125+D129+D134+D139</f>
        <v>144773</v>
      </c>
    </row>
    <row r="145" spans="1:4" s="201" customFormat="1" ht="18" customHeight="1" thickBot="1">
      <c r="A145" s="92" t="s">
        <v>15</v>
      </c>
      <c r="B145" s="308" t="s">
        <v>307</v>
      </c>
      <c r="C145" s="91">
        <f>+C124+C144</f>
        <v>239106</v>
      </c>
      <c r="D145" s="91">
        <f>+D124+D144</f>
        <v>288712</v>
      </c>
    </row>
    <row r="146" spans="1:4" s="201" customFormat="1" ht="18" customHeight="1" thickBot="1">
      <c r="A146" s="93"/>
      <c r="B146" s="94"/>
      <c r="C146" s="95"/>
      <c r="D146" s="95"/>
    </row>
    <row r="147" spans="1:4" s="201" customFormat="1" ht="18" customHeight="1" thickBot="1">
      <c r="A147" s="96" t="s">
        <v>125</v>
      </c>
      <c r="B147" s="97"/>
      <c r="C147" s="98">
        <v>11</v>
      </c>
      <c r="D147" s="98">
        <v>11</v>
      </c>
    </row>
    <row r="148" spans="1:4" s="201" customFormat="1" ht="18" customHeight="1" thickBot="1">
      <c r="A148" s="96" t="s">
        <v>126</v>
      </c>
      <c r="B148" s="97"/>
      <c r="C148" s="98">
        <v>5</v>
      </c>
      <c r="D148" s="98">
        <v>8</v>
      </c>
    </row>
  </sheetData>
  <sheetProtection formatCells="0"/>
  <mergeCells count="2"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S1">
      <selection activeCell="D37" sqref="D37"/>
    </sheetView>
  </sheetViews>
  <sheetFormatPr defaultColWidth="9.00390625" defaultRowHeight="12.75"/>
  <sheetData>
    <row r="1" ht="12.75">
      <c r="A1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workbookViewId="0" topLeftCell="A49">
      <selection activeCell="E49" sqref="E1:E16384"/>
    </sheetView>
  </sheetViews>
  <sheetFormatPr defaultColWidth="9.00390625" defaultRowHeight="12.75"/>
  <cols>
    <col min="1" max="1" width="10.375" style="31" customWidth="1"/>
    <col min="2" max="2" width="49.375" style="32" customWidth="1"/>
    <col min="3" max="3" width="18.125" style="33" customWidth="1"/>
    <col min="4" max="4" width="16.375" style="2" customWidth="1"/>
    <col min="5" max="16384" width="9.375" style="2" customWidth="1"/>
  </cols>
  <sheetData>
    <row r="1" spans="1:3" s="1" customFormat="1" ht="16.5" thickBot="1">
      <c r="A1" s="22"/>
      <c r="B1" s="23"/>
      <c r="C1" s="37" t="s">
        <v>403</v>
      </c>
    </row>
    <row r="2" spans="1:3" s="6" customFormat="1" ht="15.75">
      <c r="A2" s="278" t="s">
        <v>49</v>
      </c>
      <c r="B2" s="38" t="s">
        <v>127</v>
      </c>
      <c r="C2" s="39" t="s">
        <v>38</v>
      </c>
    </row>
    <row r="3" spans="1:3" s="6" customFormat="1" ht="16.5" thickBot="1">
      <c r="A3" s="280" t="s">
        <v>122</v>
      </c>
      <c r="B3" s="40" t="s">
        <v>387</v>
      </c>
      <c r="C3" s="41">
        <v>3</v>
      </c>
    </row>
    <row r="4" spans="1:3" s="6" customFormat="1" ht="16.5" thickBot="1">
      <c r="A4" s="35"/>
      <c r="B4" s="35"/>
      <c r="C4" s="42" t="s">
        <v>39</v>
      </c>
    </row>
    <row r="5" spans="1:4" s="201" customFormat="1" ht="32.25" thickBot="1">
      <c r="A5" s="43" t="s">
        <v>124</v>
      </c>
      <c r="B5" s="44" t="s">
        <v>40</v>
      </c>
      <c r="C5" s="45" t="s">
        <v>413</v>
      </c>
      <c r="D5" s="45" t="s">
        <v>411</v>
      </c>
    </row>
    <row r="6" spans="1:4" s="4" customFormat="1" ht="16.5" thickBot="1">
      <c r="A6" s="46">
        <v>1</v>
      </c>
      <c r="B6" s="47">
        <v>2</v>
      </c>
      <c r="C6" s="48">
        <v>3</v>
      </c>
      <c r="D6" s="48">
        <v>4</v>
      </c>
    </row>
    <row r="7" spans="1:3" s="4" customFormat="1" ht="16.5" thickBot="1">
      <c r="A7" s="49"/>
      <c r="B7" s="50" t="s">
        <v>41</v>
      </c>
      <c r="C7" s="51"/>
    </row>
    <row r="8" spans="1:4" s="4" customFormat="1" ht="16.5" thickBot="1">
      <c r="A8" s="52" t="s">
        <v>6</v>
      </c>
      <c r="B8" s="283" t="s">
        <v>154</v>
      </c>
      <c r="C8" s="53">
        <f>+C9+C10+C11+C12+C13+C14</f>
        <v>0</v>
      </c>
      <c r="D8" s="53">
        <f>+D9+D10+D11+D12+D13+D14</f>
        <v>0</v>
      </c>
    </row>
    <row r="9" spans="1:4" s="202" customFormat="1" ht="15.75">
      <c r="A9" s="54" t="s">
        <v>63</v>
      </c>
      <c r="B9" s="284" t="s">
        <v>155</v>
      </c>
      <c r="C9" s="55"/>
      <c r="D9" s="55"/>
    </row>
    <row r="10" spans="1:4" s="203" customFormat="1" ht="15.75">
      <c r="A10" s="56" t="s">
        <v>64</v>
      </c>
      <c r="B10" s="285" t="s">
        <v>156</v>
      </c>
      <c r="C10" s="57"/>
      <c r="D10" s="57"/>
    </row>
    <row r="11" spans="1:4" s="203" customFormat="1" ht="15.75">
      <c r="A11" s="56" t="s">
        <v>65</v>
      </c>
      <c r="B11" s="285" t="s">
        <v>157</v>
      </c>
      <c r="C11" s="57"/>
      <c r="D11" s="57"/>
    </row>
    <row r="12" spans="1:4" s="203" customFormat="1" ht="15.75">
      <c r="A12" s="56" t="s">
        <v>66</v>
      </c>
      <c r="B12" s="285" t="s">
        <v>158</v>
      </c>
      <c r="C12" s="57"/>
      <c r="D12" s="57"/>
    </row>
    <row r="13" spans="1:4" s="203" customFormat="1" ht="15.75">
      <c r="A13" s="56" t="s">
        <v>83</v>
      </c>
      <c r="B13" s="285" t="s">
        <v>159</v>
      </c>
      <c r="C13" s="58"/>
      <c r="D13" s="58"/>
    </row>
    <row r="14" spans="1:4" s="202" customFormat="1" ht="16.5" thickBot="1">
      <c r="A14" s="59" t="s">
        <v>67</v>
      </c>
      <c r="B14" s="286" t="s">
        <v>160</v>
      </c>
      <c r="C14" s="60"/>
      <c r="D14" s="60"/>
    </row>
    <row r="15" spans="1:4" s="202" customFormat="1" ht="16.5" thickBot="1">
      <c r="A15" s="52" t="s">
        <v>7</v>
      </c>
      <c r="B15" s="287" t="s">
        <v>161</v>
      </c>
      <c r="C15" s="53">
        <f>+C16+C17+C18+C19+C20</f>
        <v>0</v>
      </c>
      <c r="D15" s="53">
        <f>+D16+D17+D18+D19+D20</f>
        <v>0</v>
      </c>
    </row>
    <row r="16" spans="1:4" s="202" customFormat="1" ht="15.75">
      <c r="A16" s="54" t="s">
        <v>69</v>
      </c>
      <c r="B16" s="284" t="s">
        <v>162</v>
      </c>
      <c r="C16" s="55"/>
      <c r="D16" s="55"/>
    </row>
    <row r="17" spans="1:4" s="202" customFormat="1" ht="15.75">
      <c r="A17" s="56" t="s">
        <v>70</v>
      </c>
      <c r="B17" s="285" t="s">
        <v>163</v>
      </c>
      <c r="C17" s="57"/>
      <c r="D17" s="57"/>
    </row>
    <row r="18" spans="1:4" s="202" customFormat="1" ht="15.75">
      <c r="A18" s="56" t="s">
        <v>71</v>
      </c>
      <c r="B18" s="285" t="s">
        <v>380</v>
      </c>
      <c r="C18" s="57"/>
      <c r="D18" s="57"/>
    </row>
    <row r="19" spans="1:4" s="202" customFormat="1" ht="15.75">
      <c r="A19" s="56" t="s">
        <v>72</v>
      </c>
      <c r="B19" s="285" t="s">
        <v>381</v>
      </c>
      <c r="C19" s="57"/>
      <c r="D19" s="57"/>
    </row>
    <row r="20" spans="1:4" s="202" customFormat="1" ht="15.75">
      <c r="A20" s="56" t="s">
        <v>73</v>
      </c>
      <c r="B20" s="285" t="s">
        <v>164</v>
      </c>
      <c r="C20" s="57"/>
      <c r="D20" s="57"/>
    </row>
    <row r="21" spans="1:4" s="203" customFormat="1" ht="16.5" thickBot="1">
      <c r="A21" s="59" t="s">
        <v>79</v>
      </c>
      <c r="B21" s="286" t="s">
        <v>165</v>
      </c>
      <c r="C21" s="61"/>
      <c r="D21" s="61"/>
    </row>
    <row r="22" spans="1:4" s="203" customFormat="1" ht="16.5" thickBot="1">
      <c r="A22" s="52" t="s">
        <v>8</v>
      </c>
      <c r="B22" s="283" t="s">
        <v>166</v>
      </c>
      <c r="C22" s="53">
        <f>+C23+C24+C25+C26+C27</f>
        <v>0</v>
      </c>
      <c r="D22" s="53">
        <f>+D23+D24+D25+D26+D27</f>
        <v>0</v>
      </c>
    </row>
    <row r="23" spans="1:4" s="203" customFormat="1" ht="15.75">
      <c r="A23" s="54" t="s">
        <v>52</v>
      </c>
      <c r="B23" s="284" t="s">
        <v>167</v>
      </c>
      <c r="C23" s="55"/>
      <c r="D23" s="55"/>
    </row>
    <row r="24" spans="1:4" s="202" customFormat="1" ht="15.75">
      <c r="A24" s="56" t="s">
        <v>53</v>
      </c>
      <c r="B24" s="285" t="s">
        <v>168</v>
      </c>
      <c r="C24" s="57"/>
      <c r="D24" s="57"/>
    </row>
    <row r="25" spans="1:4" s="203" customFormat="1" ht="15.75">
      <c r="A25" s="56" t="s">
        <v>54</v>
      </c>
      <c r="B25" s="285" t="s">
        <v>382</v>
      </c>
      <c r="C25" s="57"/>
      <c r="D25" s="57"/>
    </row>
    <row r="26" spans="1:4" s="203" customFormat="1" ht="15.75">
      <c r="A26" s="56" t="s">
        <v>55</v>
      </c>
      <c r="B26" s="285" t="s">
        <v>383</v>
      </c>
      <c r="C26" s="57"/>
      <c r="D26" s="57"/>
    </row>
    <row r="27" spans="1:4" s="203" customFormat="1" ht="15.75">
      <c r="A27" s="56" t="s">
        <v>97</v>
      </c>
      <c r="B27" s="285" t="s">
        <v>169</v>
      </c>
      <c r="C27" s="57"/>
      <c r="D27" s="57"/>
    </row>
    <row r="28" spans="1:4" s="203" customFormat="1" ht="16.5" thickBot="1">
      <c r="A28" s="59" t="s">
        <v>98</v>
      </c>
      <c r="B28" s="286" t="s">
        <v>170</v>
      </c>
      <c r="C28" s="61"/>
      <c r="D28" s="61"/>
    </row>
    <row r="29" spans="1:4" s="203" customFormat="1" ht="16.5" thickBot="1">
      <c r="A29" s="52" t="s">
        <v>99</v>
      </c>
      <c r="B29" s="283" t="s">
        <v>171</v>
      </c>
      <c r="C29" s="62">
        <f>+C30+C33+C34+C35</f>
        <v>0</v>
      </c>
      <c r="D29" s="62">
        <f>+D30+D33+D34+D35</f>
        <v>0</v>
      </c>
    </row>
    <row r="30" spans="1:4" s="203" customFormat="1" ht="15.75">
      <c r="A30" s="54" t="s">
        <v>172</v>
      </c>
      <c r="B30" s="284" t="s">
        <v>178</v>
      </c>
      <c r="C30" s="63">
        <f>+C31+C32</f>
        <v>0</v>
      </c>
      <c r="D30" s="63">
        <f>+D31+D32</f>
        <v>0</v>
      </c>
    </row>
    <row r="31" spans="1:4" s="203" customFormat="1" ht="15.75">
      <c r="A31" s="56" t="s">
        <v>173</v>
      </c>
      <c r="B31" s="285" t="s">
        <v>179</v>
      </c>
      <c r="C31" s="57"/>
      <c r="D31" s="57"/>
    </row>
    <row r="32" spans="1:4" s="203" customFormat="1" ht="15.75">
      <c r="A32" s="56" t="s">
        <v>174</v>
      </c>
      <c r="B32" s="285" t="s">
        <v>180</v>
      </c>
      <c r="C32" s="57"/>
      <c r="D32" s="57"/>
    </row>
    <row r="33" spans="1:4" s="203" customFormat="1" ht="15.75">
      <c r="A33" s="56" t="s">
        <v>175</v>
      </c>
      <c r="B33" s="285" t="s">
        <v>181</v>
      </c>
      <c r="C33" s="57"/>
      <c r="D33" s="57"/>
    </row>
    <row r="34" spans="1:4" s="203" customFormat="1" ht="15.75">
      <c r="A34" s="56" t="s">
        <v>176</v>
      </c>
      <c r="B34" s="285" t="s">
        <v>182</v>
      </c>
      <c r="C34" s="57"/>
      <c r="D34" s="57"/>
    </row>
    <row r="35" spans="1:4" s="203" customFormat="1" ht="16.5" thickBot="1">
      <c r="A35" s="59" t="s">
        <v>177</v>
      </c>
      <c r="B35" s="286" t="s">
        <v>183</v>
      </c>
      <c r="C35" s="61"/>
      <c r="D35" s="61"/>
    </row>
    <row r="36" spans="1:4" s="203" customFormat="1" ht="16.5" thickBot="1">
      <c r="A36" s="52" t="s">
        <v>10</v>
      </c>
      <c r="B36" s="283" t="s">
        <v>184</v>
      </c>
      <c r="C36" s="53">
        <f>SUM(C37:C46)</f>
        <v>0</v>
      </c>
      <c r="D36" s="53">
        <f>SUM(D37:D46)</f>
        <v>0</v>
      </c>
    </row>
    <row r="37" spans="1:4" s="203" customFormat="1" ht="15.75">
      <c r="A37" s="54" t="s">
        <v>56</v>
      </c>
      <c r="B37" s="284" t="s">
        <v>187</v>
      </c>
      <c r="C37" s="55"/>
      <c r="D37" s="55"/>
    </row>
    <row r="38" spans="1:4" s="203" customFormat="1" ht="15.75">
      <c r="A38" s="56" t="s">
        <v>57</v>
      </c>
      <c r="B38" s="285" t="s">
        <v>188</v>
      </c>
      <c r="C38" s="57"/>
      <c r="D38" s="57"/>
    </row>
    <row r="39" spans="1:4" s="203" customFormat="1" ht="15.75">
      <c r="A39" s="56" t="s">
        <v>58</v>
      </c>
      <c r="B39" s="285" t="s">
        <v>189</v>
      </c>
      <c r="C39" s="57"/>
      <c r="D39" s="57"/>
    </row>
    <row r="40" spans="1:4" s="203" customFormat="1" ht="15.75">
      <c r="A40" s="56" t="s">
        <v>101</v>
      </c>
      <c r="B40" s="285" t="s">
        <v>190</v>
      </c>
      <c r="C40" s="57">
        <v>0</v>
      </c>
      <c r="D40" s="57">
        <v>0</v>
      </c>
    </row>
    <row r="41" spans="1:4" s="203" customFormat="1" ht="15.75">
      <c r="A41" s="56" t="s">
        <v>102</v>
      </c>
      <c r="B41" s="285" t="s">
        <v>191</v>
      </c>
      <c r="C41" s="57"/>
      <c r="D41" s="57"/>
    </row>
    <row r="42" spans="1:4" s="203" customFormat="1" ht="15.75">
      <c r="A42" s="56" t="s">
        <v>103</v>
      </c>
      <c r="B42" s="285" t="s">
        <v>192</v>
      </c>
      <c r="C42" s="57">
        <v>0</v>
      </c>
      <c r="D42" s="57">
        <v>0</v>
      </c>
    </row>
    <row r="43" spans="1:4" s="203" customFormat="1" ht="15.75">
      <c r="A43" s="56" t="s">
        <v>104</v>
      </c>
      <c r="B43" s="285" t="s">
        <v>193</v>
      </c>
      <c r="C43" s="57"/>
      <c r="D43" s="57"/>
    </row>
    <row r="44" spans="1:4" s="203" customFormat="1" ht="15.75">
      <c r="A44" s="56" t="s">
        <v>105</v>
      </c>
      <c r="B44" s="285" t="s">
        <v>194</v>
      </c>
      <c r="C44" s="57"/>
      <c r="D44" s="57"/>
    </row>
    <row r="45" spans="1:4" s="203" customFormat="1" ht="15.75">
      <c r="A45" s="56" t="s">
        <v>185</v>
      </c>
      <c r="B45" s="285" t="s">
        <v>195</v>
      </c>
      <c r="C45" s="64"/>
      <c r="D45" s="64"/>
    </row>
    <row r="46" spans="1:4" s="203" customFormat="1" ht="16.5" thickBot="1">
      <c r="A46" s="59" t="s">
        <v>186</v>
      </c>
      <c r="B46" s="286" t="s">
        <v>196</v>
      </c>
      <c r="C46" s="65"/>
      <c r="D46" s="65"/>
    </row>
    <row r="47" spans="1:4" s="203" customFormat="1" ht="16.5" thickBot="1">
      <c r="A47" s="52" t="s">
        <v>11</v>
      </c>
      <c r="B47" s="283" t="s">
        <v>197</v>
      </c>
      <c r="C47" s="53">
        <f>SUM(C48:C52)</f>
        <v>0</v>
      </c>
      <c r="D47" s="53">
        <f>SUM(D48:D52)</f>
        <v>0</v>
      </c>
    </row>
    <row r="48" spans="1:4" s="203" customFormat="1" ht="15.75">
      <c r="A48" s="54" t="s">
        <v>59</v>
      </c>
      <c r="B48" s="284" t="s">
        <v>201</v>
      </c>
      <c r="C48" s="66"/>
      <c r="D48" s="66"/>
    </row>
    <row r="49" spans="1:4" s="203" customFormat="1" ht="15.75">
      <c r="A49" s="56" t="s">
        <v>60</v>
      </c>
      <c r="B49" s="285" t="s">
        <v>202</v>
      </c>
      <c r="C49" s="64"/>
      <c r="D49" s="64"/>
    </row>
    <row r="50" spans="1:4" s="203" customFormat="1" ht="15.75">
      <c r="A50" s="56" t="s">
        <v>198</v>
      </c>
      <c r="B50" s="285" t="s">
        <v>203</v>
      </c>
      <c r="C50" s="64"/>
      <c r="D50" s="64"/>
    </row>
    <row r="51" spans="1:4" s="203" customFormat="1" ht="15.75">
      <c r="A51" s="56" t="s">
        <v>199</v>
      </c>
      <c r="B51" s="285" t="s">
        <v>204</v>
      </c>
      <c r="C51" s="64"/>
      <c r="D51" s="64"/>
    </row>
    <row r="52" spans="1:4" s="203" customFormat="1" ht="16.5" thickBot="1">
      <c r="A52" s="59" t="s">
        <v>200</v>
      </c>
      <c r="B52" s="286" t="s">
        <v>205</v>
      </c>
      <c r="C52" s="65"/>
      <c r="D52" s="65"/>
    </row>
    <row r="53" spans="1:4" s="203" customFormat="1" ht="16.5" thickBot="1">
      <c r="A53" s="52" t="s">
        <v>106</v>
      </c>
      <c r="B53" s="283" t="s">
        <v>206</v>
      </c>
      <c r="C53" s="53">
        <f>SUM(C54:C56)</f>
        <v>0</v>
      </c>
      <c r="D53" s="53">
        <f>SUM(D54:D56)</f>
        <v>0</v>
      </c>
    </row>
    <row r="54" spans="1:4" s="203" customFormat="1" ht="15.75">
      <c r="A54" s="54" t="s">
        <v>61</v>
      </c>
      <c r="B54" s="284" t="s">
        <v>207</v>
      </c>
      <c r="C54" s="55"/>
      <c r="D54" s="55"/>
    </row>
    <row r="55" spans="1:4" s="203" customFormat="1" ht="15.75">
      <c r="A55" s="56" t="s">
        <v>62</v>
      </c>
      <c r="B55" s="285" t="s">
        <v>384</v>
      </c>
      <c r="C55" s="57"/>
      <c r="D55" s="57"/>
    </row>
    <row r="56" spans="1:4" s="203" customFormat="1" ht="15.75">
      <c r="A56" s="56" t="s">
        <v>211</v>
      </c>
      <c r="B56" s="285" t="s">
        <v>209</v>
      </c>
      <c r="C56" s="57"/>
      <c r="D56" s="57"/>
    </row>
    <row r="57" spans="1:4" s="203" customFormat="1" ht="16.5" thickBot="1">
      <c r="A57" s="59" t="s">
        <v>212</v>
      </c>
      <c r="B57" s="286" t="s">
        <v>210</v>
      </c>
      <c r="C57" s="61"/>
      <c r="D57" s="61"/>
    </row>
    <row r="58" spans="1:4" s="203" customFormat="1" ht="16.5" thickBot="1">
      <c r="A58" s="52" t="s">
        <v>13</v>
      </c>
      <c r="B58" s="287" t="s">
        <v>213</v>
      </c>
      <c r="C58" s="53">
        <f>SUM(C59:C61)</f>
        <v>0</v>
      </c>
      <c r="D58" s="53">
        <f>SUM(D59:D61)</f>
        <v>0</v>
      </c>
    </row>
    <row r="59" spans="1:4" s="203" customFormat="1" ht="15.75">
      <c r="A59" s="54" t="s">
        <v>107</v>
      </c>
      <c r="B59" s="284" t="s">
        <v>215</v>
      </c>
      <c r="C59" s="64"/>
      <c r="D59" s="64"/>
    </row>
    <row r="60" spans="1:4" s="203" customFormat="1" ht="15.75">
      <c r="A60" s="56" t="s">
        <v>108</v>
      </c>
      <c r="B60" s="285" t="s">
        <v>385</v>
      </c>
      <c r="C60" s="64"/>
      <c r="D60" s="64"/>
    </row>
    <row r="61" spans="1:4" s="203" customFormat="1" ht="15.75">
      <c r="A61" s="56" t="s">
        <v>132</v>
      </c>
      <c r="B61" s="285" t="s">
        <v>216</v>
      </c>
      <c r="C61" s="64"/>
      <c r="D61" s="64"/>
    </row>
    <row r="62" spans="1:4" s="203" customFormat="1" ht="16.5" thickBot="1">
      <c r="A62" s="59" t="s">
        <v>214</v>
      </c>
      <c r="B62" s="286" t="s">
        <v>217</v>
      </c>
      <c r="C62" s="64"/>
      <c r="D62" s="64"/>
    </row>
    <row r="63" spans="1:4" s="203" customFormat="1" ht="16.5" thickBot="1">
      <c r="A63" s="52" t="s">
        <v>14</v>
      </c>
      <c r="B63" s="283" t="s">
        <v>218</v>
      </c>
      <c r="C63" s="62">
        <f>+C8+C15+C22+C29+C36+C47+C53+C58</f>
        <v>0</v>
      </c>
      <c r="D63" s="62">
        <f>+D8+D15+D22+D29+D36+D47+D53+D58</f>
        <v>0</v>
      </c>
    </row>
    <row r="64" spans="1:4" s="203" customFormat="1" ht="16.5" thickBot="1">
      <c r="A64" s="67" t="s">
        <v>352</v>
      </c>
      <c r="B64" s="287" t="s">
        <v>220</v>
      </c>
      <c r="C64" s="53">
        <f>SUM(C65:C67)</f>
        <v>0</v>
      </c>
      <c r="D64" s="53">
        <f>SUM(D65:D67)</f>
        <v>0</v>
      </c>
    </row>
    <row r="65" spans="1:4" s="203" customFormat="1" ht="15.75">
      <c r="A65" s="54" t="s">
        <v>253</v>
      </c>
      <c r="B65" s="284" t="s">
        <v>221</v>
      </c>
      <c r="C65" s="64"/>
      <c r="D65" s="64"/>
    </row>
    <row r="66" spans="1:4" s="203" customFormat="1" ht="15.75">
      <c r="A66" s="56" t="s">
        <v>262</v>
      </c>
      <c r="B66" s="285" t="s">
        <v>222</v>
      </c>
      <c r="C66" s="64"/>
      <c r="D66" s="64"/>
    </row>
    <row r="67" spans="1:4" s="203" customFormat="1" ht="16.5" thickBot="1">
      <c r="A67" s="59" t="s">
        <v>263</v>
      </c>
      <c r="B67" s="288" t="s">
        <v>223</v>
      </c>
      <c r="C67" s="64"/>
      <c r="D67" s="64"/>
    </row>
    <row r="68" spans="1:4" s="203" customFormat="1" ht="16.5" thickBot="1">
      <c r="A68" s="67" t="s">
        <v>224</v>
      </c>
      <c r="B68" s="287" t="s">
        <v>225</v>
      </c>
      <c r="C68" s="53">
        <f>SUM(C69:C72)</f>
        <v>0</v>
      </c>
      <c r="D68" s="53">
        <f>SUM(D69:D72)</f>
        <v>0</v>
      </c>
    </row>
    <row r="69" spans="1:4" s="203" customFormat="1" ht="15.75">
      <c r="A69" s="54" t="s">
        <v>84</v>
      </c>
      <c r="B69" s="284" t="s">
        <v>226</v>
      </c>
      <c r="C69" s="64"/>
      <c r="D69" s="64"/>
    </row>
    <row r="70" spans="1:4" s="203" customFormat="1" ht="15.75">
      <c r="A70" s="56" t="s">
        <v>85</v>
      </c>
      <c r="B70" s="285" t="s">
        <v>227</v>
      </c>
      <c r="C70" s="64"/>
      <c r="D70" s="64"/>
    </row>
    <row r="71" spans="1:4" s="203" customFormat="1" ht="15.75">
      <c r="A71" s="56" t="s">
        <v>254</v>
      </c>
      <c r="B71" s="285" t="s">
        <v>228</v>
      </c>
      <c r="C71" s="64"/>
      <c r="D71" s="64"/>
    </row>
    <row r="72" spans="1:4" s="203" customFormat="1" ht="16.5" thickBot="1">
      <c r="A72" s="59" t="s">
        <v>255</v>
      </c>
      <c r="B72" s="286" t="s">
        <v>229</v>
      </c>
      <c r="C72" s="64"/>
      <c r="D72" s="64"/>
    </row>
    <row r="73" spans="1:4" s="203" customFormat="1" ht="16.5" thickBot="1">
      <c r="A73" s="67" t="s">
        <v>230</v>
      </c>
      <c r="B73" s="287" t="s">
        <v>231</v>
      </c>
      <c r="C73" s="53">
        <f>SUM(C74:C75)</f>
        <v>3250</v>
      </c>
      <c r="D73" s="53">
        <f>SUM(D74:D75)</f>
        <v>3200</v>
      </c>
    </row>
    <row r="74" spans="1:4" s="203" customFormat="1" ht="15.75">
      <c r="A74" s="54" t="s">
        <v>256</v>
      </c>
      <c r="B74" s="284" t="s">
        <v>232</v>
      </c>
      <c r="C74" s="64">
        <v>3250</v>
      </c>
      <c r="D74" s="64">
        <v>3200</v>
      </c>
    </row>
    <row r="75" spans="1:4" s="203" customFormat="1" ht="16.5" thickBot="1">
      <c r="A75" s="59" t="s">
        <v>257</v>
      </c>
      <c r="B75" s="286" t="s">
        <v>233</v>
      </c>
      <c r="C75" s="64"/>
      <c r="D75" s="64"/>
    </row>
    <row r="76" spans="1:4" s="202" customFormat="1" ht="16.5" thickBot="1">
      <c r="A76" s="67" t="s">
        <v>234</v>
      </c>
      <c r="B76" s="287" t="s">
        <v>235</v>
      </c>
      <c r="C76" s="53">
        <f>SUM(C77:C79)</f>
        <v>0</v>
      </c>
      <c r="D76" s="53">
        <f>SUM(D77:D79)</f>
        <v>0</v>
      </c>
    </row>
    <row r="77" spans="1:4" s="203" customFormat="1" ht="15.75">
      <c r="A77" s="54" t="s">
        <v>258</v>
      </c>
      <c r="B77" s="284" t="s">
        <v>236</v>
      </c>
      <c r="C77" s="64"/>
      <c r="D77" s="64"/>
    </row>
    <row r="78" spans="1:4" s="203" customFormat="1" ht="15.75">
      <c r="A78" s="56" t="s">
        <v>259</v>
      </c>
      <c r="B78" s="285" t="s">
        <v>237</v>
      </c>
      <c r="C78" s="64"/>
      <c r="D78" s="64"/>
    </row>
    <row r="79" spans="1:4" s="203" customFormat="1" ht="16.5" thickBot="1">
      <c r="A79" s="59" t="s">
        <v>260</v>
      </c>
      <c r="B79" s="286" t="s">
        <v>238</v>
      </c>
      <c r="C79" s="64"/>
      <c r="D79" s="64"/>
    </row>
    <row r="80" spans="1:4" s="203" customFormat="1" ht="16.5" thickBot="1">
      <c r="A80" s="67" t="s">
        <v>239</v>
      </c>
      <c r="B80" s="287" t="s">
        <v>261</v>
      </c>
      <c r="C80" s="53">
        <f>SUM(C81:C84)</f>
        <v>0</v>
      </c>
      <c r="D80" s="53">
        <f>SUM(D81:D84)</f>
        <v>0</v>
      </c>
    </row>
    <row r="81" spans="1:4" s="203" customFormat="1" ht="15.75">
      <c r="A81" s="68" t="s">
        <v>240</v>
      </c>
      <c r="B81" s="284" t="s">
        <v>241</v>
      </c>
      <c r="C81" s="64"/>
      <c r="D81" s="64"/>
    </row>
    <row r="82" spans="1:4" s="203" customFormat="1" ht="15.75">
      <c r="A82" s="69" t="s">
        <v>242</v>
      </c>
      <c r="B82" s="285" t="s">
        <v>243</v>
      </c>
      <c r="C82" s="64"/>
      <c r="D82" s="64"/>
    </row>
    <row r="83" spans="1:4" s="203" customFormat="1" ht="15.75">
      <c r="A83" s="69" t="s">
        <v>244</v>
      </c>
      <c r="B83" s="285" t="s">
        <v>245</v>
      </c>
      <c r="C83" s="64"/>
      <c r="D83" s="64"/>
    </row>
    <row r="84" spans="1:4" s="202" customFormat="1" ht="16.5" thickBot="1">
      <c r="A84" s="70" t="s">
        <v>246</v>
      </c>
      <c r="B84" s="286" t="s">
        <v>247</v>
      </c>
      <c r="C84" s="64"/>
      <c r="D84" s="64"/>
    </row>
    <row r="85" spans="1:4" s="202" customFormat="1" ht="16.5" thickBot="1">
      <c r="A85" s="67" t="s">
        <v>248</v>
      </c>
      <c r="B85" s="287" t="s">
        <v>249</v>
      </c>
      <c r="C85" s="71"/>
      <c r="D85" s="71"/>
    </row>
    <row r="86" spans="1:4" s="202" customFormat="1" ht="16.5" thickBot="1">
      <c r="A86" s="67" t="s">
        <v>250</v>
      </c>
      <c r="B86" s="289" t="s">
        <v>251</v>
      </c>
      <c r="C86" s="62">
        <f>+C64+C68+C73+C76+C80+C85</f>
        <v>3250</v>
      </c>
      <c r="D86" s="62">
        <f>+D64+D68+D73+D76+D80+D85</f>
        <v>3200</v>
      </c>
    </row>
    <row r="87" spans="1:4" s="202" customFormat="1" ht="16.5" thickBot="1">
      <c r="A87" s="72" t="s">
        <v>264</v>
      </c>
      <c r="B87" s="290" t="s">
        <v>379</v>
      </c>
      <c r="C87" s="62">
        <f>+C63+C86</f>
        <v>3250</v>
      </c>
      <c r="D87" s="62">
        <f>+D63+D86</f>
        <v>3200</v>
      </c>
    </row>
    <row r="88" spans="1:3" s="203" customFormat="1" ht="15.75">
      <c r="A88" s="73"/>
      <c r="B88" s="74"/>
      <c r="C88" s="75"/>
    </row>
    <row r="89" spans="1:3" s="201" customFormat="1" ht="16.5" thickBot="1">
      <c r="A89" s="76"/>
      <c r="B89" s="77"/>
      <c r="C89" s="78"/>
    </row>
    <row r="90" spans="1:4" s="4" customFormat="1" ht="32.25" customHeight="1" thickBot="1">
      <c r="A90" s="440" t="s">
        <v>42</v>
      </c>
      <c r="B90" s="441"/>
      <c r="C90" s="441"/>
      <c r="D90" s="441"/>
    </row>
    <row r="91" spans="1:4" s="202" customFormat="1" ht="32.25" thickBot="1">
      <c r="A91" s="80" t="s">
        <v>6</v>
      </c>
      <c r="B91" s="81" t="s">
        <v>389</v>
      </c>
      <c r="C91" s="82">
        <f>SUM(C92:C96)</f>
        <v>3250</v>
      </c>
      <c r="D91" s="82">
        <f>SUM(D92:D96)</f>
        <v>3200</v>
      </c>
    </row>
    <row r="92" spans="1:4" s="201" customFormat="1" ht="15.75">
      <c r="A92" s="83" t="s">
        <v>63</v>
      </c>
      <c r="B92" s="295" t="s">
        <v>36</v>
      </c>
      <c r="C92" s="84"/>
      <c r="D92" s="84"/>
    </row>
    <row r="93" spans="1:4" s="201" customFormat="1" ht="15.75">
      <c r="A93" s="56" t="s">
        <v>64</v>
      </c>
      <c r="B93" s="296" t="s">
        <v>109</v>
      </c>
      <c r="C93" s="57"/>
      <c r="D93" s="57"/>
    </row>
    <row r="94" spans="1:4" s="201" customFormat="1" ht="15.75">
      <c r="A94" s="56" t="s">
        <v>65</v>
      </c>
      <c r="B94" s="296" t="s">
        <v>82</v>
      </c>
      <c r="C94" s="61">
        <v>1200</v>
      </c>
      <c r="D94" s="61">
        <v>1200</v>
      </c>
    </row>
    <row r="95" spans="1:4" s="201" customFormat="1" ht="15.75">
      <c r="A95" s="56" t="s">
        <v>66</v>
      </c>
      <c r="B95" s="297" t="s">
        <v>110</v>
      </c>
      <c r="C95" s="61"/>
      <c r="D95" s="61"/>
    </row>
    <row r="96" spans="1:4" s="201" customFormat="1" ht="15.75">
      <c r="A96" s="56" t="s">
        <v>74</v>
      </c>
      <c r="B96" s="298" t="s">
        <v>111</v>
      </c>
      <c r="C96" s="61">
        <v>2050</v>
      </c>
      <c r="D96" s="61">
        <v>2000</v>
      </c>
    </row>
    <row r="97" spans="1:4" s="201" customFormat="1" ht="15.75">
      <c r="A97" s="56" t="s">
        <v>67</v>
      </c>
      <c r="B97" s="296" t="s">
        <v>267</v>
      </c>
      <c r="C97" s="61"/>
      <c r="D97" s="61"/>
    </row>
    <row r="98" spans="1:4" s="201" customFormat="1" ht="15.75">
      <c r="A98" s="56" t="s">
        <v>68</v>
      </c>
      <c r="B98" s="299" t="s">
        <v>268</v>
      </c>
      <c r="C98" s="61"/>
      <c r="D98" s="61"/>
    </row>
    <row r="99" spans="1:4" s="201" customFormat="1" ht="15.75">
      <c r="A99" s="56" t="s">
        <v>75</v>
      </c>
      <c r="B99" s="296" t="s">
        <v>269</v>
      </c>
      <c r="C99" s="61"/>
      <c r="D99" s="61"/>
    </row>
    <row r="100" spans="1:4" s="201" customFormat="1" ht="15.75">
      <c r="A100" s="56" t="s">
        <v>76</v>
      </c>
      <c r="B100" s="296" t="s">
        <v>270</v>
      </c>
      <c r="C100" s="61"/>
      <c r="D100" s="61"/>
    </row>
    <row r="101" spans="1:4" s="201" customFormat="1" ht="15.75">
      <c r="A101" s="56" t="s">
        <v>77</v>
      </c>
      <c r="B101" s="299" t="s">
        <v>271</v>
      </c>
      <c r="C101" s="61"/>
      <c r="D101" s="61"/>
    </row>
    <row r="102" spans="1:4" s="201" customFormat="1" ht="15.75">
      <c r="A102" s="56" t="s">
        <v>78</v>
      </c>
      <c r="B102" s="299" t="s">
        <v>272</v>
      </c>
      <c r="C102" s="61"/>
      <c r="D102" s="61"/>
    </row>
    <row r="103" spans="1:4" s="201" customFormat="1" ht="15.75">
      <c r="A103" s="56" t="s">
        <v>80</v>
      </c>
      <c r="B103" s="296" t="s">
        <v>273</v>
      </c>
      <c r="C103" s="61"/>
      <c r="D103" s="61"/>
    </row>
    <row r="104" spans="1:4" s="201" customFormat="1" ht="15.75">
      <c r="A104" s="85" t="s">
        <v>112</v>
      </c>
      <c r="B104" s="300" t="s">
        <v>274</v>
      </c>
      <c r="C104" s="61"/>
      <c r="D104" s="61"/>
    </row>
    <row r="105" spans="1:4" s="201" customFormat="1" ht="15.75">
      <c r="A105" s="56" t="s">
        <v>265</v>
      </c>
      <c r="B105" s="300" t="s">
        <v>275</v>
      </c>
      <c r="C105" s="61"/>
      <c r="D105" s="61"/>
    </row>
    <row r="106" spans="1:4" s="201" customFormat="1" ht="16.5" thickBot="1">
      <c r="A106" s="86" t="s">
        <v>266</v>
      </c>
      <c r="B106" s="301" t="s">
        <v>276</v>
      </c>
      <c r="C106" s="87">
        <v>2050</v>
      </c>
      <c r="D106" s="87">
        <v>2000</v>
      </c>
    </row>
    <row r="107" spans="1:4" s="201" customFormat="1" ht="16.5" thickBot="1">
      <c r="A107" s="52" t="s">
        <v>7</v>
      </c>
      <c r="B107" s="302" t="s">
        <v>390</v>
      </c>
      <c r="C107" s="53">
        <f>+C108+C110+C112</f>
        <v>0</v>
      </c>
      <c r="D107" s="53">
        <f>+D108+D110+D112</f>
        <v>0</v>
      </c>
    </row>
    <row r="108" spans="1:4" s="201" customFormat="1" ht="15.75">
      <c r="A108" s="54" t="s">
        <v>69</v>
      </c>
      <c r="B108" s="296" t="s">
        <v>130</v>
      </c>
      <c r="C108" s="55"/>
      <c r="D108" s="55"/>
    </row>
    <row r="109" spans="1:4" s="201" customFormat="1" ht="15.75">
      <c r="A109" s="54" t="s">
        <v>70</v>
      </c>
      <c r="B109" s="300" t="s">
        <v>280</v>
      </c>
      <c r="C109" s="55"/>
      <c r="D109" s="55"/>
    </row>
    <row r="110" spans="1:4" s="201" customFormat="1" ht="15.75">
      <c r="A110" s="54" t="s">
        <v>71</v>
      </c>
      <c r="B110" s="300" t="s">
        <v>113</v>
      </c>
      <c r="C110" s="57"/>
      <c r="D110" s="57"/>
    </row>
    <row r="111" spans="1:4" s="201" customFormat="1" ht="15.75">
      <c r="A111" s="54" t="s">
        <v>72</v>
      </c>
      <c r="B111" s="300" t="s">
        <v>281</v>
      </c>
      <c r="C111" s="88"/>
      <c r="D111" s="88"/>
    </row>
    <row r="112" spans="1:4" s="201" customFormat="1" ht="15.75">
      <c r="A112" s="54" t="s">
        <v>73</v>
      </c>
      <c r="B112" s="303" t="s">
        <v>133</v>
      </c>
      <c r="C112" s="88"/>
      <c r="D112" s="88"/>
    </row>
    <row r="113" spans="1:4" s="201" customFormat="1" ht="15.75">
      <c r="A113" s="54" t="s">
        <v>79</v>
      </c>
      <c r="B113" s="304" t="s">
        <v>386</v>
      </c>
      <c r="C113" s="88"/>
      <c r="D113" s="88"/>
    </row>
    <row r="114" spans="1:4" s="201" customFormat="1" ht="15.75">
      <c r="A114" s="54" t="s">
        <v>81</v>
      </c>
      <c r="B114" s="305" t="s">
        <v>286</v>
      </c>
      <c r="C114" s="88"/>
      <c r="D114" s="88"/>
    </row>
    <row r="115" spans="1:4" s="201" customFormat="1" ht="15.75">
      <c r="A115" s="54" t="s">
        <v>114</v>
      </c>
      <c r="B115" s="296" t="s">
        <v>270</v>
      </c>
      <c r="C115" s="88"/>
      <c r="D115" s="88"/>
    </row>
    <row r="116" spans="1:4" s="201" customFormat="1" ht="15.75">
      <c r="A116" s="54" t="s">
        <v>115</v>
      </c>
      <c r="B116" s="296" t="s">
        <v>285</v>
      </c>
      <c r="C116" s="88"/>
      <c r="D116" s="88"/>
    </row>
    <row r="117" spans="1:4" s="201" customFormat="1" ht="15.75">
      <c r="A117" s="54" t="s">
        <v>116</v>
      </c>
      <c r="B117" s="296" t="s">
        <v>284</v>
      </c>
      <c r="C117" s="88"/>
      <c r="D117" s="88"/>
    </row>
    <row r="118" spans="1:4" s="201" customFormat="1" ht="15.75">
      <c r="A118" s="54" t="s">
        <v>277</v>
      </c>
      <c r="B118" s="296" t="s">
        <v>273</v>
      </c>
      <c r="C118" s="88"/>
      <c r="D118" s="88"/>
    </row>
    <row r="119" spans="1:4" s="201" customFormat="1" ht="15.75">
      <c r="A119" s="54" t="s">
        <v>278</v>
      </c>
      <c r="B119" s="296" t="s">
        <v>283</v>
      </c>
      <c r="C119" s="88"/>
      <c r="D119" s="88"/>
    </row>
    <row r="120" spans="1:4" s="201" customFormat="1" ht="16.5" thickBot="1">
      <c r="A120" s="85" t="s">
        <v>279</v>
      </c>
      <c r="B120" s="296" t="s">
        <v>282</v>
      </c>
      <c r="C120" s="89"/>
      <c r="D120" s="89"/>
    </row>
    <row r="121" spans="1:4" s="201" customFormat="1" ht="16.5" thickBot="1">
      <c r="A121" s="52" t="s">
        <v>8</v>
      </c>
      <c r="B121" s="306" t="s">
        <v>287</v>
      </c>
      <c r="C121" s="53">
        <f>+C122+C123</f>
        <v>0</v>
      </c>
      <c r="D121" s="53">
        <f>+D122+D123</f>
        <v>0</v>
      </c>
    </row>
    <row r="122" spans="1:4" s="201" customFormat="1" ht="15.75">
      <c r="A122" s="54" t="s">
        <v>52</v>
      </c>
      <c r="B122" s="305" t="s">
        <v>44</v>
      </c>
      <c r="C122" s="55"/>
      <c r="D122" s="55"/>
    </row>
    <row r="123" spans="1:4" s="201" customFormat="1" ht="16.5" thickBot="1">
      <c r="A123" s="59" t="s">
        <v>53</v>
      </c>
      <c r="B123" s="300" t="s">
        <v>45</v>
      </c>
      <c r="C123" s="61"/>
      <c r="D123" s="61"/>
    </row>
    <row r="124" spans="1:4" s="201" customFormat="1" ht="16.5" thickBot="1">
      <c r="A124" s="52" t="s">
        <v>9</v>
      </c>
      <c r="B124" s="306" t="s">
        <v>288</v>
      </c>
      <c r="C124" s="53">
        <f>+C91+C107+C121</f>
        <v>3250</v>
      </c>
      <c r="D124" s="53">
        <f>+D91+D107+D121</f>
        <v>3200</v>
      </c>
    </row>
    <row r="125" spans="1:4" s="201" customFormat="1" ht="16.5" thickBot="1">
      <c r="A125" s="52" t="s">
        <v>10</v>
      </c>
      <c r="B125" s="306" t="s">
        <v>289</v>
      </c>
      <c r="C125" s="53">
        <f>+C126+C127+C128</f>
        <v>0</v>
      </c>
      <c r="D125" s="53">
        <f>+D126+D127+D128</f>
        <v>0</v>
      </c>
    </row>
    <row r="126" spans="1:4" s="202" customFormat="1" ht="15.75">
      <c r="A126" s="54" t="s">
        <v>56</v>
      </c>
      <c r="B126" s="305" t="s">
        <v>290</v>
      </c>
      <c r="C126" s="88"/>
      <c r="D126" s="88"/>
    </row>
    <row r="127" spans="1:4" s="201" customFormat="1" ht="15.75">
      <c r="A127" s="54" t="s">
        <v>57</v>
      </c>
      <c r="B127" s="305" t="s">
        <v>291</v>
      </c>
      <c r="C127" s="88"/>
      <c r="D127" s="88"/>
    </row>
    <row r="128" spans="1:4" s="201" customFormat="1" ht="16.5" thickBot="1">
      <c r="A128" s="85" t="s">
        <v>58</v>
      </c>
      <c r="B128" s="307" t="s">
        <v>292</v>
      </c>
      <c r="C128" s="88"/>
      <c r="D128" s="88"/>
    </row>
    <row r="129" spans="1:4" s="201" customFormat="1" ht="16.5" thickBot="1">
      <c r="A129" s="52" t="s">
        <v>11</v>
      </c>
      <c r="B129" s="306" t="s">
        <v>351</v>
      </c>
      <c r="C129" s="53">
        <f>+C130+C131+C132+C133</f>
        <v>0</v>
      </c>
      <c r="D129" s="53">
        <f>+D130+D131+D132+D133</f>
        <v>0</v>
      </c>
    </row>
    <row r="130" spans="1:4" s="201" customFormat="1" ht="15.75">
      <c r="A130" s="54" t="s">
        <v>59</v>
      </c>
      <c r="B130" s="305" t="s">
        <v>293</v>
      </c>
      <c r="C130" s="88"/>
      <c r="D130" s="88"/>
    </row>
    <row r="131" spans="1:4" s="201" customFormat="1" ht="15.75">
      <c r="A131" s="54" t="s">
        <v>60</v>
      </c>
      <c r="B131" s="305" t="s">
        <v>294</v>
      </c>
      <c r="C131" s="88"/>
      <c r="D131" s="88"/>
    </row>
    <row r="132" spans="1:4" s="201" customFormat="1" ht="15.75">
      <c r="A132" s="54" t="s">
        <v>198</v>
      </c>
      <c r="B132" s="305" t="s">
        <v>295</v>
      </c>
      <c r="C132" s="88"/>
      <c r="D132" s="88"/>
    </row>
    <row r="133" spans="1:4" s="202" customFormat="1" ht="16.5" thickBot="1">
      <c r="A133" s="85" t="s">
        <v>199</v>
      </c>
      <c r="B133" s="307" t="s">
        <v>296</v>
      </c>
      <c r="C133" s="88"/>
      <c r="D133" s="88"/>
    </row>
    <row r="134" spans="1:9" s="201" customFormat="1" ht="16.5" thickBot="1">
      <c r="A134" s="52" t="s">
        <v>12</v>
      </c>
      <c r="B134" s="306" t="s">
        <v>297</v>
      </c>
      <c r="C134" s="62">
        <f>+C135+C136+C137+C138</f>
        <v>0</v>
      </c>
      <c r="D134" s="62">
        <f>+D135+D136+D137+D138</f>
        <v>0</v>
      </c>
      <c r="I134" s="204"/>
    </row>
    <row r="135" spans="1:4" s="201" customFormat="1" ht="15.75">
      <c r="A135" s="54" t="s">
        <v>61</v>
      </c>
      <c r="B135" s="305" t="s">
        <v>298</v>
      </c>
      <c r="C135" s="88"/>
      <c r="D135" s="88"/>
    </row>
    <row r="136" spans="1:4" s="201" customFormat="1" ht="15.75">
      <c r="A136" s="54" t="s">
        <v>62</v>
      </c>
      <c r="B136" s="305" t="s">
        <v>308</v>
      </c>
      <c r="C136" s="88"/>
      <c r="D136" s="88"/>
    </row>
    <row r="137" spans="1:4" s="202" customFormat="1" ht="15.75">
      <c r="A137" s="54" t="s">
        <v>211</v>
      </c>
      <c r="B137" s="305" t="s">
        <v>299</v>
      </c>
      <c r="C137" s="88"/>
      <c r="D137" s="88"/>
    </row>
    <row r="138" spans="1:4" s="202" customFormat="1" ht="16.5" thickBot="1">
      <c r="A138" s="85" t="s">
        <v>212</v>
      </c>
      <c r="B138" s="307" t="s">
        <v>300</v>
      </c>
      <c r="C138" s="88"/>
      <c r="D138" s="88"/>
    </row>
    <row r="139" spans="1:4" s="202" customFormat="1" ht="16.5" thickBot="1">
      <c r="A139" s="52" t="s">
        <v>13</v>
      </c>
      <c r="B139" s="306" t="s">
        <v>301</v>
      </c>
      <c r="C139" s="90">
        <f>+C140+C141+C142+C143</f>
        <v>0</v>
      </c>
      <c r="D139" s="90">
        <f>+D140+D141+D142+D143</f>
        <v>0</v>
      </c>
    </row>
    <row r="140" spans="1:4" s="202" customFormat="1" ht="15.75">
      <c r="A140" s="54" t="s">
        <v>107</v>
      </c>
      <c r="B140" s="305" t="s">
        <v>302</v>
      </c>
      <c r="C140" s="88"/>
      <c r="D140" s="88"/>
    </row>
    <row r="141" spans="1:4" s="202" customFormat="1" ht="15.75">
      <c r="A141" s="54" t="s">
        <v>108</v>
      </c>
      <c r="B141" s="305" t="s">
        <v>303</v>
      </c>
      <c r="C141" s="88"/>
      <c r="D141" s="88"/>
    </row>
    <row r="142" spans="1:4" s="202" customFormat="1" ht="15.75">
      <c r="A142" s="54" t="s">
        <v>132</v>
      </c>
      <c r="B142" s="305" t="s">
        <v>304</v>
      </c>
      <c r="C142" s="88"/>
      <c r="D142" s="88"/>
    </row>
    <row r="143" spans="1:4" s="201" customFormat="1" ht="16.5" thickBot="1">
      <c r="A143" s="54" t="s">
        <v>214</v>
      </c>
      <c r="B143" s="305" t="s">
        <v>305</v>
      </c>
      <c r="C143" s="88"/>
      <c r="D143" s="88"/>
    </row>
    <row r="144" spans="1:4" s="201" customFormat="1" ht="16.5" thickBot="1">
      <c r="A144" s="52" t="s">
        <v>14</v>
      </c>
      <c r="B144" s="306" t="s">
        <v>306</v>
      </c>
      <c r="C144" s="91">
        <f>+C125+C129+C134+C139</f>
        <v>0</v>
      </c>
      <c r="D144" s="91">
        <f>+D125+D129+D134+D139</f>
        <v>0</v>
      </c>
    </row>
    <row r="145" spans="1:4" s="201" customFormat="1" ht="16.5" thickBot="1">
      <c r="A145" s="92" t="s">
        <v>15</v>
      </c>
      <c r="B145" s="308" t="s">
        <v>307</v>
      </c>
      <c r="C145" s="91">
        <f>+C124+C144</f>
        <v>3250</v>
      </c>
      <c r="D145" s="91">
        <f>+D124+D144</f>
        <v>3200</v>
      </c>
    </row>
    <row r="146" spans="1:4" s="201" customFormat="1" ht="16.5" thickBot="1">
      <c r="A146" s="93"/>
      <c r="B146" s="94"/>
      <c r="C146" s="95"/>
      <c r="D146" s="95"/>
    </row>
    <row r="147" spans="1:4" s="201" customFormat="1" ht="16.5" thickBot="1">
      <c r="A147" s="96" t="s">
        <v>125</v>
      </c>
      <c r="B147" s="97"/>
      <c r="C147" s="98">
        <v>0</v>
      </c>
      <c r="D147" s="98">
        <v>0</v>
      </c>
    </row>
    <row r="148" spans="1:4" s="201" customFormat="1" ht="16.5" thickBot="1">
      <c r="A148" s="96" t="s">
        <v>126</v>
      </c>
      <c r="B148" s="97"/>
      <c r="C148" s="98">
        <v>0</v>
      </c>
      <c r="D148" s="98">
        <v>0</v>
      </c>
    </row>
  </sheetData>
  <sheetProtection formatCells="0"/>
  <mergeCells count="1"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4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3" s="23" customFormat="1" ht="18" customHeight="1" thickBot="1">
      <c r="A1" s="22"/>
      <c r="C1" s="205" t="s">
        <v>404</v>
      </c>
    </row>
    <row r="2" spans="1:3" s="35" customFormat="1" ht="18" customHeight="1">
      <c r="A2" s="278" t="s">
        <v>123</v>
      </c>
      <c r="B2" s="38" t="s">
        <v>399</v>
      </c>
      <c r="C2" s="206" t="s">
        <v>46</v>
      </c>
    </row>
    <row r="3" spans="1:3" s="35" customFormat="1" ht="18" customHeight="1" thickBot="1">
      <c r="A3" s="313" t="s">
        <v>122</v>
      </c>
      <c r="B3" s="40" t="s">
        <v>357</v>
      </c>
      <c r="C3" s="207" t="s">
        <v>38</v>
      </c>
    </row>
    <row r="4" s="35" customFormat="1" ht="18" customHeight="1" thickBot="1">
      <c r="C4" s="42" t="s">
        <v>39</v>
      </c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8">
        <v>4</v>
      </c>
    </row>
    <row r="7" spans="1:3" s="36" customFormat="1" ht="18" customHeight="1" thickBot="1">
      <c r="A7" s="49"/>
      <c r="B7" s="50" t="s">
        <v>41</v>
      </c>
      <c r="C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0</v>
      </c>
      <c r="D8" s="194">
        <f>SUM(D9:D18)</f>
        <v>386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370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/>
    </row>
    <row r="14" spans="1:4" s="210" customFormat="1" ht="18" customHeight="1">
      <c r="A14" s="213" t="s">
        <v>67</v>
      </c>
      <c r="B14" s="296" t="s">
        <v>359</v>
      </c>
      <c r="C14" s="214"/>
      <c r="D14" s="214">
        <v>2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>
        <v>2</v>
      </c>
    </row>
    <row r="16" spans="1:4" s="210" customFormat="1" ht="18" customHeight="1">
      <c r="A16" s="213" t="s">
        <v>75</v>
      </c>
      <c r="B16" s="296" t="s">
        <v>194</v>
      </c>
      <c r="C16" s="215"/>
      <c r="D16" s="215"/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>
        <v>0</v>
      </c>
      <c r="D18" s="216">
        <v>12</v>
      </c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80399</v>
      </c>
      <c r="D19" s="194">
        <f>SUM(D20:D22)</f>
        <v>3738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>
        <v>786</v>
      </c>
    </row>
    <row r="22" spans="1:4" s="77" customFormat="1" ht="18" customHeight="1">
      <c r="A22" s="213" t="s">
        <v>71</v>
      </c>
      <c r="B22" s="296" t="s">
        <v>363</v>
      </c>
      <c r="C22" s="214">
        <v>80399</v>
      </c>
      <c r="D22" s="214">
        <v>2952</v>
      </c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>
        <v>27</v>
      </c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80399</v>
      </c>
      <c r="D35" s="200">
        <f>+D8+D19+D24+D25+D29+D33+D34</f>
        <v>4151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73388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>
        <v>50</v>
      </c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73338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80399</v>
      </c>
      <c r="D40" s="79">
        <f>+D35+D36</f>
        <v>77539</v>
      </c>
    </row>
    <row r="41" spans="1:4" s="77" customFormat="1" ht="18" customHeight="1">
      <c r="A41" s="73"/>
      <c r="B41" s="291"/>
      <c r="C41" s="75"/>
      <c r="D41" s="75"/>
    </row>
    <row r="42" spans="1:4" s="94" customFormat="1" ht="18" customHeight="1" thickBot="1">
      <c r="A42" s="223"/>
      <c r="B42" s="292"/>
      <c r="C42" s="78"/>
      <c r="D42" s="78"/>
    </row>
    <row r="43" spans="1:4" s="36" customFormat="1" ht="18" customHeight="1" thickBot="1">
      <c r="A43" s="43"/>
      <c r="B43" s="293" t="s">
        <v>42</v>
      </c>
      <c r="C43" s="79"/>
      <c r="D43" s="79"/>
    </row>
    <row r="44" spans="1:4" s="210" customFormat="1" ht="18" customHeight="1" thickBot="1">
      <c r="A44" s="217" t="s">
        <v>6</v>
      </c>
      <c r="B44" s="306" t="s">
        <v>376</v>
      </c>
      <c r="C44" s="194">
        <f>SUM(C45:C49)</f>
        <v>79809</v>
      </c>
      <c r="D44" s="194">
        <f>SUM(D45:D49)</f>
        <v>76926</v>
      </c>
    </row>
    <row r="45" spans="1:4" s="94" customFormat="1" ht="18" customHeight="1">
      <c r="A45" s="213" t="s">
        <v>63</v>
      </c>
      <c r="B45" s="305" t="s">
        <v>36</v>
      </c>
      <c r="C45" s="186">
        <v>46641</v>
      </c>
      <c r="D45" s="186">
        <v>47896</v>
      </c>
    </row>
    <row r="46" spans="1:4" s="94" customFormat="1" ht="18" customHeight="1">
      <c r="A46" s="213" t="s">
        <v>64</v>
      </c>
      <c r="B46" s="296" t="s">
        <v>109</v>
      </c>
      <c r="C46" s="189">
        <v>12386</v>
      </c>
      <c r="D46" s="189">
        <v>12614</v>
      </c>
    </row>
    <row r="47" spans="1:4" s="94" customFormat="1" ht="18" customHeight="1">
      <c r="A47" s="213" t="s">
        <v>65</v>
      </c>
      <c r="B47" s="296" t="s">
        <v>82</v>
      </c>
      <c r="C47" s="189">
        <v>6692</v>
      </c>
      <c r="D47" s="189">
        <v>5520</v>
      </c>
    </row>
    <row r="48" spans="1:4" s="94" customFormat="1" ht="18" customHeight="1">
      <c r="A48" s="213" t="s">
        <v>66</v>
      </c>
      <c r="B48" s="296" t="s">
        <v>110</v>
      </c>
      <c r="C48" s="189">
        <v>14090</v>
      </c>
      <c r="D48" s="189">
        <v>10896</v>
      </c>
    </row>
    <row r="49" spans="1:4" s="94" customFormat="1" ht="18" customHeight="1" thickBot="1">
      <c r="A49" s="213" t="s">
        <v>83</v>
      </c>
      <c r="B49" s="296" t="s">
        <v>111</v>
      </c>
      <c r="C49" s="189"/>
      <c r="D49" s="189"/>
    </row>
    <row r="50" spans="1:4" s="94" customFormat="1" ht="18" customHeight="1" thickBot="1">
      <c r="A50" s="217" t="s">
        <v>7</v>
      </c>
      <c r="B50" s="306" t="s">
        <v>377</v>
      </c>
      <c r="C50" s="194">
        <f>SUM(C51:C53)</f>
        <v>590</v>
      </c>
      <c r="D50" s="194">
        <f>SUM(D51:D53)</f>
        <v>613</v>
      </c>
    </row>
    <row r="51" spans="1:4" s="210" customFormat="1" ht="18" customHeight="1">
      <c r="A51" s="213" t="s">
        <v>69</v>
      </c>
      <c r="B51" s="305" t="s">
        <v>130</v>
      </c>
      <c r="C51" s="186">
        <v>590</v>
      </c>
      <c r="D51" s="186">
        <v>613</v>
      </c>
    </row>
    <row r="52" spans="1:4" s="94" customFormat="1" ht="18" customHeight="1">
      <c r="A52" s="213" t="s">
        <v>70</v>
      </c>
      <c r="B52" s="296" t="s">
        <v>113</v>
      </c>
      <c r="C52" s="189"/>
      <c r="D52" s="189"/>
    </row>
    <row r="53" spans="1:4" s="94" customFormat="1" ht="18" customHeight="1">
      <c r="A53" s="213" t="s">
        <v>71</v>
      </c>
      <c r="B53" s="296" t="s">
        <v>43</v>
      </c>
      <c r="C53" s="189"/>
      <c r="D53" s="189"/>
    </row>
    <row r="54" spans="1:4" s="94" customFormat="1" ht="18" customHeight="1" thickBot="1">
      <c r="A54" s="213" t="s">
        <v>72</v>
      </c>
      <c r="B54" s="296" t="s">
        <v>2</v>
      </c>
      <c r="C54" s="189"/>
      <c r="D54" s="189"/>
    </row>
    <row r="55" spans="1:4" s="94" customFormat="1" ht="18" customHeight="1" thickBot="1">
      <c r="A55" s="217" t="s">
        <v>8</v>
      </c>
      <c r="B55" s="320" t="s">
        <v>378</v>
      </c>
      <c r="C55" s="224">
        <f>+C44+C50</f>
        <v>80399</v>
      </c>
      <c r="D55" s="224">
        <f>+D44+D50</f>
        <v>77539</v>
      </c>
    </row>
    <row r="56" spans="1:4" s="94" customFormat="1" ht="18" customHeight="1" thickBot="1">
      <c r="A56" s="93"/>
      <c r="B56" s="321"/>
      <c r="C56" s="95"/>
      <c r="D56" s="95"/>
    </row>
    <row r="57" spans="1:4" s="94" customFormat="1" ht="18" customHeight="1" thickBot="1">
      <c r="A57" s="96" t="s">
        <v>125</v>
      </c>
      <c r="B57" s="322"/>
      <c r="C57" s="98">
        <v>11</v>
      </c>
      <c r="D57" s="98">
        <v>10</v>
      </c>
    </row>
    <row r="58" spans="1:4" s="94" customFormat="1" ht="18" customHeight="1" thickBot="1">
      <c r="A58" s="96" t="s">
        <v>126</v>
      </c>
      <c r="B58" s="322"/>
      <c r="C58" s="98"/>
      <c r="D58" s="98"/>
    </row>
    <row r="59" ht="12.75">
      <c r="B59" s="323"/>
    </row>
    <row r="60" ht="12.75">
      <c r="B60" s="323"/>
    </row>
    <row r="61" ht="12.75">
      <c r="B61" s="323"/>
    </row>
    <row r="62" ht="12.75">
      <c r="B62" s="323"/>
    </row>
    <row r="63" ht="12.75">
      <c r="B63" s="323"/>
    </row>
    <row r="64" ht="12.75">
      <c r="B64" s="323"/>
    </row>
    <row r="65" ht="12.75">
      <c r="B65" s="323"/>
    </row>
    <row r="66" ht="12.75">
      <c r="B66" s="323"/>
    </row>
    <row r="67" ht="12.75">
      <c r="B67" s="323"/>
    </row>
    <row r="68" ht="12.75">
      <c r="B68" s="323"/>
    </row>
    <row r="69" ht="12.75">
      <c r="B69" s="323"/>
    </row>
    <row r="70" ht="12.75">
      <c r="B70" s="323"/>
    </row>
    <row r="71" ht="12.75">
      <c r="B71" s="323"/>
    </row>
    <row r="72" ht="12.75">
      <c r="B72" s="323"/>
    </row>
    <row r="73" ht="12.75">
      <c r="B73" s="323"/>
    </row>
    <row r="74" ht="12.75">
      <c r="B74" s="323"/>
    </row>
    <row r="75" ht="12.75">
      <c r="B75" s="323"/>
    </row>
    <row r="76" ht="12.75">
      <c r="B76" s="323"/>
    </row>
    <row r="77" ht="12.75">
      <c r="B77" s="323"/>
    </row>
    <row r="78" ht="12.75">
      <c r="B78" s="323"/>
    </row>
    <row r="79" ht="12.75">
      <c r="B79" s="323"/>
    </row>
    <row r="80" ht="12.75">
      <c r="B80" s="323"/>
    </row>
    <row r="81" ht="12.75">
      <c r="B81" s="323"/>
    </row>
    <row r="82" ht="12.75">
      <c r="B82" s="323"/>
    </row>
    <row r="83" ht="12.75">
      <c r="B83" s="323"/>
    </row>
    <row r="84" ht="12.75">
      <c r="B84" s="323"/>
    </row>
    <row r="85" ht="12.75">
      <c r="B85" s="323"/>
    </row>
    <row r="86" ht="12.75">
      <c r="B86" s="323"/>
    </row>
    <row r="87" ht="12.75">
      <c r="B87" s="323"/>
    </row>
    <row r="88" ht="12.75">
      <c r="B88" s="323"/>
    </row>
    <row r="89" ht="12.75">
      <c r="B89" s="323"/>
    </row>
    <row r="90" ht="12.75">
      <c r="B90" s="323"/>
    </row>
    <row r="91" ht="12.75">
      <c r="B91" s="323"/>
    </row>
    <row r="92" ht="12.75">
      <c r="B92" s="323"/>
    </row>
    <row r="93" ht="12.75">
      <c r="B93" s="323"/>
    </row>
    <row r="94" ht="12.75">
      <c r="B94" s="323"/>
    </row>
    <row r="95" ht="12.75">
      <c r="B95" s="323"/>
    </row>
    <row r="96" ht="12.75">
      <c r="B96" s="323"/>
    </row>
    <row r="97" ht="12.75">
      <c r="B97" s="323"/>
    </row>
    <row r="98" ht="12.75">
      <c r="B98" s="323"/>
    </row>
    <row r="99" ht="12.75">
      <c r="B99" s="323"/>
    </row>
    <row r="100" ht="12.75">
      <c r="B100" s="323"/>
    </row>
    <row r="101" ht="12.75">
      <c r="B101" s="323"/>
    </row>
    <row r="102" ht="12.75">
      <c r="B102" s="323"/>
    </row>
    <row r="103" ht="12.75">
      <c r="B103" s="323"/>
    </row>
    <row r="104" ht="12.75">
      <c r="B104" s="323"/>
    </row>
    <row r="105" ht="12.75">
      <c r="B105" s="323"/>
    </row>
    <row r="106" ht="12.75">
      <c r="B106" s="323"/>
    </row>
    <row r="107" ht="12.75">
      <c r="B107" s="323"/>
    </row>
    <row r="108" ht="12.75">
      <c r="B108" s="323"/>
    </row>
    <row r="109" ht="12.75">
      <c r="B109" s="323"/>
    </row>
    <row r="110" ht="12.75">
      <c r="B110" s="323"/>
    </row>
    <row r="111" ht="12.75">
      <c r="B111" s="323"/>
    </row>
    <row r="112" ht="12.75">
      <c r="B112" s="323"/>
    </row>
    <row r="113" ht="12.75">
      <c r="B113" s="323"/>
    </row>
    <row r="114" ht="12.75">
      <c r="B114" s="323"/>
    </row>
    <row r="115" ht="12.75">
      <c r="B115" s="323"/>
    </row>
    <row r="116" ht="12.75">
      <c r="B116" s="323"/>
    </row>
    <row r="117" ht="12.75">
      <c r="B117" s="323"/>
    </row>
    <row r="118" ht="12.75">
      <c r="B118" s="323"/>
    </row>
    <row r="119" ht="12.75">
      <c r="B119" s="323"/>
    </row>
    <row r="120" ht="12.75">
      <c r="B120" s="323"/>
    </row>
    <row r="121" ht="12.75">
      <c r="B121" s="323"/>
    </row>
    <row r="122" ht="12.75">
      <c r="B122" s="323"/>
    </row>
    <row r="123" ht="12.75">
      <c r="B123" s="323"/>
    </row>
    <row r="124" ht="12.75">
      <c r="B124" s="323"/>
    </row>
    <row r="125" ht="12.75">
      <c r="B125" s="323"/>
    </row>
    <row r="126" ht="12.75">
      <c r="B126" s="323"/>
    </row>
    <row r="127" ht="12.75">
      <c r="B127" s="323"/>
    </row>
    <row r="128" ht="12.75">
      <c r="B128" s="323"/>
    </row>
    <row r="129" ht="12.75">
      <c r="B129" s="323"/>
    </row>
    <row r="130" ht="12.75">
      <c r="B130" s="323"/>
    </row>
    <row r="131" ht="12.75">
      <c r="B131" s="323"/>
    </row>
    <row r="132" ht="12.75">
      <c r="B132" s="323"/>
    </row>
    <row r="133" ht="12.75">
      <c r="B133" s="323"/>
    </row>
    <row r="134" ht="12.75">
      <c r="B134" s="323"/>
    </row>
    <row r="135" ht="12.75">
      <c r="B135" s="323"/>
    </row>
    <row r="136" ht="12.75">
      <c r="B136" s="323"/>
    </row>
    <row r="137" ht="12.75">
      <c r="B137" s="323"/>
    </row>
    <row r="138" ht="12.75">
      <c r="B138" s="323"/>
    </row>
    <row r="139" ht="12.75">
      <c r="B139" s="323"/>
    </row>
    <row r="140" ht="12.75">
      <c r="B140" s="323"/>
    </row>
    <row r="141" ht="12.75">
      <c r="B141" s="323"/>
    </row>
    <row r="142" ht="12.75">
      <c r="B142" s="323"/>
    </row>
    <row r="143" ht="12.75">
      <c r="B143" s="323"/>
    </row>
    <row r="144" ht="12.75">
      <c r="B144" s="323"/>
    </row>
    <row r="145" ht="12.75">
      <c r="B145" s="323"/>
    </row>
    <row r="146" ht="12.75">
      <c r="B146" s="323"/>
    </row>
    <row r="147" ht="12.75">
      <c r="B147" s="323"/>
    </row>
    <row r="148" ht="12.75">
      <c r="B148" s="323"/>
    </row>
    <row r="149" ht="12.75">
      <c r="B149" s="323"/>
    </row>
    <row r="150" ht="12.75">
      <c r="B150" s="323"/>
    </row>
    <row r="151" ht="12.75">
      <c r="B151" s="323"/>
    </row>
    <row r="152" ht="12.75">
      <c r="B152" s="323"/>
    </row>
    <row r="153" ht="12.75">
      <c r="B153" s="323"/>
    </row>
    <row r="154" ht="12.75">
      <c r="B154" s="323"/>
    </row>
    <row r="155" ht="12.75">
      <c r="B155" s="323"/>
    </row>
    <row r="156" ht="12.75">
      <c r="B156" s="323"/>
    </row>
    <row r="157" ht="12.75">
      <c r="B157" s="323"/>
    </row>
    <row r="158" ht="12.75">
      <c r="B158" s="323"/>
    </row>
    <row r="159" ht="12.75">
      <c r="B159" s="323"/>
    </row>
    <row r="160" ht="12.75">
      <c r="B160" s="323"/>
    </row>
    <row r="161" ht="12.75">
      <c r="B161" s="323"/>
    </row>
    <row r="162" ht="12.75">
      <c r="B162" s="323"/>
    </row>
    <row r="163" ht="12.75">
      <c r="B163" s="323"/>
    </row>
    <row r="164" ht="12.75">
      <c r="B164" s="323"/>
    </row>
    <row r="165" ht="12.75">
      <c r="B165" s="323"/>
    </row>
    <row r="166" ht="12.75">
      <c r="B166" s="323"/>
    </row>
    <row r="167" ht="12.75">
      <c r="B167" s="323"/>
    </row>
    <row r="168" ht="12.75">
      <c r="B168" s="323"/>
    </row>
    <row r="169" ht="12.75">
      <c r="B169" s="323"/>
    </row>
    <row r="170" ht="12.75">
      <c r="B170" s="323"/>
    </row>
    <row r="171" ht="12.75">
      <c r="B171" s="323"/>
    </row>
    <row r="172" ht="12.75">
      <c r="B172" s="323"/>
    </row>
    <row r="173" ht="12.75">
      <c r="B173" s="323"/>
    </row>
    <row r="174" ht="12.75">
      <c r="B174" s="323"/>
    </row>
    <row r="175" ht="12.75">
      <c r="B175" s="323"/>
    </row>
    <row r="176" ht="12.75">
      <c r="B176" s="323"/>
    </row>
    <row r="177" ht="12.75">
      <c r="B177" s="323"/>
    </row>
    <row r="178" ht="12.75">
      <c r="B178" s="323"/>
    </row>
    <row r="179" ht="12.75">
      <c r="B179" s="323"/>
    </row>
    <row r="180" ht="12.75">
      <c r="B180" s="323"/>
    </row>
    <row r="181" ht="12.75">
      <c r="B181" s="323"/>
    </row>
    <row r="182" ht="12.75">
      <c r="B182" s="323"/>
    </row>
    <row r="183" ht="12.75">
      <c r="B183" s="323"/>
    </row>
    <row r="184" ht="12.75">
      <c r="B184" s="323"/>
    </row>
    <row r="185" ht="12.75">
      <c r="B185" s="323"/>
    </row>
    <row r="186" ht="12.75">
      <c r="B186" s="323"/>
    </row>
    <row r="187" ht="12.75">
      <c r="B187" s="323"/>
    </row>
    <row r="188" ht="12.75">
      <c r="B188" s="323"/>
    </row>
    <row r="189" ht="12.75">
      <c r="B189" s="323"/>
    </row>
    <row r="190" ht="12.75">
      <c r="B190" s="323"/>
    </row>
    <row r="191" ht="12.75">
      <c r="B191" s="323"/>
    </row>
    <row r="192" ht="12.75">
      <c r="B192" s="323"/>
    </row>
    <row r="193" ht="12.75">
      <c r="B193" s="323"/>
    </row>
    <row r="194" ht="12.75">
      <c r="B194" s="323"/>
    </row>
    <row r="195" ht="12.75">
      <c r="B195" s="323"/>
    </row>
    <row r="196" ht="12.75">
      <c r="B196" s="323"/>
    </row>
    <row r="197" ht="12.75">
      <c r="B197" s="323"/>
    </row>
    <row r="198" ht="12.75">
      <c r="B198" s="323"/>
    </row>
    <row r="199" ht="12.75">
      <c r="B199" s="323"/>
    </row>
    <row r="200" ht="12.75">
      <c r="B200" s="323"/>
    </row>
    <row r="201" ht="12.75">
      <c r="B201" s="323"/>
    </row>
    <row r="202" ht="12.75">
      <c r="B202" s="323"/>
    </row>
    <row r="203" ht="12.75">
      <c r="B203" s="323"/>
    </row>
    <row r="204" ht="12.75">
      <c r="B204" s="3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0"/>
  <sheetViews>
    <sheetView view="pageLayout" workbookViewId="0" topLeftCell="A52">
      <selection activeCell="E52" sqref="E1:E16384"/>
    </sheetView>
  </sheetViews>
  <sheetFormatPr defaultColWidth="9.00390625" defaultRowHeight="12.75"/>
  <cols>
    <col min="1" max="1" width="8.625" style="24" customWidth="1"/>
    <col min="2" max="2" width="56.50390625" style="25" customWidth="1"/>
    <col min="3" max="4" width="14.125" style="25" customWidth="1"/>
    <col min="5" max="16384" width="9.375" style="25" customWidth="1"/>
  </cols>
  <sheetData>
    <row r="1" spans="1:3" s="23" customFormat="1" ht="18" customHeight="1" thickBot="1">
      <c r="A1" s="22"/>
      <c r="C1" s="205" t="s">
        <v>404</v>
      </c>
    </row>
    <row r="2" spans="1:3" s="35" customFormat="1" ht="18" customHeight="1">
      <c r="A2" s="278" t="s">
        <v>123</v>
      </c>
      <c r="B2" s="38" t="s">
        <v>399</v>
      </c>
      <c r="C2" s="206" t="s">
        <v>46</v>
      </c>
    </row>
    <row r="3" spans="1:3" s="35" customFormat="1" ht="18" customHeight="1" thickBot="1">
      <c r="A3" s="313" t="s">
        <v>122</v>
      </c>
      <c r="B3" s="40" t="s">
        <v>415</v>
      </c>
      <c r="C3" s="207" t="s">
        <v>38</v>
      </c>
    </row>
    <row r="4" s="35" customFormat="1" ht="18" customHeight="1" thickBot="1">
      <c r="C4" s="42" t="s">
        <v>39</v>
      </c>
    </row>
    <row r="5" spans="1:4" s="36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210" customFormat="1" ht="18" customHeight="1" thickBot="1">
      <c r="A6" s="46">
        <v>1</v>
      </c>
      <c r="B6" s="47">
        <v>2</v>
      </c>
      <c r="C6" s="48">
        <v>3</v>
      </c>
      <c r="D6" s="48">
        <v>4</v>
      </c>
    </row>
    <row r="7" spans="1:4" s="210" customFormat="1" ht="18" customHeight="1" thickBot="1">
      <c r="A7" s="49"/>
      <c r="B7" s="50" t="s">
        <v>41</v>
      </c>
      <c r="C7" s="209"/>
      <c r="D7" s="36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0</v>
      </c>
      <c r="D8" s="194">
        <f>SUM(D9:D18)</f>
        <v>386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370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/>
    </row>
    <row r="14" spans="1:4" s="210" customFormat="1" ht="18" customHeight="1">
      <c r="A14" s="213" t="s">
        <v>67</v>
      </c>
      <c r="B14" s="296" t="s">
        <v>359</v>
      </c>
      <c r="C14" s="214"/>
      <c r="D14" s="214">
        <v>2</v>
      </c>
    </row>
    <row r="15" spans="1:4" s="77" customFormat="1" ht="18" customHeight="1">
      <c r="A15" s="213" t="s">
        <v>68</v>
      </c>
      <c r="B15" s="307" t="s">
        <v>360</v>
      </c>
      <c r="C15" s="214"/>
      <c r="D15" s="214">
        <v>2</v>
      </c>
    </row>
    <row r="16" spans="1:4" s="77" customFormat="1" ht="18" customHeight="1">
      <c r="A16" s="213" t="s">
        <v>75</v>
      </c>
      <c r="B16" s="296" t="s">
        <v>194</v>
      </c>
      <c r="C16" s="215"/>
      <c r="D16" s="215"/>
    </row>
    <row r="17" spans="1:4" s="210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>
        <v>0</v>
      </c>
      <c r="D18" s="216">
        <v>12</v>
      </c>
    </row>
    <row r="19" spans="1:4" s="77" customFormat="1" ht="18" customHeight="1" thickBot="1">
      <c r="A19" s="46" t="s">
        <v>7</v>
      </c>
      <c r="B19" s="314" t="s">
        <v>361</v>
      </c>
      <c r="C19" s="194">
        <f>SUM(C20:C22)</f>
        <v>80399</v>
      </c>
      <c r="D19" s="194">
        <f>SUM(D20:D22)</f>
        <v>3738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>
        <v>786</v>
      </c>
    </row>
    <row r="22" spans="1:4" s="77" customFormat="1" ht="18" customHeight="1">
      <c r="A22" s="213" t="s">
        <v>71</v>
      </c>
      <c r="B22" s="296" t="s">
        <v>363</v>
      </c>
      <c r="C22" s="214">
        <v>80399</v>
      </c>
      <c r="D22" s="214">
        <v>2952</v>
      </c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>
        <v>27</v>
      </c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210" customFormat="1" ht="18" customHeight="1">
      <c r="A31" s="219" t="s">
        <v>57</v>
      </c>
      <c r="B31" s="316" t="s">
        <v>202</v>
      </c>
      <c r="C31" s="197"/>
      <c r="D31" s="197"/>
    </row>
    <row r="32" spans="1:4" s="210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80399</v>
      </c>
      <c r="D35" s="200">
        <f>+D8+D19+D24+D25+D29+D33+D34</f>
        <v>4151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73388</v>
      </c>
    </row>
    <row r="37" spans="1:4" s="77" customFormat="1" ht="18" customHeight="1">
      <c r="A37" s="219" t="s">
        <v>371</v>
      </c>
      <c r="B37" s="315" t="s">
        <v>140</v>
      </c>
      <c r="C37" s="186"/>
      <c r="D37" s="186">
        <v>50</v>
      </c>
    </row>
    <row r="38" spans="1:4" s="77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73338</v>
      </c>
    </row>
    <row r="40" spans="1:4" s="94" customFormat="1" ht="18" customHeight="1" thickBot="1">
      <c r="A40" s="222" t="s">
        <v>15</v>
      </c>
      <c r="B40" s="319" t="s">
        <v>375</v>
      </c>
      <c r="C40" s="79">
        <f>+C35+C36</f>
        <v>80399</v>
      </c>
      <c r="D40" s="79">
        <f>+D35+D36</f>
        <v>77539</v>
      </c>
    </row>
    <row r="41" spans="1:4" s="36" customFormat="1" ht="18" customHeight="1">
      <c r="A41" s="73"/>
      <c r="B41" s="291"/>
      <c r="C41" s="75"/>
      <c r="D41" s="75"/>
    </row>
    <row r="42" spans="1:4" s="210" customFormat="1" ht="18" customHeight="1" thickBot="1">
      <c r="A42" s="223"/>
      <c r="B42" s="292"/>
      <c r="C42" s="78"/>
      <c r="D42" s="78"/>
    </row>
    <row r="43" spans="1:4" s="94" customFormat="1" ht="18" customHeight="1" thickBot="1">
      <c r="A43" s="43"/>
      <c r="B43" s="293" t="s">
        <v>42</v>
      </c>
      <c r="C43" s="79"/>
      <c r="D43" s="79"/>
    </row>
    <row r="44" spans="1:4" s="94" customFormat="1" ht="18" customHeight="1" thickBot="1">
      <c r="A44" s="217" t="s">
        <v>6</v>
      </c>
      <c r="B44" s="306" t="s">
        <v>376</v>
      </c>
      <c r="C44" s="194">
        <f>SUM(C45:C49)</f>
        <v>79809</v>
      </c>
      <c r="D44" s="194">
        <f>SUM(D45:D49)</f>
        <v>76926</v>
      </c>
    </row>
    <row r="45" spans="1:4" s="94" customFormat="1" ht="18" customHeight="1">
      <c r="A45" s="213" t="s">
        <v>63</v>
      </c>
      <c r="B45" s="305" t="s">
        <v>36</v>
      </c>
      <c r="C45" s="186">
        <v>46641</v>
      </c>
      <c r="D45" s="186">
        <v>47896</v>
      </c>
    </row>
    <row r="46" spans="1:4" s="94" customFormat="1" ht="18" customHeight="1">
      <c r="A46" s="213" t="s">
        <v>64</v>
      </c>
      <c r="B46" s="296" t="s">
        <v>109</v>
      </c>
      <c r="C46" s="189">
        <v>12386</v>
      </c>
      <c r="D46" s="189">
        <v>12614</v>
      </c>
    </row>
    <row r="47" spans="1:4" s="94" customFormat="1" ht="18" customHeight="1">
      <c r="A47" s="213" t="s">
        <v>65</v>
      </c>
      <c r="B47" s="296" t="s">
        <v>82</v>
      </c>
      <c r="C47" s="189">
        <v>6692</v>
      </c>
      <c r="D47" s="189">
        <v>5520</v>
      </c>
    </row>
    <row r="48" spans="1:4" s="94" customFormat="1" ht="18" customHeight="1">
      <c r="A48" s="213" t="s">
        <v>66</v>
      </c>
      <c r="B48" s="296" t="s">
        <v>110</v>
      </c>
      <c r="C48" s="189">
        <v>14090</v>
      </c>
      <c r="D48" s="189">
        <v>10896</v>
      </c>
    </row>
    <row r="49" spans="1:4" s="210" customFormat="1" ht="18" customHeight="1" thickBot="1">
      <c r="A49" s="213" t="s">
        <v>83</v>
      </c>
      <c r="B49" s="296" t="s">
        <v>111</v>
      </c>
      <c r="C49" s="189"/>
      <c r="D49" s="189"/>
    </row>
    <row r="50" spans="1:4" s="94" customFormat="1" ht="18" customHeight="1" thickBot="1">
      <c r="A50" s="217" t="s">
        <v>7</v>
      </c>
      <c r="B50" s="306" t="s">
        <v>377</v>
      </c>
      <c r="C50" s="194">
        <f>SUM(C51:C53)</f>
        <v>590</v>
      </c>
      <c r="D50" s="194">
        <f>SUM(D51:D53)</f>
        <v>613</v>
      </c>
    </row>
    <row r="51" spans="1:4" s="94" customFormat="1" ht="18" customHeight="1">
      <c r="A51" s="213" t="s">
        <v>69</v>
      </c>
      <c r="B51" s="305" t="s">
        <v>130</v>
      </c>
      <c r="C51" s="186">
        <v>590</v>
      </c>
      <c r="D51" s="186">
        <v>613</v>
      </c>
    </row>
    <row r="52" spans="1:4" s="94" customFormat="1" ht="18" customHeight="1">
      <c r="A52" s="213" t="s">
        <v>70</v>
      </c>
      <c r="B52" s="296" t="s">
        <v>113</v>
      </c>
      <c r="C52" s="189"/>
      <c r="D52" s="189"/>
    </row>
    <row r="53" spans="1:4" s="94" customFormat="1" ht="18" customHeight="1">
      <c r="A53" s="213" t="s">
        <v>71</v>
      </c>
      <c r="B53" s="296" t="s">
        <v>43</v>
      </c>
      <c r="C53" s="189"/>
      <c r="D53" s="189"/>
    </row>
    <row r="54" spans="1:4" s="94" customFormat="1" ht="18" customHeight="1" thickBot="1">
      <c r="A54" s="213" t="s">
        <v>72</v>
      </c>
      <c r="B54" s="296" t="s">
        <v>2</v>
      </c>
      <c r="C54" s="189"/>
      <c r="D54" s="189"/>
    </row>
    <row r="55" spans="1:4" s="94" customFormat="1" ht="18" customHeight="1" thickBot="1">
      <c r="A55" s="217" t="s">
        <v>8</v>
      </c>
      <c r="B55" s="320" t="s">
        <v>378</v>
      </c>
      <c r="C55" s="224">
        <f>+C44+C50</f>
        <v>80399</v>
      </c>
      <c r="D55" s="224">
        <f>+D44+D50</f>
        <v>77539</v>
      </c>
    </row>
    <row r="56" spans="1:4" s="94" customFormat="1" ht="18" customHeight="1" thickBot="1">
      <c r="A56" s="93"/>
      <c r="B56" s="321"/>
      <c r="C56" s="95"/>
      <c r="D56" s="95"/>
    </row>
    <row r="57" spans="1:4" ht="16.5" thickBot="1">
      <c r="A57" s="96" t="s">
        <v>125</v>
      </c>
      <c r="B57" s="322"/>
      <c r="C57" s="98">
        <v>11</v>
      </c>
      <c r="D57" s="98">
        <v>10</v>
      </c>
    </row>
    <row r="58" spans="1:4" ht="16.5" thickBot="1">
      <c r="A58" s="96" t="s">
        <v>126</v>
      </c>
      <c r="B58" s="322"/>
      <c r="C58" s="98"/>
      <c r="D58" s="98"/>
    </row>
    <row r="59" ht="12.75">
      <c r="B59" s="323"/>
    </row>
    <row r="60" ht="12.75">
      <c r="B60" s="323"/>
    </row>
    <row r="61" ht="12.75">
      <c r="B61" s="323"/>
    </row>
    <row r="62" ht="12.75">
      <c r="B62" s="323"/>
    </row>
    <row r="63" ht="12.75">
      <c r="B63" s="323"/>
    </row>
    <row r="64" ht="12.75">
      <c r="B64" s="323"/>
    </row>
    <row r="65" ht="12.75">
      <c r="B65" s="323"/>
    </row>
    <row r="66" ht="12.75">
      <c r="B66" s="323"/>
    </row>
    <row r="67" ht="12.75">
      <c r="B67" s="323"/>
    </row>
    <row r="68" ht="12.75">
      <c r="B68" s="323"/>
    </row>
    <row r="69" ht="12.75">
      <c r="B69" s="323"/>
    </row>
    <row r="70" ht="12.75">
      <c r="B70" s="323"/>
    </row>
    <row r="71" ht="12.75">
      <c r="B71" s="323"/>
    </row>
    <row r="72" ht="12.75">
      <c r="B72" s="323"/>
    </row>
    <row r="73" ht="12.75">
      <c r="B73" s="323"/>
    </row>
    <row r="74" ht="12.75">
      <c r="B74" s="323"/>
    </row>
    <row r="75" ht="12.75">
      <c r="B75" s="323"/>
    </row>
    <row r="76" ht="12.75">
      <c r="B76" s="323"/>
    </row>
    <row r="77" ht="12.75">
      <c r="B77" s="323"/>
    </row>
    <row r="78" ht="12.75">
      <c r="B78" s="323"/>
    </row>
    <row r="79" ht="12.75">
      <c r="B79" s="323"/>
    </row>
    <row r="80" ht="12.75">
      <c r="B80" s="323"/>
    </row>
    <row r="81" ht="12.75">
      <c r="B81" s="323"/>
    </row>
    <row r="82" ht="12.75">
      <c r="B82" s="323"/>
    </row>
    <row r="83" ht="12.75">
      <c r="B83" s="323"/>
    </row>
    <row r="84" ht="12.75">
      <c r="B84" s="323"/>
    </row>
    <row r="85" ht="12.75">
      <c r="B85" s="323"/>
    </row>
    <row r="86" ht="12.75">
      <c r="B86" s="323"/>
    </row>
    <row r="87" ht="12.75">
      <c r="B87" s="323"/>
    </row>
    <row r="88" ht="12.75">
      <c r="B88" s="323"/>
    </row>
    <row r="89" ht="12.75">
      <c r="B89" s="323"/>
    </row>
    <row r="90" ht="12.75">
      <c r="B90" s="323"/>
    </row>
    <row r="91" ht="12.75">
      <c r="B91" s="323"/>
    </row>
    <row r="92" ht="12.75">
      <c r="B92" s="323"/>
    </row>
    <row r="93" ht="12.75">
      <c r="B93" s="323"/>
    </row>
    <row r="94" ht="12.75">
      <c r="B94" s="323"/>
    </row>
    <row r="95" ht="12.75">
      <c r="B95" s="323"/>
    </row>
    <row r="96" ht="12.75">
      <c r="B96" s="323"/>
    </row>
    <row r="97" ht="12.75">
      <c r="B97" s="323"/>
    </row>
    <row r="98" ht="12.75">
      <c r="B98" s="323"/>
    </row>
    <row r="99" ht="12.75">
      <c r="B99" s="323"/>
    </row>
    <row r="100" ht="12.75">
      <c r="B100" s="323"/>
    </row>
    <row r="101" ht="12.75">
      <c r="B101" s="323"/>
    </row>
    <row r="102" ht="12.75">
      <c r="B102" s="323"/>
    </row>
    <row r="103" ht="12.75">
      <c r="B103" s="323"/>
    </row>
    <row r="104" ht="12.75">
      <c r="B104" s="323"/>
    </row>
    <row r="105" ht="12.75">
      <c r="B105" s="323"/>
    </row>
    <row r="106" ht="12.75">
      <c r="B106" s="323"/>
    </row>
    <row r="107" ht="12.75">
      <c r="B107" s="323"/>
    </row>
    <row r="108" ht="12.75">
      <c r="B108" s="323"/>
    </row>
    <row r="109" ht="12.75">
      <c r="B109" s="323"/>
    </row>
    <row r="110" ht="12.75">
      <c r="B110" s="323"/>
    </row>
    <row r="111" ht="12.75">
      <c r="B111" s="323"/>
    </row>
    <row r="112" ht="12.75">
      <c r="B112" s="323"/>
    </row>
    <row r="113" ht="12.75">
      <c r="B113" s="323"/>
    </row>
    <row r="114" ht="12.75">
      <c r="B114" s="323"/>
    </row>
    <row r="115" ht="12.75">
      <c r="B115" s="323"/>
    </row>
    <row r="116" ht="12.75">
      <c r="B116" s="323"/>
    </row>
    <row r="117" ht="12.75">
      <c r="B117" s="323"/>
    </row>
    <row r="118" ht="12.75">
      <c r="B118" s="323"/>
    </row>
    <row r="119" ht="12.75">
      <c r="B119" s="323"/>
    </row>
    <row r="120" ht="12.75">
      <c r="B120" s="323"/>
    </row>
    <row r="121" ht="12.75">
      <c r="B121" s="323"/>
    </row>
    <row r="122" ht="12.75">
      <c r="B122" s="323"/>
    </row>
    <row r="123" ht="12.75">
      <c r="B123" s="323"/>
    </row>
    <row r="124" ht="12.75">
      <c r="B124" s="323"/>
    </row>
    <row r="125" ht="12.75">
      <c r="B125" s="323"/>
    </row>
    <row r="126" ht="12.75">
      <c r="B126" s="323"/>
    </row>
    <row r="127" ht="12.75">
      <c r="B127" s="323"/>
    </row>
    <row r="128" ht="12.75">
      <c r="B128" s="323"/>
    </row>
    <row r="129" ht="12.75">
      <c r="B129" s="323"/>
    </row>
    <row r="130" ht="12.75">
      <c r="B130" s="323"/>
    </row>
    <row r="131" ht="12.75">
      <c r="B131" s="323"/>
    </row>
    <row r="132" ht="12.75">
      <c r="B132" s="323"/>
    </row>
    <row r="133" ht="12.75">
      <c r="B133" s="323"/>
    </row>
    <row r="134" ht="12.75">
      <c r="B134" s="323"/>
    </row>
    <row r="135" ht="12.75">
      <c r="B135" s="323"/>
    </row>
    <row r="136" ht="12.75">
      <c r="B136" s="323"/>
    </row>
    <row r="137" ht="12.75">
      <c r="B137" s="323"/>
    </row>
    <row r="138" ht="12.75">
      <c r="B138" s="323"/>
    </row>
    <row r="139" ht="12.75">
      <c r="B139" s="323"/>
    </row>
    <row r="140" ht="12.75">
      <c r="B140" s="323"/>
    </row>
    <row r="141" ht="12.75">
      <c r="B141" s="323"/>
    </row>
    <row r="142" ht="12.75">
      <c r="B142" s="323"/>
    </row>
    <row r="143" ht="12.75">
      <c r="B143" s="323"/>
    </row>
    <row r="144" ht="12.75">
      <c r="B144" s="323"/>
    </row>
    <row r="145" ht="12.75">
      <c r="B145" s="323"/>
    </row>
    <row r="146" ht="12.75">
      <c r="B146" s="323"/>
    </row>
    <row r="147" ht="12.75">
      <c r="B147" s="323"/>
    </row>
    <row r="148" ht="12.75">
      <c r="B148" s="323"/>
    </row>
    <row r="149" ht="12.75">
      <c r="B149" s="323"/>
    </row>
    <row r="150" ht="12.75">
      <c r="B150" s="323"/>
    </row>
    <row r="151" ht="12.75">
      <c r="B151" s="323"/>
    </row>
    <row r="152" ht="12.75">
      <c r="B152" s="323"/>
    </row>
    <row r="153" ht="12.75">
      <c r="B153" s="323"/>
    </row>
    <row r="154" ht="12.75">
      <c r="B154" s="323"/>
    </row>
    <row r="155" ht="12.75">
      <c r="B155" s="323"/>
    </row>
    <row r="156" ht="12.75">
      <c r="B156" s="323"/>
    </row>
    <row r="157" ht="12.75">
      <c r="B157" s="323"/>
    </row>
    <row r="158" ht="12.75">
      <c r="B158" s="323"/>
    </row>
    <row r="159" ht="12.75">
      <c r="B159" s="323"/>
    </row>
    <row r="160" ht="12.75">
      <c r="B160" s="323"/>
    </row>
    <row r="161" ht="12.75">
      <c r="B161" s="323"/>
    </row>
    <row r="162" ht="12.75">
      <c r="B162" s="323"/>
    </row>
    <row r="163" ht="12.75">
      <c r="B163" s="323"/>
    </row>
    <row r="164" ht="12.75">
      <c r="B164" s="323"/>
    </row>
    <row r="165" ht="12.75">
      <c r="B165" s="323"/>
    </row>
    <row r="166" ht="12.75">
      <c r="B166" s="323"/>
    </row>
    <row r="167" ht="12.75">
      <c r="B167" s="323"/>
    </row>
    <row r="168" ht="12.75">
      <c r="B168" s="323"/>
    </row>
    <row r="169" ht="12.75">
      <c r="B169" s="323"/>
    </row>
    <row r="170" ht="12.75">
      <c r="B170" s="323"/>
    </row>
    <row r="171" ht="12.75">
      <c r="B171" s="323"/>
    </row>
    <row r="172" ht="12.75">
      <c r="B172" s="323"/>
    </row>
    <row r="173" ht="12.75">
      <c r="B173" s="323"/>
    </row>
    <row r="174" ht="12.75">
      <c r="B174" s="323"/>
    </row>
    <row r="175" ht="12.75">
      <c r="B175" s="323"/>
    </row>
    <row r="176" ht="12.75">
      <c r="B176" s="323"/>
    </row>
    <row r="177" ht="12.75">
      <c r="B177" s="323"/>
    </row>
    <row r="178" ht="12.75">
      <c r="B178" s="323"/>
    </row>
    <row r="179" ht="12.75">
      <c r="B179" s="323"/>
    </row>
    <row r="180" ht="12.75">
      <c r="B180" s="323"/>
    </row>
    <row r="181" ht="12.75">
      <c r="B181" s="323"/>
    </row>
    <row r="182" ht="12.75">
      <c r="B182" s="323"/>
    </row>
    <row r="183" ht="12.75">
      <c r="B183" s="323"/>
    </row>
    <row r="184" ht="12.75">
      <c r="B184" s="323"/>
    </row>
    <row r="185" ht="12.75">
      <c r="B185" s="323"/>
    </row>
    <row r="186" ht="12.75">
      <c r="B186" s="323"/>
    </row>
    <row r="187" ht="12.75">
      <c r="B187" s="323"/>
    </row>
    <row r="188" ht="12.75">
      <c r="B188" s="323"/>
    </row>
    <row r="189" ht="12.75">
      <c r="B189" s="323"/>
    </row>
    <row r="190" ht="12.75">
      <c r="B190" s="323"/>
    </row>
    <row r="191" ht="12.75">
      <c r="B191" s="323"/>
    </row>
    <row r="192" ht="12.75">
      <c r="B192" s="323"/>
    </row>
    <row r="193" ht="12.75">
      <c r="B193" s="323"/>
    </row>
    <row r="194" ht="12.75">
      <c r="B194" s="323"/>
    </row>
    <row r="195" ht="12.75">
      <c r="B195" s="323"/>
    </row>
    <row r="196" ht="12.75">
      <c r="B196" s="323"/>
    </row>
    <row r="197" ht="12.75">
      <c r="B197" s="323"/>
    </row>
    <row r="198" ht="12.75">
      <c r="B198" s="323"/>
    </row>
    <row r="199" ht="12.75">
      <c r="B199" s="323"/>
    </row>
    <row r="200" ht="12.75">
      <c r="B200" s="323"/>
    </row>
    <row r="201" ht="12.75">
      <c r="B201" s="323"/>
    </row>
    <row r="202" ht="12.75">
      <c r="B202" s="323"/>
    </row>
    <row r="203" ht="12.75">
      <c r="B203" s="323"/>
    </row>
    <row r="204" ht="12.75">
      <c r="B204" s="323"/>
    </row>
    <row r="205" ht="12.75">
      <c r="B205" s="323"/>
    </row>
    <row r="206" ht="12.75">
      <c r="B206" s="323"/>
    </row>
    <row r="207" ht="12.75">
      <c r="B207" s="323"/>
    </row>
    <row r="208" ht="12.75">
      <c r="B208" s="323"/>
    </row>
    <row r="209" ht="12.75">
      <c r="B209" s="323"/>
    </row>
    <row r="210" ht="12.75">
      <c r="B210" s="323"/>
    </row>
    <row r="211" ht="12.75">
      <c r="B211" s="323"/>
    </row>
    <row r="212" ht="12.75">
      <c r="B212" s="323"/>
    </row>
    <row r="213" ht="12.75">
      <c r="B213" s="323"/>
    </row>
    <row r="214" ht="12.75">
      <c r="B214" s="323"/>
    </row>
    <row r="215" ht="12.75">
      <c r="B215" s="323"/>
    </row>
    <row r="216" ht="12.75">
      <c r="B216" s="323"/>
    </row>
    <row r="217" ht="12.75">
      <c r="B217" s="323"/>
    </row>
    <row r="218" ht="12.75">
      <c r="B218" s="323"/>
    </row>
    <row r="219" ht="12.75">
      <c r="B219" s="323"/>
    </row>
    <row r="220" ht="12.75">
      <c r="B220" s="323"/>
    </row>
    <row r="221" ht="12.75">
      <c r="B221" s="323"/>
    </row>
    <row r="222" ht="12.75">
      <c r="B222" s="323"/>
    </row>
    <row r="223" ht="12.75">
      <c r="B223" s="323"/>
    </row>
    <row r="224" ht="12.75">
      <c r="B224" s="323"/>
    </row>
    <row r="225" ht="12.75">
      <c r="B225" s="323"/>
    </row>
    <row r="226" ht="12.75">
      <c r="B226" s="323"/>
    </row>
    <row r="227" ht="12.75">
      <c r="B227" s="323"/>
    </row>
    <row r="228" ht="12.75">
      <c r="B228" s="323"/>
    </row>
    <row r="229" ht="12.75">
      <c r="B229" s="323"/>
    </row>
    <row r="230" ht="12.75">
      <c r="B230" s="323"/>
    </row>
    <row r="231" ht="12.75">
      <c r="B231" s="323"/>
    </row>
    <row r="232" ht="12.75">
      <c r="B232" s="323"/>
    </row>
    <row r="233" ht="12.75">
      <c r="B233" s="323"/>
    </row>
    <row r="234" ht="12.75">
      <c r="B234" s="323"/>
    </row>
    <row r="235" ht="12.75">
      <c r="B235" s="323"/>
    </row>
    <row r="236" ht="12.75">
      <c r="B236" s="323"/>
    </row>
    <row r="237" ht="12.75">
      <c r="B237" s="323"/>
    </row>
    <row r="238" ht="12.75">
      <c r="B238" s="323"/>
    </row>
    <row r="239" ht="12.75">
      <c r="B239" s="323"/>
    </row>
    <row r="240" ht="12.75">
      <c r="B240" s="323"/>
    </row>
    <row r="241" ht="12.75">
      <c r="B241" s="323"/>
    </row>
    <row r="242" ht="12.75">
      <c r="B242" s="323"/>
    </row>
    <row r="243" ht="12.75">
      <c r="B243" s="323"/>
    </row>
    <row r="244" ht="12.75">
      <c r="B244" s="323"/>
    </row>
    <row r="245" ht="12.75">
      <c r="B245" s="323"/>
    </row>
    <row r="246" ht="12.75">
      <c r="B246" s="323"/>
    </row>
    <row r="247" ht="12.75">
      <c r="B247" s="323"/>
    </row>
    <row r="248" ht="12.75">
      <c r="B248" s="323"/>
    </row>
    <row r="249" ht="12.75">
      <c r="B249" s="323"/>
    </row>
    <row r="250" ht="12.75">
      <c r="B250" s="323"/>
    </row>
    <row r="251" ht="12.75">
      <c r="B251" s="323"/>
    </row>
    <row r="252" ht="12.75">
      <c r="B252" s="323"/>
    </row>
    <row r="253" ht="12.75">
      <c r="B253" s="323"/>
    </row>
    <row r="254" ht="12.75">
      <c r="B254" s="323"/>
    </row>
    <row r="255" ht="12.75">
      <c r="B255" s="323"/>
    </row>
    <row r="256" ht="12.75">
      <c r="B256" s="323"/>
    </row>
    <row r="257" ht="12.75">
      <c r="B257" s="323"/>
    </row>
    <row r="258" ht="12.75">
      <c r="B258" s="323"/>
    </row>
    <row r="259" ht="12.75">
      <c r="B259" s="323"/>
    </row>
    <row r="260" ht="12.75">
      <c r="B260" s="3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E1" sqref="E1:E16384"/>
    </sheetView>
  </sheetViews>
  <sheetFormatPr defaultColWidth="9.00390625" defaultRowHeight="12.75"/>
  <cols>
    <col min="1" max="1" width="8.625" style="24" customWidth="1"/>
    <col min="2" max="2" width="54.875" style="25" customWidth="1"/>
    <col min="3" max="4" width="25.00390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405</v>
      </c>
      <c r="D1" s="205" t="s">
        <v>405</v>
      </c>
    </row>
    <row r="2" spans="1:4" s="35" customFormat="1" ht="18" customHeight="1">
      <c r="A2" s="278" t="s">
        <v>123</v>
      </c>
      <c r="B2" s="38" t="s">
        <v>397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357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6">
        <v>4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2540</v>
      </c>
      <c r="D8" s="194">
        <f>SUM(D9:D18)</f>
        <v>3377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362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>
        <v>2000</v>
      </c>
      <c r="D13" s="214">
        <v>2341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538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/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>
        <v>133</v>
      </c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51284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51284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53824</v>
      </c>
      <c r="D35" s="200">
        <f>+D8+D19+D24+D25+D29+D33+D34</f>
        <v>3377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49840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/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49840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53824</v>
      </c>
      <c r="D40" s="79">
        <f>+D35+D36</f>
        <v>53217</v>
      </c>
    </row>
    <row r="41" spans="1:4" s="77" customFormat="1" ht="18" customHeight="1">
      <c r="A41" s="73"/>
      <c r="B41" s="291"/>
      <c r="C41" s="75"/>
      <c r="D41" s="75"/>
    </row>
    <row r="42" spans="1:4" s="94" customFormat="1" ht="18" customHeight="1" thickBot="1">
      <c r="A42" s="223"/>
      <c r="B42" s="292"/>
      <c r="C42" s="78"/>
      <c r="D42" s="78"/>
    </row>
    <row r="43" spans="1:4" s="36" customFormat="1" ht="18" customHeight="1" thickBot="1">
      <c r="A43" s="43"/>
      <c r="B43" s="293" t="s">
        <v>42</v>
      </c>
      <c r="C43" s="79"/>
      <c r="D43" s="79"/>
    </row>
    <row r="44" spans="1:4" s="210" customFormat="1" ht="18" customHeight="1" thickBot="1">
      <c r="A44" s="217" t="s">
        <v>6</v>
      </c>
      <c r="B44" s="306" t="s">
        <v>376</v>
      </c>
      <c r="C44" s="194">
        <f>SUM(C45:C49)</f>
        <v>53824</v>
      </c>
      <c r="D44" s="194">
        <f>SUM(D45:D49)</f>
        <v>53178</v>
      </c>
    </row>
    <row r="45" spans="1:4" s="94" customFormat="1" ht="18" customHeight="1">
      <c r="A45" s="213" t="s">
        <v>63</v>
      </c>
      <c r="B45" s="305" t="s">
        <v>36</v>
      </c>
      <c r="C45" s="186">
        <v>32296</v>
      </c>
      <c r="D45" s="186">
        <v>31006</v>
      </c>
    </row>
    <row r="46" spans="1:4" s="94" customFormat="1" ht="18" customHeight="1">
      <c r="A46" s="213" t="s">
        <v>64</v>
      </c>
      <c r="B46" s="296" t="s">
        <v>109</v>
      </c>
      <c r="C46" s="189">
        <v>8700</v>
      </c>
      <c r="D46" s="189">
        <v>8500</v>
      </c>
    </row>
    <row r="47" spans="1:4" s="94" customFormat="1" ht="18" customHeight="1">
      <c r="A47" s="213" t="s">
        <v>65</v>
      </c>
      <c r="B47" s="296" t="s">
        <v>82</v>
      </c>
      <c r="C47" s="189">
        <v>12828</v>
      </c>
      <c r="D47" s="189">
        <v>13647</v>
      </c>
    </row>
    <row r="48" spans="1:4" s="94" customFormat="1" ht="18" customHeight="1">
      <c r="A48" s="213" t="s">
        <v>66</v>
      </c>
      <c r="B48" s="296" t="s">
        <v>110</v>
      </c>
      <c r="C48" s="189"/>
      <c r="D48" s="189"/>
    </row>
    <row r="49" spans="1:4" s="94" customFormat="1" ht="18" customHeight="1" thickBot="1">
      <c r="A49" s="213" t="s">
        <v>83</v>
      </c>
      <c r="B49" s="296" t="s">
        <v>111</v>
      </c>
      <c r="C49" s="189"/>
      <c r="D49" s="189">
        <v>25</v>
      </c>
    </row>
    <row r="50" spans="1:4" s="94" customFormat="1" ht="18" customHeight="1" thickBot="1">
      <c r="A50" s="217" t="s">
        <v>7</v>
      </c>
      <c r="B50" s="306" t="s">
        <v>377</v>
      </c>
      <c r="C50" s="194">
        <f>SUM(C51:C53)</f>
        <v>0</v>
      </c>
      <c r="D50" s="194">
        <f>SUM(D51:D53)</f>
        <v>39</v>
      </c>
    </row>
    <row r="51" spans="1:4" s="210" customFormat="1" ht="18" customHeight="1">
      <c r="A51" s="213" t="s">
        <v>69</v>
      </c>
      <c r="B51" s="305" t="s">
        <v>130</v>
      </c>
      <c r="C51" s="186"/>
      <c r="D51" s="186">
        <v>39</v>
      </c>
    </row>
    <row r="52" spans="1:4" s="94" customFormat="1" ht="18" customHeight="1">
      <c r="A52" s="213" t="s">
        <v>70</v>
      </c>
      <c r="B52" s="296" t="s">
        <v>113</v>
      </c>
      <c r="C52" s="189"/>
      <c r="D52" s="189"/>
    </row>
    <row r="53" spans="1:4" s="94" customFormat="1" ht="18" customHeight="1">
      <c r="A53" s="213" t="s">
        <v>71</v>
      </c>
      <c r="B53" s="296" t="s">
        <v>43</v>
      </c>
      <c r="C53" s="189"/>
      <c r="D53" s="189"/>
    </row>
    <row r="54" spans="1:4" s="94" customFormat="1" ht="18" customHeight="1" thickBot="1">
      <c r="A54" s="213" t="s">
        <v>72</v>
      </c>
      <c r="B54" s="296" t="s">
        <v>2</v>
      </c>
      <c r="C54" s="189"/>
      <c r="D54" s="189"/>
    </row>
    <row r="55" spans="1:4" s="94" customFormat="1" ht="18" customHeight="1" thickBot="1">
      <c r="A55" s="217" t="s">
        <v>8</v>
      </c>
      <c r="B55" s="320" t="s">
        <v>378</v>
      </c>
      <c r="C55" s="224">
        <f>+C44+C50</f>
        <v>53824</v>
      </c>
      <c r="D55" s="224">
        <f>+D44+D50</f>
        <v>53217</v>
      </c>
    </row>
    <row r="56" spans="1:4" s="94" customFormat="1" ht="18" customHeight="1" thickBot="1">
      <c r="A56" s="93"/>
      <c r="C56" s="95"/>
      <c r="D56" s="95"/>
    </row>
    <row r="57" spans="1:4" s="94" customFormat="1" ht="18" customHeight="1" thickBot="1">
      <c r="A57" s="96" t="s">
        <v>125</v>
      </c>
      <c r="B57" s="97"/>
      <c r="C57" s="225">
        <v>10.57</v>
      </c>
      <c r="D57" s="225">
        <v>10.57</v>
      </c>
    </row>
    <row r="58" spans="1:4" s="94" customFormat="1" ht="18" customHeight="1" thickBot="1">
      <c r="A58" s="96" t="s">
        <v>126</v>
      </c>
      <c r="B58" s="97"/>
      <c r="C58" s="98">
        <v>0</v>
      </c>
      <c r="D58" s="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7"/>
  <sheetViews>
    <sheetView workbookViewId="0" topLeftCell="A1">
      <selection activeCell="E1" sqref="E1:E16384"/>
    </sheetView>
  </sheetViews>
  <sheetFormatPr defaultColWidth="9.00390625" defaultRowHeight="12.75"/>
  <cols>
    <col min="1" max="1" width="9.375" style="24" customWidth="1"/>
    <col min="2" max="2" width="59.625" style="25" customWidth="1"/>
    <col min="3" max="4" width="21.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406</v>
      </c>
      <c r="D1" s="205" t="s">
        <v>406</v>
      </c>
    </row>
    <row r="2" spans="1:4" s="35" customFormat="1" ht="18" customHeight="1">
      <c r="A2" s="278" t="s">
        <v>123</v>
      </c>
      <c r="B2" s="38" t="s">
        <v>397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357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6">
        <v>4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2540</v>
      </c>
      <c r="D8" s="194">
        <f>SUM(D9:D18)</f>
        <v>3377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362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>
        <v>2000</v>
      </c>
      <c r="D13" s="214">
        <v>2341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538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/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>
        <v>133</v>
      </c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51284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51284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53824</v>
      </c>
      <c r="D35" s="200">
        <f>+D8+D19+D24+D25+D29+D33+D34</f>
        <v>3377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49840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/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49840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53824</v>
      </c>
      <c r="D40" s="79">
        <f>+D35+D36</f>
        <v>53217</v>
      </c>
    </row>
    <row r="41" spans="1:4" s="77" customFormat="1" ht="18" customHeight="1" thickBot="1">
      <c r="A41" s="73"/>
      <c r="B41" s="291"/>
      <c r="C41" s="75"/>
      <c r="D41" s="75"/>
    </row>
    <row r="42" spans="1:4" s="36" customFormat="1" ht="18" customHeight="1" thickBot="1">
      <c r="A42" s="43"/>
      <c r="B42" s="293" t="s">
        <v>42</v>
      </c>
      <c r="C42" s="79"/>
      <c r="D42" s="79"/>
    </row>
    <row r="43" spans="1:4" s="210" customFormat="1" ht="18" customHeight="1" thickBot="1">
      <c r="A43" s="217" t="s">
        <v>6</v>
      </c>
      <c r="B43" s="306" t="s">
        <v>376</v>
      </c>
      <c r="C43" s="194">
        <f>SUM(C44:C48)</f>
        <v>53824</v>
      </c>
      <c r="D43" s="194">
        <f>SUM(D44:D48)</f>
        <v>53178</v>
      </c>
    </row>
    <row r="44" spans="1:4" s="94" customFormat="1" ht="18" customHeight="1">
      <c r="A44" s="213" t="s">
        <v>63</v>
      </c>
      <c r="B44" s="305" t="s">
        <v>36</v>
      </c>
      <c r="C44" s="186">
        <v>32296</v>
      </c>
      <c r="D44" s="186">
        <v>31006</v>
      </c>
    </row>
    <row r="45" spans="1:4" s="94" customFormat="1" ht="18" customHeight="1">
      <c r="A45" s="213" t="s">
        <v>64</v>
      </c>
      <c r="B45" s="296" t="s">
        <v>109</v>
      </c>
      <c r="C45" s="189">
        <v>8700</v>
      </c>
      <c r="D45" s="189">
        <v>8500</v>
      </c>
    </row>
    <row r="46" spans="1:4" s="94" customFormat="1" ht="18" customHeight="1">
      <c r="A46" s="213" t="s">
        <v>65</v>
      </c>
      <c r="B46" s="296" t="s">
        <v>82</v>
      </c>
      <c r="C46" s="189">
        <v>12828</v>
      </c>
      <c r="D46" s="189">
        <v>13647</v>
      </c>
    </row>
    <row r="47" spans="1:4" s="94" customFormat="1" ht="18" customHeight="1">
      <c r="A47" s="213" t="s">
        <v>66</v>
      </c>
      <c r="B47" s="296" t="s">
        <v>110</v>
      </c>
      <c r="C47" s="189"/>
      <c r="D47" s="189"/>
    </row>
    <row r="48" spans="1:4" s="94" customFormat="1" ht="18" customHeight="1" thickBot="1">
      <c r="A48" s="213" t="s">
        <v>83</v>
      </c>
      <c r="B48" s="296" t="s">
        <v>111</v>
      </c>
      <c r="C48" s="189"/>
      <c r="D48" s="189">
        <v>25</v>
      </c>
    </row>
    <row r="49" spans="1:4" s="94" customFormat="1" ht="18" customHeight="1" thickBot="1">
      <c r="A49" s="217" t="s">
        <v>7</v>
      </c>
      <c r="B49" s="306" t="s">
        <v>377</v>
      </c>
      <c r="C49" s="194">
        <f>SUM(C50:C52)</f>
        <v>0</v>
      </c>
      <c r="D49" s="194">
        <f>SUM(D50:D52)</f>
        <v>39</v>
      </c>
    </row>
    <row r="50" spans="1:4" s="210" customFormat="1" ht="18" customHeight="1">
      <c r="A50" s="213" t="s">
        <v>69</v>
      </c>
      <c r="B50" s="305" t="s">
        <v>130</v>
      </c>
      <c r="C50" s="186"/>
      <c r="D50" s="186">
        <v>39</v>
      </c>
    </row>
    <row r="51" spans="1:4" s="94" customFormat="1" ht="18" customHeight="1">
      <c r="A51" s="213" t="s">
        <v>70</v>
      </c>
      <c r="B51" s="296" t="s">
        <v>113</v>
      </c>
      <c r="C51" s="189"/>
      <c r="D51" s="189"/>
    </row>
    <row r="52" spans="1:4" s="94" customFormat="1" ht="18" customHeight="1">
      <c r="A52" s="213" t="s">
        <v>71</v>
      </c>
      <c r="B52" s="296" t="s">
        <v>43</v>
      </c>
      <c r="C52" s="189"/>
      <c r="D52" s="189"/>
    </row>
    <row r="53" spans="1:4" s="94" customFormat="1" ht="18" customHeight="1" thickBot="1">
      <c r="A53" s="213" t="s">
        <v>72</v>
      </c>
      <c r="B53" s="296" t="s">
        <v>2</v>
      </c>
      <c r="C53" s="189"/>
      <c r="D53" s="189"/>
    </row>
    <row r="54" spans="1:4" s="94" customFormat="1" ht="18" customHeight="1" thickBot="1">
      <c r="A54" s="217" t="s">
        <v>8</v>
      </c>
      <c r="B54" s="320" t="s">
        <v>378</v>
      </c>
      <c r="C54" s="224">
        <f>+C43+C49</f>
        <v>53824</v>
      </c>
      <c r="D54" s="224">
        <f>+D43+D49</f>
        <v>53217</v>
      </c>
    </row>
    <row r="55" spans="1:4" s="94" customFormat="1" ht="18" customHeight="1" thickBot="1">
      <c r="A55" s="93"/>
      <c r="C55" s="95"/>
      <c r="D55" s="95"/>
    </row>
    <row r="56" spans="1:4" s="94" customFormat="1" ht="18" customHeight="1" thickBot="1">
      <c r="A56" s="96" t="s">
        <v>125</v>
      </c>
      <c r="B56" s="97"/>
      <c r="C56" s="225">
        <v>10.57</v>
      </c>
      <c r="D56" s="225">
        <v>10.57</v>
      </c>
    </row>
    <row r="57" spans="1:4" s="94" customFormat="1" ht="18" customHeight="1" thickBot="1">
      <c r="A57" s="96" t="s">
        <v>126</v>
      </c>
      <c r="B57" s="97"/>
      <c r="C57" s="98">
        <v>0</v>
      </c>
      <c r="D57" s="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6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10.125" style="24" customWidth="1"/>
    <col min="2" max="2" width="54.375" style="25" customWidth="1"/>
    <col min="3" max="4" width="25.00390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407</v>
      </c>
      <c r="D1" s="205" t="s">
        <v>407</v>
      </c>
    </row>
    <row r="2" spans="1:4" s="35" customFormat="1" ht="18" customHeight="1">
      <c r="A2" s="278" t="s">
        <v>123</v>
      </c>
      <c r="B2" s="38" t="s">
        <v>398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357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8">
        <v>3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3240</v>
      </c>
      <c r="D8" s="194">
        <f>SUM(D9:D18)</f>
        <v>5248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>
        <v>2700</v>
      </c>
      <c r="D10" s="214">
        <v>3980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>
        <v>0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574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>
        <v>691</v>
      </c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/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18187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18187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21427</v>
      </c>
      <c r="D35" s="200">
        <f>+D8+D19+D24+D25+D29+D33+D34</f>
        <v>5248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16558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>
        <v>52</v>
      </c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16506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21427</v>
      </c>
      <c r="D40" s="79">
        <f>+D35+D36</f>
        <v>21806</v>
      </c>
    </row>
    <row r="41" spans="1:4" s="36" customFormat="1" ht="18" customHeight="1" thickBot="1">
      <c r="A41" s="43"/>
      <c r="B41" s="293" t="s">
        <v>42</v>
      </c>
      <c r="C41" s="79"/>
      <c r="D41" s="79"/>
    </row>
    <row r="42" spans="1:4" s="210" customFormat="1" ht="18" customHeight="1" thickBot="1">
      <c r="A42" s="217" t="s">
        <v>6</v>
      </c>
      <c r="B42" s="306" t="s">
        <v>376</v>
      </c>
      <c r="C42" s="194">
        <f>SUM(C43:C47)</f>
        <v>21427</v>
      </c>
      <c r="D42" s="194">
        <f>SUM(D43:D47)</f>
        <v>20741</v>
      </c>
    </row>
    <row r="43" spans="1:4" s="94" customFormat="1" ht="18" customHeight="1">
      <c r="A43" s="213" t="s">
        <v>63</v>
      </c>
      <c r="B43" s="305" t="s">
        <v>36</v>
      </c>
      <c r="C43" s="186">
        <v>11350</v>
      </c>
      <c r="D43" s="186">
        <v>9778</v>
      </c>
    </row>
    <row r="44" spans="1:4" s="94" customFormat="1" ht="18" customHeight="1">
      <c r="A44" s="213" t="s">
        <v>64</v>
      </c>
      <c r="B44" s="296" t="s">
        <v>109</v>
      </c>
      <c r="C44" s="189">
        <v>3215</v>
      </c>
      <c r="D44" s="189">
        <v>2668</v>
      </c>
    </row>
    <row r="45" spans="1:4" s="94" customFormat="1" ht="18" customHeight="1">
      <c r="A45" s="213" t="s">
        <v>65</v>
      </c>
      <c r="B45" s="296" t="s">
        <v>82</v>
      </c>
      <c r="C45" s="189">
        <v>6862</v>
      </c>
      <c r="D45" s="189">
        <v>8295</v>
      </c>
    </row>
    <row r="46" spans="1:4" s="94" customFormat="1" ht="18" customHeight="1">
      <c r="A46" s="213" t="s">
        <v>66</v>
      </c>
      <c r="B46" s="296" t="s">
        <v>110</v>
      </c>
      <c r="C46" s="189"/>
      <c r="D46" s="189"/>
    </row>
    <row r="47" spans="1:4" s="94" customFormat="1" ht="18" customHeight="1" thickBot="1">
      <c r="A47" s="213" t="s">
        <v>83</v>
      </c>
      <c r="B47" s="296" t="s">
        <v>111</v>
      </c>
      <c r="C47" s="189"/>
      <c r="D47" s="189"/>
    </row>
    <row r="48" spans="1:4" s="94" customFormat="1" ht="18" customHeight="1" thickBot="1">
      <c r="A48" s="217" t="s">
        <v>7</v>
      </c>
      <c r="B48" s="306" t="s">
        <v>377</v>
      </c>
      <c r="C48" s="194">
        <f>SUM(C49:C51)</f>
        <v>0</v>
      </c>
      <c r="D48" s="194">
        <f>SUM(D49:D51)</f>
        <v>1065</v>
      </c>
    </row>
    <row r="49" spans="1:4" s="210" customFormat="1" ht="18" customHeight="1">
      <c r="A49" s="213" t="s">
        <v>69</v>
      </c>
      <c r="B49" s="305" t="s">
        <v>130</v>
      </c>
      <c r="C49" s="186"/>
      <c r="D49" s="186">
        <v>1065</v>
      </c>
    </row>
    <row r="50" spans="1:4" s="94" customFormat="1" ht="18" customHeight="1">
      <c r="A50" s="213" t="s">
        <v>70</v>
      </c>
      <c r="B50" s="296" t="s">
        <v>113</v>
      </c>
      <c r="C50" s="189"/>
      <c r="D50" s="189"/>
    </row>
    <row r="51" spans="1:4" s="94" customFormat="1" ht="18" customHeight="1">
      <c r="A51" s="213" t="s">
        <v>71</v>
      </c>
      <c r="B51" s="296" t="s">
        <v>43</v>
      </c>
      <c r="C51" s="189"/>
      <c r="D51" s="189"/>
    </row>
    <row r="52" spans="1:4" s="94" customFormat="1" ht="18" customHeight="1" thickBot="1">
      <c r="A52" s="213" t="s">
        <v>72</v>
      </c>
      <c r="B52" s="296" t="s">
        <v>2</v>
      </c>
      <c r="C52" s="189"/>
      <c r="D52" s="189"/>
    </row>
    <row r="53" spans="1:4" s="94" customFormat="1" ht="18" customHeight="1" thickBot="1">
      <c r="A53" s="217" t="s">
        <v>8</v>
      </c>
      <c r="B53" s="320" t="s">
        <v>378</v>
      </c>
      <c r="C53" s="224">
        <f>+C42+C48</f>
        <v>21427</v>
      </c>
      <c r="D53" s="224">
        <f>+D42+D48</f>
        <v>21806</v>
      </c>
    </row>
    <row r="54" spans="1:4" s="94" customFormat="1" ht="18" customHeight="1" thickBot="1">
      <c r="A54" s="96" t="s">
        <v>125</v>
      </c>
      <c r="B54" s="97"/>
      <c r="C54" s="225">
        <v>5</v>
      </c>
      <c r="D54" s="225">
        <v>5</v>
      </c>
    </row>
    <row r="55" spans="1:4" s="94" customFormat="1" ht="18" customHeight="1" thickBot="1">
      <c r="A55" s="444" t="s">
        <v>416</v>
      </c>
      <c r="B55" s="445"/>
      <c r="C55" s="225">
        <v>1</v>
      </c>
      <c r="D55" s="225">
        <v>1</v>
      </c>
    </row>
    <row r="56" spans="1:4" s="94" customFormat="1" ht="18" customHeight="1" thickBot="1">
      <c r="A56" s="96" t="s">
        <v>126</v>
      </c>
      <c r="B56" s="97"/>
      <c r="C56" s="98">
        <v>0</v>
      </c>
      <c r="D56" s="98">
        <v>0</v>
      </c>
    </row>
  </sheetData>
  <sheetProtection formatCells="0"/>
  <mergeCells count="1">
    <mergeCell ref="A55:B5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6.875" style="24" customWidth="1"/>
    <col min="2" max="2" width="50.50390625" style="25" customWidth="1"/>
    <col min="3" max="4" width="25.00390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408</v>
      </c>
      <c r="D1" s="205" t="s">
        <v>408</v>
      </c>
    </row>
    <row r="2" spans="1:4" s="35" customFormat="1" ht="18" customHeight="1">
      <c r="A2" s="278" t="s">
        <v>123</v>
      </c>
      <c r="B2" s="38" t="s">
        <v>398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415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8">
        <v>3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3240</v>
      </c>
      <c r="D8" s="194">
        <f>SUM(D9:D18)</f>
        <v>5248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>
        <v>2700</v>
      </c>
      <c r="D10" s="214">
        <v>3980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>
        <v>0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574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>
        <v>691</v>
      </c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/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18187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18187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21427</v>
      </c>
      <c r="D35" s="200">
        <f>+D8+D19+D24+D25+D29+D33+D34</f>
        <v>5248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16558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>
        <v>52</v>
      </c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16506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21427</v>
      </c>
      <c r="D40" s="79">
        <f>+D35+D36</f>
        <v>21806</v>
      </c>
    </row>
    <row r="41" spans="1:4" s="77" customFormat="1" ht="18" customHeight="1" thickBot="1">
      <c r="A41" s="43"/>
      <c r="B41" s="293" t="s">
        <v>42</v>
      </c>
      <c r="C41" s="79"/>
      <c r="D41" s="79"/>
    </row>
    <row r="42" spans="1:4" s="94" customFormat="1" ht="18" customHeight="1" thickBot="1">
      <c r="A42" s="217" t="s">
        <v>6</v>
      </c>
      <c r="B42" s="306" t="s">
        <v>376</v>
      </c>
      <c r="C42" s="194">
        <f>SUM(C43:C47)</f>
        <v>21427</v>
      </c>
      <c r="D42" s="194">
        <f>SUM(D43:D47)</f>
        <v>20741</v>
      </c>
    </row>
    <row r="43" spans="1:4" s="36" customFormat="1" ht="18" customHeight="1">
      <c r="A43" s="213" t="s">
        <v>63</v>
      </c>
      <c r="B43" s="305" t="s">
        <v>36</v>
      </c>
      <c r="C43" s="186">
        <v>11350</v>
      </c>
      <c r="D43" s="186">
        <v>9778</v>
      </c>
    </row>
    <row r="44" spans="1:4" s="210" customFormat="1" ht="18" customHeight="1">
      <c r="A44" s="213" t="s">
        <v>64</v>
      </c>
      <c r="B44" s="296" t="s">
        <v>109</v>
      </c>
      <c r="C44" s="189">
        <v>3215</v>
      </c>
      <c r="D44" s="189">
        <v>2668</v>
      </c>
    </row>
    <row r="45" spans="1:4" s="94" customFormat="1" ht="18" customHeight="1">
      <c r="A45" s="213" t="s">
        <v>65</v>
      </c>
      <c r="B45" s="296" t="s">
        <v>82</v>
      </c>
      <c r="C45" s="189">
        <v>6862</v>
      </c>
      <c r="D45" s="189">
        <v>8295</v>
      </c>
    </row>
    <row r="46" spans="1:4" s="94" customFormat="1" ht="18" customHeight="1">
      <c r="A46" s="213" t="s">
        <v>66</v>
      </c>
      <c r="B46" s="296" t="s">
        <v>110</v>
      </c>
      <c r="C46" s="189"/>
      <c r="D46" s="189"/>
    </row>
    <row r="47" spans="1:4" s="94" customFormat="1" ht="18" customHeight="1" thickBot="1">
      <c r="A47" s="213" t="s">
        <v>83</v>
      </c>
      <c r="B47" s="296" t="s">
        <v>111</v>
      </c>
      <c r="C47" s="189"/>
      <c r="D47" s="189"/>
    </row>
    <row r="48" spans="1:4" s="94" customFormat="1" ht="18" customHeight="1" thickBot="1">
      <c r="A48" s="217" t="s">
        <v>7</v>
      </c>
      <c r="B48" s="306" t="s">
        <v>377</v>
      </c>
      <c r="C48" s="194">
        <f>SUM(C49:C51)</f>
        <v>0</v>
      </c>
      <c r="D48" s="194">
        <f>SUM(D49:D51)</f>
        <v>1065</v>
      </c>
    </row>
    <row r="49" spans="1:4" s="94" customFormat="1" ht="18" customHeight="1">
      <c r="A49" s="213" t="s">
        <v>69</v>
      </c>
      <c r="B49" s="305" t="s">
        <v>130</v>
      </c>
      <c r="C49" s="186"/>
      <c r="D49" s="186">
        <v>1065</v>
      </c>
    </row>
    <row r="50" spans="1:4" s="94" customFormat="1" ht="18" customHeight="1">
      <c r="A50" s="213" t="s">
        <v>70</v>
      </c>
      <c r="B50" s="296" t="s">
        <v>113</v>
      </c>
      <c r="C50" s="189"/>
      <c r="D50" s="189"/>
    </row>
    <row r="51" spans="1:4" s="210" customFormat="1" ht="18" customHeight="1">
      <c r="A51" s="213" t="s">
        <v>71</v>
      </c>
      <c r="B51" s="296" t="s">
        <v>43</v>
      </c>
      <c r="C51" s="189"/>
      <c r="D51" s="189"/>
    </row>
    <row r="52" spans="1:4" s="94" customFormat="1" ht="18" customHeight="1" thickBot="1">
      <c r="A52" s="213" t="s">
        <v>72</v>
      </c>
      <c r="B52" s="296" t="s">
        <v>2</v>
      </c>
      <c r="C52" s="189"/>
      <c r="D52" s="189"/>
    </row>
    <row r="53" spans="1:4" s="94" customFormat="1" ht="18" customHeight="1" thickBot="1">
      <c r="A53" s="217" t="s">
        <v>8</v>
      </c>
      <c r="B53" s="320" t="s">
        <v>378</v>
      </c>
      <c r="C53" s="224">
        <f>+C42+C48</f>
        <v>21427</v>
      </c>
      <c r="D53" s="224">
        <f>+D42+D48</f>
        <v>21806</v>
      </c>
    </row>
    <row r="54" spans="1:4" s="94" customFormat="1" ht="18" customHeight="1" thickBot="1">
      <c r="A54" s="96" t="s">
        <v>125</v>
      </c>
      <c r="B54" s="97"/>
      <c r="C54" s="225">
        <v>5</v>
      </c>
      <c r="D54" s="225">
        <v>5</v>
      </c>
    </row>
    <row r="55" spans="1:4" s="94" customFormat="1" ht="18" customHeight="1" thickBot="1">
      <c r="A55" s="444" t="s">
        <v>416</v>
      </c>
      <c r="B55" s="445"/>
      <c r="C55" s="225">
        <v>1</v>
      </c>
      <c r="D55" s="225">
        <v>1</v>
      </c>
    </row>
    <row r="56" spans="1:4" s="94" customFormat="1" ht="18" customHeight="1" thickBot="1">
      <c r="A56" s="96" t="s">
        <v>126</v>
      </c>
      <c r="B56" s="97"/>
      <c r="C56" s="98">
        <v>0</v>
      </c>
      <c r="D56" s="98">
        <v>0</v>
      </c>
    </row>
    <row r="57" spans="1:4" s="94" customFormat="1" ht="18" customHeight="1" thickBot="1">
      <c r="A57" s="96" t="s">
        <v>125</v>
      </c>
      <c r="B57" s="97"/>
      <c r="C57" s="225">
        <v>5</v>
      </c>
      <c r="D57" s="225">
        <v>5</v>
      </c>
    </row>
    <row r="58" spans="1:4" s="94" customFormat="1" ht="18" customHeight="1" thickBot="1">
      <c r="A58" s="96" t="s">
        <v>126</v>
      </c>
      <c r="B58" s="97"/>
      <c r="C58" s="98">
        <v>0</v>
      </c>
      <c r="D58" s="98">
        <v>0</v>
      </c>
    </row>
  </sheetData>
  <sheetProtection formatCells="0"/>
  <mergeCells count="1">
    <mergeCell ref="A55:B5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1" sqref="A1:O26"/>
    </sheetView>
  </sheetViews>
  <sheetFormatPr defaultColWidth="9.00390625" defaultRowHeight="12.75"/>
  <cols>
    <col min="1" max="1" width="5.00390625" style="383" customWidth="1"/>
    <col min="2" max="2" width="31.125" style="382" customWidth="1"/>
    <col min="3" max="14" width="10.875" style="382" customWidth="1"/>
    <col min="15" max="15" width="12.625" style="383" customWidth="1"/>
    <col min="16" max="16384" width="9.375" style="382" customWidth="1"/>
  </cols>
  <sheetData>
    <row r="1" spans="1:15" s="387" customFormat="1" ht="18" customHeight="1" thickBot="1">
      <c r="A1" s="446" t="s">
        <v>465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410" customFormat="1" ht="18" customHeight="1" thickBot="1">
      <c r="A2" s="413" t="s">
        <v>464</v>
      </c>
      <c r="B2" s="412" t="s">
        <v>49</v>
      </c>
      <c r="C2" s="412" t="s">
        <v>463</v>
      </c>
      <c r="D2" s="412" t="s">
        <v>462</v>
      </c>
      <c r="E2" s="412" t="s">
        <v>461</v>
      </c>
      <c r="F2" s="412" t="s">
        <v>460</v>
      </c>
      <c r="G2" s="412" t="s">
        <v>459</v>
      </c>
      <c r="H2" s="412" t="s">
        <v>458</v>
      </c>
      <c r="I2" s="412" t="s">
        <v>457</v>
      </c>
      <c r="J2" s="412" t="s">
        <v>456</v>
      </c>
      <c r="K2" s="412" t="s">
        <v>455</v>
      </c>
      <c r="L2" s="412" t="s">
        <v>454</v>
      </c>
      <c r="M2" s="412" t="s">
        <v>453</v>
      </c>
      <c r="N2" s="412" t="s">
        <v>452</v>
      </c>
      <c r="O2" s="411" t="s">
        <v>451</v>
      </c>
    </row>
    <row r="3" spans="1:15" s="391" customFormat="1" ht="18" customHeight="1" thickBot="1">
      <c r="A3" s="404">
        <v>1</v>
      </c>
      <c r="B3" s="448" t="s">
        <v>41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50"/>
    </row>
    <row r="4" spans="1:15" s="391" customFormat="1" ht="33" customHeight="1">
      <c r="A4" s="409">
        <v>2</v>
      </c>
      <c r="B4" s="408" t="s">
        <v>312</v>
      </c>
      <c r="C4" s="407">
        <v>13005</v>
      </c>
      <c r="D4" s="407">
        <v>13005</v>
      </c>
      <c r="E4" s="407">
        <v>13005</v>
      </c>
      <c r="F4" s="407">
        <v>13005</v>
      </c>
      <c r="G4" s="407">
        <v>13005</v>
      </c>
      <c r="H4" s="407">
        <v>13005</v>
      </c>
      <c r="I4" s="407">
        <v>13005</v>
      </c>
      <c r="J4" s="407">
        <v>13005</v>
      </c>
      <c r="K4" s="407">
        <v>13005</v>
      </c>
      <c r="L4" s="407">
        <v>13005</v>
      </c>
      <c r="M4" s="407">
        <v>13005</v>
      </c>
      <c r="N4" s="407">
        <v>13014</v>
      </c>
      <c r="O4" s="406">
        <f aca="true" t="shared" si="0" ref="O4:O14">SUM(C4:N4)</f>
        <v>156069</v>
      </c>
    </row>
    <row r="5" spans="1:15" s="395" customFormat="1" ht="17.25" customHeight="1">
      <c r="A5" s="399">
        <v>3</v>
      </c>
      <c r="B5" s="400" t="s">
        <v>486</v>
      </c>
      <c r="C5" s="397"/>
      <c r="D5" s="397"/>
      <c r="E5" s="397">
        <v>5680</v>
      </c>
      <c r="F5" s="397">
        <v>786</v>
      </c>
      <c r="G5" s="397">
        <v>4586</v>
      </c>
      <c r="H5" s="397">
        <v>5560</v>
      </c>
      <c r="I5" s="397"/>
      <c r="J5" s="397"/>
      <c r="K5" s="397"/>
      <c r="L5" s="397">
        <v>5708</v>
      </c>
      <c r="M5" s="397"/>
      <c r="N5" s="397">
        <v>786</v>
      </c>
      <c r="O5" s="396">
        <f t="shared" si="0"/>
        <v>23106</v>
      </c>
    </row>
    <row r="6" spans="1:15" s="395" customFormat="1" ht="33" customHeight="1" thickBot="1">
      <c r="A6" s="399">
        <v>4</v>
      </c>
      <c r="B6" s="405" t="s">
        <v>450</v>
      </c>
      <c r="C6" s="402"/>
      <c r="D6" s="402"/>
      <c r="E6" s="402"/>
      <c r="F6" s="402"/>
      <c r="G6" s="402"/>
      <c r="H6" s="402"/>
      <c r="I6" s="402"/>
      <c r="J6" s="402">
        <v>4662</v>
      </c>
      <c r="K6" s="402"/>
      <c r="L6" s="402"/>
      <c r="M6" s="402"/>
      <c r="N6" s="402"/>
      <c r="O6" s="401">
        <f t="shared" si="0"/>
        <v>4662</v>
      </c>
    </row>
    <row r="7" spans="1:15" s="395" customFormat="1" ht="18" customHeight="1" thickBot="1">
      <c r="A7" s="404">
        <v>5</v>
      </c>
      <c r="B7" s="398" t="s">
        <v>100</v>
      </c>
      <c r="C7" s="397"/>
      <c r="D7" s="397"/>
      <c r="E7" s="397">
        <v>14251</v>
      </c>
      <c r="F7" s="397">
        <v>658</v>
      </c>
      <c r="G7" s="397">
        <v>758</v>
      </c>
      <c r="H7" s="397">
        <v>415</v>
      </c>
      <c r="I7" s="397">
        <v>145</v>
      </c>
      <c r="J7" s="397">
        <v>558</v>
      </c>
      <c r="K7" s="397">
        <v>15680</v>
      </c>
      <c r="L7" s="397">
        <v>1018</v>
      </c>
      <c r="M7" s="397"/>
      <c r="N7" s="397"/>
      <c r="O7" s="396">
        <f t="shared" si="0"/>
        <v>33483</v>
      </c>
    </row>
    <row r="8" spans="1:15" s="395" customFormat="1" ht="15.75">
      <c r="A8" s="409">
        <v>6</v>
      </c>
      <c r="B8" s="398" t="s">
        <v>449</v>
      </c>
      <c r="C8" s="397">
        <v>2267</v>
      </c>
      <c r="D8" s="397">
        <v>2267</v>
      </c>
      <c r="E8" s="397">
        <v>2267</v>
      </c>
      <c r="F8" s="397">
        <v>2258</v>
      </c>
      <c r="G8" s="397">
        <v>2245</v>
      </c>
      <c r="H8" s="397">
        <v>2152</v>
      </c>
      <c r="I8" s="397">
        <v>1595</v>
      </c>
      <c r="J8" s="397">
        <v>1424</v>
      </c>
      <c r="K8" s="397">
        <v>1425</v>
      </c>
      <c r="L8" s="397">
        <v>2685</v>
      </c>
      <c r="M8" s="397">
        <v>2485</v>
      </c>
      <c r="N8" s="397">
        <v>4139</v>
      </c>
      <c r="O8" s="396">
        <f t="shared" si="0"/>
        <v>27209</v>
      </c>
    </row>
    <row r="9" spans="1:15" s="395" customFormat="1" ht="16.5" customHeight="1">
      <c r="A9" s="399">
        <v>7</v>
      </c>
      <c r="B9" s="398" t="s">
        <v>3</v>
      </c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>
        <v>3525</v>
      </c>
      <c r="O9" s="396">
        <f t="shared" si="0"/>
        <v>3525</v>
      </c>
    </row>
    <row r="10" spans="1:15" s="395" customFormat="1" ht="18" customHeight="1" thickBot="1">
      <c r="A10" s="399">
        <v>8</v>
      </c>
      <c r="B10" s="398" t="s">
        <v>448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>
        <v>20</v>
      </c>
      <c r="O10" s="396">
        <f t="shared" si="0"/>
        <v>20</v>
      </c>
    </row>
    <row r="11" spans="1:15" s="395" customFormat="1" ht="30.75" customHeight="1" thickBot="1">
      <c r="A11" s="404">
        <v>9</v>
      </c>
      <c r="B11" s="400" t="s">
        <v>368</v>
      </c>
      <c r="C11" s="397">
        <v>2</v>
      </c>
      <c r="D11" s="397">
        <v>7039</v>
      </c>
      <c r="E11" s="397">
        <v>2</v>
      </c>
      <c r="F11" s="397"/>
      <c r="G11" s="397"/>
      <c r="H11" s="397"/>
      <c r="I11" s="397">
        <v>2</v>
      </c>
      <c r="J11" s="397">
        <v>2</v>
      </c>
      <c r="K11" s="397"/>
      <c r="L11" s="397">
        <v>20</v>
      </c>
      <c r="M11" s="397"/>
      <c r="N11" s="397"/>
      <c r="O11" s="396">
        <f t="shared" si="0"/>
        <v>7067</v>
      </c>
    </row>
    <row r="12" spans="1:15" s="395" customFormat="1" ht="18" customHeight="1" thickBot="1">
      <c r="A12" s="404">
        <v>10</v>
      </c>
      <c r="B12" s="400" t="s">
        <v>488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>
        <v>5089</v>
      </c>
      <c r="O12" s="396">
        <f t="shared" si="0"/>
        <v>5089</v>
      </c>
    </row>
    <row r="13" spans="1:15" s="395" customFormat="1" ht="16.5" customHeight="1" thickBot="1">
      <c r="A13" s="409">
        <v>11</v>
      </c>
      <c r="B13" s="398" t="s">
        <v>447</v>
      </c>
      <c r="C13" s="397">
        <v>8725</v>
      </c>
      <c r="D13" s="397">
        <v>3568</v>
      </c>
      <c r="E13" s="397"/>
      <c r="F13" s="397">
        <v>7745</v>
      </c>
      <c r="G13" s="397">
        <v>7865</v>
      </c>
      <c r="H13" s="397">
        <v>2977</v>
      </c>
      <c r="I13" s="397">
        <v>0</v>
      </c>
      <c r="J13" s="397">
        <v>4088</v>
      </c>
      <c r="K13" s="397"/>
      <c r="L13" s="397">
        <v>1323</v>
      </c>
      <c r="M13" s="397">
        <v>8269</v>
      </c>
      <c r="N13" s="397"/>
      <c r="O13" s="396">
        <f t="shared" si="0"/>
        <v>44560</v>
      </c>
    </row>
    <row r="14" spans="1:15" s="391" customFormat="1" ht="18" customHeight="1" thickBot="1">
      <c r="A14" s="399">
        <v>12</v>
      </c>
      <c r="B14" s="394" t="s">
        <v>446</v>
      </c>
      <c r="C14" s="393">
        <f aca="true" t="shared" si="1" ref="C14:N14">SUM(C4:C13)</f>
        <v>23999</v>
      </c>
      <c r="D14" s="393">
        <f t="shared" si="1"/>
        <v>25879</v>
      </c>
      <c r="E14" s="393">
        <f t="shared" si="1"/>
        <v>35205</v>
      </c>
      <c r="F14" s="393">
        <f t="shared" si="1"/>
        <v>24452</v>
      </c>
      <c r="G14" s="393">
        <f t="shared" si="1"/>
        <v>28459</v>
      </c>
      <c r="H14" s="393">
        <f t="shared" si="1"/>
        <v>24109</v>
      </c>
      <c r="I14" s="393">
        <f t="shared" si="1"/>
        <v>14747</v>
      </c>
      <c r="J14" s="393">
        <f t="shared" si="1"/>
        <v>23739</v>
      </c>
      <c r="K14" s="393">
        <f t="shared" si="1"/>
        <v>30110</v>
      </c>
      <c r="L14" s="393">
        <f t="shared" si="1"/>
        <v>23759</v>
      </c>
      <c r="M14" s="393">
        <f t="shared" si="1"/>
        <v>23759</v>
      </c>
      <c r="N14" s="393">
        <f t="shared" si="1"/>
        <v>26573</v>
      </c>
      <c r="O14" s="392">
        <f t="shared" si="0"/>
        <v>304790</v>
      </c>
    </row>
    <row r="15" spans="1:15" s="391" customFormat="1" ht="18" customHeight="1" thickBot="1">
      <c r="A15" s="399">
        <v>13</v>
      </c>
      <c r="B15" s="448" t="s">
        <v>42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50"/>
    </row>
    <row r="16" spans="1:15" s="395" customFormat="1" ht="18" customHeight="1" thickBot="1">
      <c r="A16" s="404">
        <v>14</v>
      </c>
      <c r="B16" s="403" t="s">
        <v>50</v>
      </c>
      <c r="C16" s="402">
        <v>10658</v>
      </c>
      <c r="D16" s="402">
        <v>10658</v>
      </c>
      <c r="E16" s="402">
        <v>10658</v>
      </c>
      <c r="F16" s="402">
        <v>10658</v>
      </c>
      <c r="G16" s="402">
        <v>10658</v>
      </c>
      <c r="H16" s="402">
        <v>10658</v>
      </c>
      <c r="I16" s="402">
        <v>10658</v>
      </c>
      <c r="J16" s="402">
        <v>10658</v>
      </c>
      <c r="K16" s="402">
        <v>10658</v>
      </c>
      <c r="L16" s="402">
        <v>10658</v>
      </c>
      <c r="M16" s="402">
        <v>10658</v>
      </c>
      <c r="N16" s="402">
        <v>10664</v>
      </c>
      <c r="O16" s="401">
        <f aca="true" t="shared" si="2" ref="O16:O25">SUM(C16:N16)</f>
        <v>127902</v>
      </c>
    </row>
    <row r="17" spans="1:15" s="395" customFormat="1" ht="18" customHeight="1">
      <c r="A17" s="409">
        <v>15</v>
      </c>
      <c r="B17" s="400" t="s">
        <v>109</v>
      </c>
      <c r="C17" s="397">
        <v>2712</v>
      </c>
      <c r="D17" s="397">
        <v>2712</v>
      </c>
      <c r="E17" s="397">
        <v>2712</v>
      </c>
      <c r="F17" s="397">
        <v>2712</v>
      </c>
      <c r="G17" s="397">
        <v>2712</v>
      </c>
      <c r="H17" s="397">
        <v>2712</v>
      </c>
      <c r="I17" s="397">
        <v>2712</v>
      </c>
      <c r="J17" s="397">
        <v>2712</v>
      </c>
      <c r="K17" s="397">
        <v>2712</v>
      </c>
      <c r="L17" s="397">
        <v>2712</v>
      </c>
      <c r="M17" s="397">
        <v>2712</v>
      </c>
      <c r="N17" s="397">
        <v>2718</v>
      </c>
      <c r="O17" s="396">
        <f t="shared" si="2"/>
        <v>32550</v>
      </c>
    </row>
    <row r="18" spans="1:15" s="395" customFormat="1" ht="18" customHeight="1">
      <c r="A18" s="399">
        <v>16</v>
      </c>
      <c r="B18" s="398" t="s">
        <v>82</v>
      </c>
      <c r="C18" s="397">
        <v>9388</v>
      </c>
      <c r="D18" s="397">
        <v>9388</v>
      </c>
      <c r="E18" s="397">
        <v>9388</v>
      </c>
      <c r="F18" s="397">
        <v>9388</v>
      </c>
      <c r="G18" s="397">
        <v>9388</v>
      </c>
      <c r="H18" s="397">
        <v>9388</v>
      </c>
      <c r="I18" s="397">
        <v>9388</v>
      </c>
      <c r="J18" s="397">
        <v>9388</v>
      </c>
      <c r="K18" s="397">
        <v>9388</v>
      </c>
      <c r="L18" s="397">
        <v>9388</v>
      </c>
      <c r="M18" s="397">
        <v>9388</v>
      </c>
      <c r="N18" s="397">
        <v>9391</v>
      </c>
      <c r="O18" s="396">
        <f t="shared" si="2"/>
        <v>112659</v>
      </c>
    </row>
    <row r="19" spans="1:15" s="395" customFormat="1" ht="18" customHeight="1" thickBot="1">
      <c r="A19" s="399">
        <v>17</v>
      </c>
      <c r="B19" s="398" t="s">
        <v>110</v>
      </c>
      <c r="C19" s="397">
        <v>1001</v>
      </c>
      <c r="D19" s="397">
        <v>1001</v>
      </c>
      <c r="E19" s="397">
        <v>1001</v>
      </c>
      <c r="F19" s="397">
        <v>1001</v>
      </c>
      <c r="G19" s="397">
        <v>1001</v>
      </c>
      <c r="H19" s="397">
        <v>1001</v>
      </c>
      <c r="I19" s="397">
        <v>1001</v>
      </c>
      <c r="J19" s="397">
        <v>1001</v>
      </c>
      <c r="K19" s="397">
        <v>1001</v>
      </c>
      <c r="L19" s="397">
        <v>1001</v>
      </c>
      <c r="M19" s="397">
        <v>1001</v>
      </c>
      <c r="N19" s="397">
        <v>1003</v>
      </c>
      <c r="O19" s="396">
        <f t="shared" si="2"/>
        <v>12014</v>
      </c>
    </row>
    <row r="20" spans="1:15" s="395" customFormat="1" ht="15.75" customHeight="1" thickBot="1">
      <c r="A20" s="404">
        <v>18</v>
      </c>
      <c r="B20" s="398" t="s">
        <v>445</v>
      </c>
      <c r="C20" s="397"/>
      <c r="D20" s="397"/>
      <c r="E20" s="397">
        <v>425</v>
      </c>
      <c r="F20" s="397"/>
      <c r="G20" s="397">
        <v>1200</v>
      </c>
      <c r="H20" s="397"/>
      <c r="I20" s="397">
        <v>493</v>
      </c>
      <c r="J20" s="397">
        <v>425</v>
      </c>
      <c r="K20" s="397"/>
      <c r="L20" s="397"/>
      <c r="M20" s="397"/>
      <c r="N20" s="397"/>
      <c r="O20" s="396">
        <f t="shared" si="2"/>
        <v>2543</v>
      </c>
    </row>
    <row r="21" spans="1:15" s="395" customFormat="1" ht="18" customHeight="1" thickBot="1">
      <c r="A21" s="404">
        <v>19</v>
      </c>
      <c r="B21" s="398" t="s">
        <v>130</v>
      </c>
      <c r="C21" s="397">
        <v>240</v>
      </c>
      <c r="D21" s="397"/>
      <c r="E21" s="397"/>
      <c r="F21" s="397"/>
      <c r="G21" s="397">
        <v>3500</v>
      </c>
      <c r="H21" s="397">
        <v>350</v>
      </c>
      <c r="I21" s="397">
        <v>3710</v>
      </c>
      <c r="J21" s="397"/>
      <c r="K21" s="397"/>
      <c r="L21" s="397"/>
      <c r="M21" s="397"/>
      <c r="N21" s="397"/>
      <c r="O21" s="396">
        <f t="shared" si="2"/>
        <v>7800</v>
      </c>
    </row>
    <row r="22" spans="1:15" s="395" customFormat="1" ht="18" customHeight="1">
      <c r="A22" s="409">
        <v>20</v>
      </c>
      <c r="B22" s="400" t="s">
        <v>113</v>
      </c>
      <c r="C22" s="397"/>
      <c r="D22" s="397">
        <v>2120</v>
      </c>
      <c r="E22" s="397"/>
      <c r="F22" s="397">
        <v>693</v>
      </c>
      <c r="G22" s="397"/>
      <c r="H22" s="397"/>
      <c r="I22" s="397">
        <v>1420</v>
      </c>
      <c r="J22" s="397"/>
      <c r="K22" s="397"/>
      <c r="L22" s="397"/>
      <c r="M22" s="397"/>
      <c r="N22" s="397"/>
      <c r="O22" s="396">
        <f t="shared" si="2"/>
        <v>4233</v>
      </c>
    </row>
    <row r="23" spans="1:15" s="395" customFormat="1" ht="18" customHeight="1">
      <c r="A23" s="399">
        <v>21</v>
      </c>
      <c r="B23" s="398" t="s">
        <v>487</v>
      </c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>
        <v>5089</v>
      </c>
      <c r="O23" s="396">
        <f t="shared" si="2"/>
        <v>5089</v>
      </c>
    </row>
    <row r="24" spans="1:15" s="395" customFormat="1" ht="18" customHeight="1" thickBot="1">
      <c r="A24" s="399">
        <v>22</v>
      </c>
      <c r="B24" s="398" t="s">
        <v>444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6">
        <f t="shared" si="2"/>
        <v>0</v>
      </c>
    </row>
    <row r="25" spans="1:15" s="391" customFormat="1" ht="18" customHeight="1" thickBot="1">
      <c r="A25" s="404">
        <v>23</v>
      </c>
      <c r="B25" s="394" t="s">
        <v>443</v>
      </c>
      <c r="C25" s="393">
        <f aca="true" t="shared" si="3" ref="C25:N25">SUM(C16:C24)</f>
        <v>23999</v>
      </c>
      <c r="D25" s="393">
        <f t="shared" si="3"/>
        <v>25879</v>
      </c>
      <c r="E25" s="393">
        <f t="shared" si="3"/>
        <v>24184</v>
      </c>
      <c r="F25" s="393">
        <f t="shared" si="3"/>
        <v>24452</v>
      </c>
      <c r="G25" s="393">
        <f t="shared" si="3"/>
        <v>28459</v>
      </c>
      <c r="H25" s="393">
        <f t="shared" si="3"/>
        <v>24109</v>
      </c>
      <c r="I25" s="393">
        <f t="shared" si="3"/>
        <v>29382</v>
      </c>
      <c r="J25" s="393">
        <f t="shared" si="3"/>
        <v>24184</v>
      </c>
      <c r="K25" s="393">
        <f t="shared" si="3"/>
        <v>23759</v>
      </c>
      <c r="L25" s="393">
        <f t="shared" si="3"/>
        <v>23759</v>
      </c>
      <c r="M25" s="393">
        <f t="shared" si="3"/>
        <v>23759</v>
      </c>
      <c r="N25" s="393">
        <f t="shared" si="3"/>
        <v>28865</v>
      </c>
      <c r="O25" s="392">
        <f t="shared" si="2"/>
        <v>304790</v>
      </c>
    </row>
    <row r="26" spans="1:15" s="387" customFormat="1" ht="18" customHeight="1" thickBot="1">
      <c r="A26" s="409">
        <v>24</v>
      </c>
      <c r="B26" s="390" t="s">
        <v>442</v>
      </c>
      <c r="C26" s="389">
        <f aca="true" t="shared" si="4" ref="C26:O26">C14-C25</f>
        <v>0</v>
      </c>
      <c r="D26" s="389">
        <f t="shared" si="4"/>
        <v>0</v>
      </c>
      <c r="E26" s="389">
        <f t="shared" si="4"/>
        <v>11021</v>
      </c>
      <c r="F26" s="389">
        <f t="shared" si="4"/>
        <v>0</v>
      </c>
      <c r="G26" s="389">
        <f t="shared" si="4"/>
        <v>0</v>
      </c>
      <c r="H26" s="389">
        <f t="shared" si="4"/>
        <v>0</v>
      </c>
      <c r="I26" s="389">
        <f t="shared" si="4"/>
        <v>-14635</v>
      </c>
      <c r="J26" s="389">
        <f t="shared" si="4"/>
        <v>-445</v>
      </c>
      <c r="K26" s="389">
        <f t="shared" si="4"/>
        <v>6351</v>
      </c>
      <c r="L26" s="389">
        <f t="shared" si="4"/>
        <v>0</v>
      </c>
      <c r="M26" s="389">
        <f t="shared" si="4"/>
        <v>0</v>
      </c>
      <c r="N26" s="389">
        <f t="shared" si="4"/>
        <v>-2292</v>
      </c>
      <c r="O26" s="388">
        <f t="shared" si="4"/>
        <v>0</v>
      </c>
    </row>
    <row r="27" ht="15.75">
      <c r="A27" s="386"/>
    </row>
    <row r="28" spans="2:15" ht="15.75">
      <c r="B28" s="385"/>
      <c r="C28" s="384"/>
      <c r="D28" s="384"/>
      <c r="O28" s="382"/>
    </row>
    <row r="29" ht="15.75">
      <c r="O29" s="382"/>
    </row>
    <row r="30" ht="15.75">
      <c r="O30" s="382"/>
    </row>
    <row r="31" ht="15.75">
      <c r="O31" s="382"/>
    </row>
    <row r="32" ht="15.75">
      <c r="O32" s="382"/>
    </row>
    <row r="33" spans="1:15" ht="15.75">
      <c r="A33" s="382"/>
      <c r="O33" s="382"/>
    </row>
    <row r="34" spans="1:15" ht="15.75">
      <c r="A34" s="382"/>
      <c r="O34" s="382"/>
    </row>
    <row r="35" spans="1:15" ht="15.75">
      <c r="A35" s="382"/>
      <c r="O35" s="382"/>
    </row>
    <row r="36" spans="1:15" ht="15.75">
      <c r="A36" s="382"/>
      <c r="O36" s="382"/>
    </row>
    <row r="37" spans="1:15" ht="15.75">
      <c r="A37" s="382"/>
      <c r="O37" s="382"/>
    </row>
    <row r="38" spans="1:15" ht="15.75">
      <c r="A38" s="382"/>
      <c r="O38" s="382"/>
    </row>
    <row r="39" spans="1:15" ht="15.75">
      <c r="A39" s="382"/>
      <c r="O39" s="382"/>
    </row>
    <row r="40" spans="1:15" ht="15.75">
      <c r="A40" s="382"/>
      <c r="O40" s="382"/>
    </row>
    <row r="41" spans="1:15" ht="15.75">
      <c r="A41" s="382"/>
      <c r="O41" s="382"/>
    </row>
    <row r="42" spans="1:15" ht="15.75">
      <c r="A42" s="382"/>
      <c r="O42" s="382"/>
    </row>
    <row r="43" spans="1:15" ht="15.75">
      <c r="A43" s="382"/>
      <c r="O43" s="382"/>
    </row>
    <row r="44" spans="1:15" ht="15.75">
      <c r="A44" s="382"/>
      <c r="O44" s="382"/>
    </row>
    <row r="45" spans="1:15" ht="15.75">
      <c r="A45" s="382"/>
      <c r="O45" s="382"/>
    </row>
    <row r="46" spans="1:15" ht="15.75">
      <c r="A46" s="382"/>
      <c r="O46" s="382"/>
    </row>
    <row r="47" spans="1:15" ht="15.75">
      <c r="A47" s="382"/>
      <c r="O47" s="382"/>
    </row>
    <row r="48" spans="1:15" ht="15.75">
      <c r="A48" s="382"/>
      <c r="O48" s="382"/>
    </row>
    <row r="49" spans="1:15" ht="15.75">
      <c r="A49" s="382"/>
      <c r="O49" s="382"/>
    </row>
    <row r="50" spans="1:15" ht="15.75">
      <c r="A50" s="382"/>
      <c r="O50" s="382"/>
    </row>
    <row r="51" spans="1:15" ht="15.75">
      <c r="A51" s="382"/>
      <c r="O51" s="382"/>
    </row>
    <row r="52" spans="1:15" ht="15.75">
      <c r="A52" s="382"/>
      <c r="O52" s="382"/>
    </row>
    <row r="53" spans="1:15" ht="15.75">
      <c r="A53" s="382"/>
      <c r="O53" s="382"/>
    </row>
    <row r="54" spans="1:15" ht="15.75">
      <c r="A54" s="382"/>
      <c r="O54" s="382"/>
    </row>
    <row r="55" spans="1:15" ht="15.75">
      <c r="A55" s="382"/>
      <c r="O55" s="382"/>
    </row>
    <row r="56" spans="1:15" ht="15.75">
      <c r="A56" s="382"/>
      <c r="O56" s="382"/>
    </row>
    <row r="57" spans="1:15" ht="15.75">
      <c r="A57" s="382"/>
      <c r="O57" s="382"/>
    </row>
    <row r="58" spans="1:15" ht="15.75">
      <c r="A58" s="382"/>
      <c r="O58" s="382"/>
    </row>
    <row r="59" spans="1:15" ht="15.75">
      <c r="A59" s="382"/>
      <c r="O59" s="382"/>
    </row>
    <row r="60" spans="1:15" ht="15.75">
      <c r="A60" s="382"/>
      <c r="O60" s="382"/>
    </row>
    <row r="61" spans="1:15" ht="15.75">
      <c r="A61" s="382"/>
      <c r="O61" s="382"/>
    </row>
    <row r="62" spans="1:15" ht="15.75">
      <c r="A62" s="382"/>
      <c r="O62" s="382"/>
    </row>
    <row r="63" spans="1:15" ht="15.75">
      <c r="A63" s="382"/>
      <c r="O63" s="382"/>
    </row>
    <row r="64" spans="1:15" ht="15.75">
      <c r="A64" s="382"/>
      <c r="O64" s="382"/>
    </row>
    <row r="65" spans="1:15" ht="15.75">
      <c r="A65" s="382"/>
      <c r="O65" s="382"/>
    </row>
    <row r="66" spans="1:15" ht="15.75">
      <c r="A66" s="382"/>
      <c r="O66" s="382"/>
    </row>
    <row r="67" spans="1:15" ht="15.75">
      <c r="A67" s="382"/>
      <c r="O67" s="382"/>
    </row>
    <row r="68" spans="1:15" ht="15.75">
      <c r="A68" s="382"/>
      <c r="O68" s="382"/>
    </row>
    <row r="69" spans="1:15" ht="15.75">
      <c r="A69" s="382"/>
      <c r="O69" s="382"/>
    </row>
    <row r="70" spans="1:15" ht="15.75">
      <c r="A70" s="382"/>
      <c r="O70" s="382"/>
    </row>
    <row r="71" spans="1:15" ht="15.75">
      <c r="A71" s="382"/>
      <c r="O71" s="382"/>
    </row>
    <row r="72" spans="1:15" ht="15.75">
      <c r="A72" s="382"/>
      <c r="O72" s="382"/>
    </row>
    <row r="73" spans="1:15" ht="15.75">
      <c r="A73" s="382"/>
      <c r="O73" s="382"/>
    </row>
    <row r="74" spans="1:15" ht="15.75">
      <c r="A74" s="382"/>
      <c r="O74" s="382"/>
    </row>
    <row r="75" spans="1:15" ht="15.75">
      <c r="A75" s="382"/>
      <c r="O75" s="382"/>
    </row>
    <row r="76" spans="1:15" ht="15.75">
      <c r="A76" s="382"/>
      <c r="O76" s="382"/>
    </row>
    <row r="77" spans="1:15" ht="15.75">
      <c r="A77" s="382"/>
      <c r="O77" s="382"/>
    </row>
    <row r="78" spans="1:15" ht="15.75">
      <c r="A78" s="382"/>
      <c r="O78" s="382"/>
    </row>
    <row r="79" spans="1:15" ht="15.75">
      <c r="A79" s="382"/>
      <c r="O79" s="382"/>
    </row>
    <row r="80" spans="1:15" ht="15.75">
      <c r="A80" s="382"/>
      <c r="O80" s="382"/>
    </row>
    <row r="81" spans="1:15" ht="15.75">
      <c r="A81" s="382"/>
      <c r="O81" s="382"/>
    </row>
  </sheetData>
  <sheetProtection/>
  <mergeCells count="3">
    <mergeCell ref="A1:O1"/>
    <mergeCell ref="B3:O3"/>
    <mergeCell ref="B15:O15"/>
  </mergeCells>
  <printOptions horizontalCentered="1"/>
  <pageMargins left="0.7874015748031497" right="0.7874015748031497" top="0.8083333333333333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4.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23.875" style="417" customWidth="1"/>
    <col min="2" max="2" width="46.875" style="417" customWidth="1"/>
    <col min="3" max="3" width="18.875" style="417" customWidth="1"/>
    <col min="4" max="4" width="18.00390625" style="417" customWidth="1"/>
    <col min="5" max="16384" width="9.375" style="417" customWidth="1"/>
  </cols>
  <sheetData>
    <row r="1" spans="1:2" s="414" customFormat="1" ht="47.25" customHeight="1">
      <c r="A1" s="425" t="s">
        <v>466</v>
      </c>
      <c r="B1" s="425"/>
    </row>
    <row r="2" spans="1:2" s="414" customFormat="1" ht="22.5" customHeight="1">
      <c r="A2" s="415"/>
      <c r="B2" s="416" t="s">
        <v>467</v>
      </c>
    </row>
    <row r="3" spans="1:4" ht="37.5">
      <c r="A3" s="418"/>
      <c r="B3" s="418" t="s">
        <v>49</v>
      </c>
      <c r="C3" s="418" t="s">
        <v>489</v>
      </c>
      <c r="D3" s="418" t="s">
        <v>490</v>
      </c>
    </row>
    <row r="4" spans="1:4" ht="75">
      <c r="A4" s="419" t="s">
        <v>38</v>
      </c>
      <c r="B4" s="420" t="s">
        <v>503</v>
      </c>
      <c r="C4" s="421">
        <v>83436513</v>
      </c>
      <c r="D4" s="421">
        <v>83436513</v>
      </c>
    </row>
    <row r="5" spans="1:4" ht="56.25">
      <c r="A5" s="419" t="s">
        <v>46</v>
      </c>
      <c r="B5" s="420" t="s">
        <v>504</v>
      </c>
      <c r="C5" s="421">
        <v>0</v>
      </c>
      <c r="D5" s="421">
        <v>0</v>
      </c>
    </row>
    <row r="6" spans="1:4" ht="37.5">
      <c r="A6" s="419" t="s">
        <v>47</v>
      </c>
      <c r="B6" s="420" t="s">
        <v>505</v>
      </c>
      <c r="C6" s="421">
        <v>0</v>
      </c>
      <c r="D6" s="421">
        <v>0</v>
      </c>
    </row>
    <row r="7" spans="1:4" ht="18.75">
      <c r="A7" s="419" t="s">
        <v>491</v>
      </c>
      <c r="B7" s="420" t="s">
        <v>506</v>
      </c>
      <c r="C7" s="421">
        <v>38011786</v>
      </c>
      <c r="D7" s="421">
        <v>39612427</v>
      </c>
    </row>
    <row r="8" spans="1:4" ht="37.5">
      <c r="A8" s="419" t="s">
        <v>492</v>
      </c>
      <c r="B8" s="420" t="s">
        <v>507</v>
      </c>
      <c r="C8" s="421">
        <v>0</v>
      </c>
      <c r="D8" s="421">
        <v>0</v>
      </c>
    </row>
    <row r="9" spans="1:4" ht="128.25" customHeight="1">
      <c r="A9" s="419" t="s">
        <v>493</v>
      </c>
      <c r="B9" s="420" t="s">
        <v>500</v>
      </c>
      <c r="C9" s="421">
        <v>0</v>
      </c>
      <c r="D9" s="421">
        <v>0</v>
      </c>
    </row>
    <row r="10" spans="1:4" ht="42.75" customHeight="1">
      <c r="A10" s="419" t="s">
        <v>494</v>
      </c>
      <c r="B10" s="420" t="s">
        <v>501</v>
      </c>
      <c r="C10" s="421">
        <v>11219479</v>
      </c>
      <c r="D10" s="421">
        <v>14585847</v>
      </c>
    </row>
    <row r="11" spans="1:4" ht="18.75">
      <c r="A11" s="419" t="s">
        <v>495</v>
      </c>
      <c r="B11" s="420" t="s">
        <v>502</v>
      </c>
      <c r="C11" s="421">
        <v>132667778</v>
      </c>
      <c r="D11" s="421">
        <v>137634787</v>
      </c>
    </row>
    <row r="12" spans="1:4" ht="37.5">
      <c r="A12" s="422">
        <v>9</v>
      </c>
      <c r="B12" s="420" t="s">
        <v>496</v>
      </c>
      <c r="C12" s="423"/>
      <c r="D12" s="421">
        <v>2633907</v>
      </c>
    </row>
    <row r="13" spans="1:4" ht="37.5">
      <c r="A13" s="422">
        <v>10</v>
      </c>
      <c r="B13" s="420" t="s">
        <v>497</v>
      </c>
      <c r="C13" s="423"/>
      <c r="D13" s="421">
        <v>5037637</v>
      </c>
    </row>
    <row r="14" spans="1:4" ht="37.5">
      <c r="A14" s="422">
        <v>11</v>
      </c>
      <c r="B14" s="420" t="s">
        <v>498</v>
      </c>
      <c r="C14" s="423"/>
      <c r="D14" s="421">
        <v>10762912</v>
      </c>
    </row>
    <row r="15" spans="1:4" ht="37.5">
      <c r="A15" s="422">
        <v>12</v>
      </c>
      <c r="B15" s="420" t="s">
        <v>499</v>
      </c>
      <c r="C15" s="424">
        <f>SUM(C11+C12+C13+C14)</f>
        <v>132667778</v>
      </c>
      <c r="D15" s="424">
        <f>SUM(D11+D12+D13+D14)</f>
        <v>156069243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  <headerFooter alignWithMargins="0">
    <oddHeader>&amp;C5. számú tájékoztató tábla&amp;R&amp;"Times New Roman CE,Félkövér dőlt"&amp;11 5.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9.125" style="29" customWidth="1"/>
    <col min="2" max="2" width="60.50390625" style="29" customWidth="1"/>
    <col min="3" max="3" width="18.125" style="30" customWidth="1"/>
    <col min="4" max="4" width="20.875" style="34" customWidth="1"/>
    <col min="5" max="16384" width="9.375" style="34" customWidth="1"/>
  </cols>
  <sheetData>
    <row r="1" spans="1:3" s="100" customFormat="1" ht="18" customHeight="1">
      <c r="A1" s="427" t="s">
        <v>4</v>
      </c>
      <c r="B1" s="427"/>
      <c r="C1" s="427"/>
    </row>
    <row r="2" spans="1:3" s="100" customFormat="1" ht="18" customHeight="1" thickBot="1">
      <c r="A2" s="426" t="s">
        <v>87</v>
      </c>
      <c r="B2" s="426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409</v>
      </c>
      <c r="D3" s="104" t="s">
        <v>410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110" t="s">
        <v>154</v>
      </c>
      <c r="C5" s="111">
        <f>+C6+C7+C8+C9+C10+C11</f>
        <v>132668</v>
      </c>
      <c r="D5" s="324">
        <f>+D6+D7+D8+D9+D10+D11</f>
        <v>156069</v>
      </c>
    </row>
    <row r="6" spans="1:4" s="108" customFormat="1" ht="34.5" customHeight="1">
      <c r="A6" s="112" t="s">
        <v>63</v>
      </c>
      <c r="B6" s="113" t="s">
        <v>155</v>
      </c>
      <c r="C6" s="114">
        <v>70525</v>
      </c>
      <c r="D6" s="114">
        <v>83437</v>
      </c>
    </row>
    <row r="7" spans="1:4" s="108" customFormat="1" ht="41.25" customHeight="1">
      <c r="A7" s="115" t="s">
        <v>64</v>
      </c>
      <c r="B7" s="116" t="s">
        <v>156</v>
      </c>
      <c r="C7" s="117">
        <v>38012</v>
      </c>
      <c r="D7" s="117">
        <v>39331</v>
      </c>
    </row>
    <row r="8" spans="1:4" s="108" customFormat="1" ht="38.25" customHeight="1">
      <c r="A8" s="115" t="s">
        <v>65</v>
      </c>
      <c r="B8" s="116" t="s">
        <v>157</v>
      </c>
      <c r="C8" s="117">
        <v>17667</v>
      </c>
      <c r="D8" s="117">
        <v>22901</v>
      </c>
    </row>
    <row r="9" spans="1:4" s="108" customFormat="1" ht="38.25" customHeight="1">
      <c r="A9" s="115" t="s">
        <v>66</v>
      </c>
      <c r="B9" s="116" t="s">
        <v>158</v>
      </c>
      <c r="C9" s="117">
        <v>6464</v>
      </c>
      <c r="D9" s="117">
        <v>2729</v>
      </c>
    </row>
    <row r="10" spans="1:4" s="108" customFormat="1" ht="21" customHeight="1">
      <c r="A10" s="115" t="s">
        <v>83</v>
      </c>
      <c r="B10" s="116" t="s">
        <v>159</v>
      </c>
      <c r="C10" s="325"/>
      <c r="D10" s="117">
        <v>2634</v>
      </c>
    </row>
    <row r="11" spans="1:4" s="108" customFormat="1" ht="18" customHeight="1" thickBot="1">
      <c r="A11" s="118" t="s">
        <v>67</v>
      </c>
      <c r="B11" s="119" t="s">
        <v>160</v>
      </c>
      <c r="C11" s="326"/>
      <c r="D11" s="117">
        <v>5037</v>
      </c>
    </row>
    <row r="12" spans="1:4" s="108" customFormat="1" ht="18" customHeight="1" thickBot="1">
      <c r="A12" s="109" t="s">
        <v>7</v>
      </c>
      <c r="B12" s="120" t="s">
        <v>161</v>
      </c>
      <c r="C12" s="111">
        <f>+C13+C14+C15+C16+C17</f>
        <v>23315</v>
      </c>
      <c r="D12" s="111">
        <f>+D13+D14+D15+D16+D17</f>
        <v>23106</v>
      </c>
    </row>
    <row r="13" spans="1:4" s="108" customFormat="1" ht="18" customHeight="1">
      <c r="A13" s="112" t="s">
        <v>69</v>
      </c>
      <c r="B13" s="113" t="s">
        <v>162</v>
      </c>
      <c r="C13" s="114"/>
      <c r="D13" s="114"/>
    </row>
    <row r="14" spans="1:4" s="108" customFormat="1" ht="39.75" customHeight="1">
      <c r="A14" s="115" t="s">
        <v>70</v>
      </c>
      <c r="B14" s="116" t="s">
        <v>163</v>
      </c>
      <c r="C14" s="117"/>
      <c r="D14" s="117"/>
    </row>
    <row r="15" spans="1:4" s="108" customFormat="1" ht="37.5" customHeight="1">
      <c r="A15" s="115" t="s">
        <v>71</v>
      </c>
      <c r="B15" s="116" t="s">
        <v>380</v>
      </c>
      <c r="C15" s="117"/>
      <c r="D15" s="117">
        <v>786</v>
      </c>
    </row>
    <row r="16" spans="1:4" s="108" customFormat="1" ht="36.75" customHeight="1">
      <c r="A16" s="115" t="s">
        <v>72</v>
      </c>
      <c r="B16" s="116" t="s">
        <v>381</v>
      </c>
      <c r="C16" s="117"/>
      <c r="D16" s="117"/>
    </row>
    <row r="17" spans="1:4" s="108" customFormat="1" ht="38.25" customHeight="1">
      <c r="A17" s="115" t="s">
        <v>73</v>
      </c>
      <c r="B17" s="116" t="s">
        <v>417</v>
      </c>
      <c r="C17" s="117">
        <v>23315</v>
      </c>
      <c r="D17" s="117">
        <v>22320</v>
      </c>
    </row>
    <row r="18" spans="1:4" s="108" customFormat="1" ht="18" customHeight="1" thickBot="1">
      <c r="A18" s="118" t="s">
        <v>79</v>
      </c>
      <c r="B18" s="119" t="s">
        <v>165</v>
      </c>
      <c r="C18" s="121"/>
      <c r="D18" s="121"/>
    </row>
    <row r="19" spans="1:4" s="108" customFormat="1" ht="18" customHeight="1" thickBot="1">
      <c r="A19" s="109" t="s">
        <v>8</v>
      </c>
      <c r="B19" s="110" t="s">
        <v>166</v>
      </c>
      <c r="C19" s="111">
        <f>+C20+C21+C22+C23+C24</f>
        <v>0</v>
      </c>
      <c r="D19" s="111">
        <f>+D20+D21+D22+D23+D24</f>
        <v>4662</v>
      </c>
    </row>
    <row r="20" spans="1:4" s="108" customFormat="1" ht="18" customHeight="1">
      <c r="A20" s="112" t="s">
        <v>52</v>
      </c>
      <c r="B20" s="113" t="s">
        <v>167</v>
      </c>
      <c r="C20" s="114"/>
      <c r="D20" s="114">
        <v>4662</v>
      </c>
    </row>
    <row r="21" spans="1:4" s="108" customFormat="1" ht="36.75" customHeight="1">
      <c r="A21" s="115" t="s">
        <v>53</v>
      </c>
      <c r="B21" s="116" t="s">
        <v>168</v>
      </c>
      <c r="C21" s="117"/>
      <c r="D21" s="117"/>
    </row>
    <row r="22" spans="1:4" s="108" customFormat="1" ht="35.25" customHeight="1">
      <c r="A22" s="115" t="s">
        <v>54</v>
      </c>
      <c r="B22" s="116" t="s">
        <v>382</v>
      </c>
      <c r="C22" s="117"/>
      <c r="D22" s="117"/>
    </row>
    <row r="23" spans="1:4" s="108" customFormat="1" ht="37.5" customHeight="1">
      <c r="A23" s="115" t="s">
        <v>55</v>
      </c>
      <c r="B23" s="116" t="s">
        <v>383</v>
      </c>
      <c r="C23" s="117"/>
      <c r="D23" s="117"/>
    </row>
    <row r="24" spans="1:4" s="108" customFormat="1" ht="18" customHeight="1">
      <c r="A24" s="115" t="s">
        <v>97</v>
      </c>
      <c r="B24" s="116" t="s">
        <v>169</v>
      </c>
      <c r="C24" s="117"/>
      <c r="D24" s="117"/>
    </row>
    <row r="25" spans="1:4" s="108" customFormat="1" ht="18" customHeight="1" thickBot="1">
      <c r="A25" s="118" t="s">
        <v>98</v>
      </c>
      <c r="B25" s="119" t="s">
        <v>170</v>
      </c>
      <c r="C25" s="121"/>
      <c r="D25" s="121"/>
    </row>
    <row r="26" spans="1:4" s="108" customFormat="1" ht="18" customHeight="1" thickBot="1">
      <c r="A26" s="109" t="s">
        <v>99</v>
      </c>
      <c r="B26" s="110" t="s">
        <v>171</v>
      </c>
      <c r="C26" s="122">
        <f>+C27+C30+C31+C32</f>
        <v>21500</v>
      </c>
      <c r="D26" s="122">
        <f>+D27+D30+D31+D32</f>
        <v>33483</v>
      </c>
    </row>
    <row r="27" spans="1:4" s="108" customFormat="1" ht="18" customHeight="1">
      <c r="A27" s="112" t="s">
        <v>172</v>
      </c>
      <c r="B27" s="113" t="s">
        <v>178</v>
      </c>
      <c r="C27" s="123">
        <f>+C28+C29</f>
        <v>16600</v>
      </c>
      <c r="D27" s="123">
        <f>+D28+D29</f>
        <v>26138</v>
      </c>
    </row>
    <row r="28" spans="1:4" s="108" customFormat="1" ht="18" customHeight="1">
      <c r="A28" s="115" t="s">
        <v>173</v>
      </c>
      <c r="B28" s="116" t="s">
        <v>179</v>
      </c>
      <c r="C28" s="117">
        <v>1600</v>
      </c>
      <c r="D28" s="117">
        <v>1920</v>
      </c>
    </row>
    <row r="29" spans="1:4" s="108" customFormat="1" ht="18" customHeight="1">
      <c r="A29" s="115" t="s">
        <v>174</v>
      </c>
      <c r="B29" s="116" t="s">
        <v>180</v>
      </c>
      <c r="C29" s="117">
        <v>15000</v>
      </c>
      <c r="D29" s="117">
        <v>24218</v>
      </c>
    </row>
    <row r="30" spans="1:4" s="108" customFormat="1" ht="18" customHeight="1">
      <c r="A30" s="115" t="s">
        <v>175</v>
      </c>
      <c r="B30" s="116" t="s">
        <v>181</v>
      </c>
      <c r="C30" s="117">
        <v>4900</v>
      </c>
      <c r="D30" s="117">
        <v>6284</v>
      </c>
    </row>
    <row r="31" spans="1:4" s="108" customFormat="1" ht="18" customHeight="1">
      <c r="A31" s="115" t="s">
        <v>176</v>
      </c>
      <c r="B31" s="116" t="s">
        <v>182</v>
      </c>
      <c r="C31" s="117"/>
      <c r="D31" s="117">
        <v>98</v>
      </c>
    </row>
    <row r="32" spans="1:4" s="108" customFormat="1" ht="18" customHeight="1" thickBot="1">
      <c r="A32" s="118" t="s">
        <v>177</v>
      </c>
      <c r="B32" s="119" t="s">
        <v>183</v>
      </c>
      <c r="C32" s="121"/>
      <c r="D32" s="121">
        <v>963</v>
      </c>
    </row>
    <row r="33" spans="1:4" s="108" customFormat="1" ht="18" customHeight="1" thickBot="1">
      <c r="A33" s="109" t="s">
        <v>10</v>
      </c>
      <c r="B33" s="110" t="s">
        <v>184</v>
      </c>
      <c r="C33" s="111">
        <f>SUM(C34:C43)</f>
        <v>15328</v>
      </c>
      <c r="D33" s="111">
        <f>SUM(D34:D43)</f>
        <v>27209</v>
      </c>
    </row>
    <row r="34" spans="1:4" s="108" customFormat="1" ht="18" customHeight="1">
      <c r="A34" s="112" t="s">
        <v>56</v>
      </c>
      <c r="B34" s="113" t="s">
        <v>187</v>
      </c>
      <c r="C34" s="114"/>
      <c r="D34" s="114">
        <v>218</v>
      </c>
    </row>
    <row r="35" spans="1:4" s="108" customFormat="1" ht="18" customHeight="1">
      <c r="A35" s="115" t="s">
        <v>57</v>
      </c>
      <c r="B35" s="116" t="s">
        <v>188</v>
      </c>
      <c r="C35" s="117">
        <v>0</v>
      </c>
      <c r="D35" s="117">
        <v>12940</v>
      </c>
    </row>
    <row r="36" spans="1:4" s="108" customFormat="1" ht="18" customHeight="1">
      <c r="A36" s="115" t="s">
        <v>58</v>
      </c>
      <c r="B36" s="116" t="s">
        <v>189</v>
      </c>
      <c r="C36" s="117"/>
      <c r="D36" s="117">
        <v>123</v>
      </c>
    </row>
    <row r="37" spans="1:4" s="108" customFormat="1" ht="18" customHeight="1">
      <c r="A37" s="115" t="s">
        <v>101</v>
      </c>
      <c r="B37" s="116" t="s">
        <v>190</v>
      </c>
      <c r="C37" s="117">
        <v>8700</v>
      </c>
      <c r="D37" s="117">
        <v>1615</v>
      </c>
    </row>
    <row r="38" spans="1:4" s="108" customFormat="1" ht="18" customHeight="1">
      <c r="A38" s="115" t="s">
        <v>102</v>
      </c>
      <c r="B38" s="116" t="s">
        <v>191</v>
      </c>
      <c r="C38" s="117">
        <v>4400</v>
      </c>
      <c r="D38" s="117">
        <v>5445</v>
      </c>
    </row>
    <row r="39" spans="1:4" s="108" customFormat="1" ht="18" customHeight="1">
      <c r="A39" s="115" t="s">
        <v>103</v>
      </c>
      <c r="B39" s="116" t="s">
        <v>192</v>
      </c>
      <c r="C39" s="117">
        <v>2228</v>
      </c>
      <c r="D39" s="117">
        <v>5307</v>
      </c>
    </row>
    <row r="40" spans="1:4" s="108" customFormat="1" ht="18" customHeight="1">
      <c r="A40" s="115" t="s">
        <v>104</v>
      </c>
      <c r="B40" s="116" t="s">
        <v>193</v>
      </c>
      <c r="C40" s="117"/>
      <c r="D40" s="117">
        <v>691</v>
      </c>
    </row>
    <row r="41" spans="1:4" s="108" customFormat="1" ht="18" customHeight="1">
      <c r="A41" s="115" t="s">
        <v>105</v>
      </c>
      <c r="B41" s="116" t="s">
        <v>194</v>
      </c>
      <c r="C41" s="117"/>
      <c r="D41" s="117">
        <v>298</v>
      </c>
    </row>
    <row r="42" spans="1:4" s="108" customFormat="1" ht="18" customHeight="1">
      <c r="A42" s="115" t="s">
        <v>185</v>
      </c>
      <c r="B42" s="116" t="s">
        <v>195</v>
      </c>
      <c r="C42" s="124"/>
      <c r="D42" s="124"/>
    </row>
    <row r="43" spans="1:4" s="108" customFormat="1" ht="18" customHeight="1" thickBot="1">
      <c r="A43" s="118" t="s">
        <v>186</v>
      </c>
      <c r="B43" s="119" t="s">
        <v>196</v>
      </c>
      <c r="C43" s="125"/>
      <c r="D43" s="125">
        <v>572</v>
      </c>
    </row>
    <row r="44" spans="1:4" s="108" customFormat="1" ht="18" customHeight="1" thickBot="1">
      <c r="A44" s="109" t="s">
        <v>11</v>
      </c>
      <c r="B44" s="110" t="s">
        <v>197</v>
      </c>
      <c r="C44" s="111">
        <f>SUM(C45:C49)</f>
        <v>0</v>
      </c>
      <c r="D44" s="111">
        <f>SUM(D45:D49)</f>
        <v>3525</v>
      </c>
    </row>
    <row r="45" spans="1:4" s="108" customFormat="1" ht="18" customHeight="1">
      <c r="A45" s="112" t="s">
        <v>59</v>
      </c>
      <c r="B45" s="113" t="s">
        <v>201</v>
      </c>
      <c r="C45" s="126"/>
      <c r="D45" s="126"/>
    </row>
    <row r="46" spans="1:4" s="108" customFormat="1" ht="18" customHeight="1">
      <c r="A46" s="115" t="s">
        <v>60</v>
      </c>
      <c r="B46" s="116" t="s">
        <v>202</v>
      </c>
      <c r="C46" s="124"/>
      <c r="D46" s="124">
        <v>3525</v>
      </c>
    </row>
    <row r="47" spans="1:4" s="108" customFormat="1" ht="18" customHeight="1">
      <c r="A47" s="115" t="s">
        <v>198</v>
      </c>
      <c r="B47" s="116" t="s">
        <v>203</v>
      </c>
      <c r="C47" s="124"/>
      <c r="D47" s="124"/>
    </row>
    <row r="48" spans="1:4" s="108" customFormat="1" ht="18" customHeight="1">
      <c r="A48" s="115" t="s">
        <v>199</v>
      </c>
      <c r="B48" s="116" t="s">
        <v>204</v>
      </c>
      <c r="C48" s="124"/>
      <c r="D48" s="124"/>
    </row>
    <row r="49" spans="1:4" s="108" customFormat="1" ht="18" customHeight="1" thickBot="1">
      <c r="A49" s="118" t="s">
        <v>200</v>
      </c>
      <c r="B49" s="119" t="s">
        <v>205</v>
      </c>
      <c r="C49" s="125"/>
      <c r="D49" s="125"/>
    </row>
    <row r="50" spans="1:4" s="108" customFormat="1" ht="18" customHeight="1" thickBot="1">
      <c r="A50" s="109" t="s">
        <v>106</v>
      </c>
      <c r="B50" s="110" t="s">
        <v>206</v>
      </c>
      <c r="C50" s="111">
        <f>SUM(C51:C53)</f>
        <v>12075</v>
      </c>
      <c r="D50" s="111">
        <f>SUM(D51:D53)</f>
        <v>20</v>
      </c>
    </row>
    <row r="51" spans="1:4" s="108" customFormat="1" ht="18" customHeight="1">
      <c r="A51" s="112" t="s">
        <v>61</v>
      </c>
      <c r="B51" s="226" t="s">
        <v>207</v>
      </c>
      <c r="C51" s="114"/>
      <c r="D51" s="114"/>
    </row>
    <row r="52" spans="1:4" s="108" customFormat="1" ht="18" customHeight="1">
      <c r="A52" s="115" t="s">
        <v>62</v>
      </c>
      <c r="B52" s="227" t="s">
        <v>384</v>
      </c>
      <c r="C52" s="117"/>
      <c r="D52" s="117"/>
    </row>
    <row r="53" spans="1:4" s="108" customFormat="1" ht="18" customHeight="1">
      <c r="A53" s="115" t="s">
        <v>211</v>
      </c>
      <c r="B53" s="116" t="s">
        <v>209</v>
      </c>
      <c r="C53" s="117">
        <v>12075</v>
      </c>
      <c r="D53" s="117">
        <v>20</v>
      </c>
    </row>
    <row r="54" spans="1:4" s="108" customFormat="1" ht="18" customHeight="1" thickBot="1">
      <c r="A54" s="118" t="s">
        <v>212</v>
      </c>
      <c r="B54" s="119" t="s">
        <v>210</v>
      </c>
      <c r="C54" s="121"/>
      <c r="D54" s="121"/>
    </row>
    <row r="55" spans="1:4" s="108" customFormat="1" ht="18" customHeight="1" thickBot="1">
      <c r="A55" s="109" t="s">
        <v>13</v>
      </c>
      <c r="B55" s="120" t="s">
        <v>213</v>
      </c>
      <c r="C55" s="111">
        <f>SUM(C56:C58)</f>
        <v>0</v>
      </c>
      <c r="D55" s="111">
        <f>SUM(D56:D58)</f>
        <v>7067</v>
      </c>
    </row>
    <row r="56" spans="1:4" s="108" customFormat="1" ht="36" customHeight="1">
      <c r="A56" s="112" t="s">
        <v>107</v>
      </c>
      <c r="B56" s="113" t="s">
        <v>215</v>
      </c>
      <c r="C56" s="124"/>
      <c r="D56" s="124"/>
    </row>
    <row r="57" spans="1:4" s="108" customFormat="1" ht="37.5" customHeight="1">
      <c r="A57" s="115" t="s">
        <v>108</v>
      </c>
      <c r="B57" s="116" t="s">
        <v>385</v>
      </c>
      <c r="C57" s="124"/>
      <c r="D57" s="124">
        <v>30</v>
      </c>
    </row>
    <row r="58" spans="1:4" s="108" customFormat="1" ht="17.25" customHeight="1">
      <c r="A58" s="115" t="s">
        <v>132</v>
      </c>
      <c r="B58" s="116" t="s">
        <v>216</v>
      </c>
      <c r="C58" s="124"/>
      <c r="D58" s="124">
        <v>7037</v>
      </c>
    </row>
    <row r="59" spans="1:4" s="108" customFormat="1" ht="18" customHeight="1" thickBot="1">
      <c r="A59" s="118" t="s">
        <v>214</v>
      </c>
      <c r="B59" s="119" t="s">
        <v>217</v>
      </c>
      <c r="C59" s="124"/>
      <c r="D59" s="124"/>
    </row>
    <row r="60" spans="1:4" s="108" customFormat="1" ht="18" customHeight="1" thickBot="1">
      <c r="A60" s="109" t="s">
        <v>14</v>
      </c>
      <c r="B60" s="110" t="s">
        <v>218</v>
      </c>
      <c r="C60" s="122">
        <f>+C5+C12+C19+C26+C33+C44+C50+C55</f>
        <v>204886</v>
      </c>
      <c r="D60" s="122">
        <f>+D5+D12+D19+D26+D33+D44+D50+D55</f>
        <v>255141</v>
      </c>
    </row>
    <row r="61" spans="1:4" s="108" customFormat="1" ht="18" customHeight="1" thickBot="1">
      <c r="A61" s="127" t="s">
        <v>15</v>
      </c>
      <c r="B61" s="120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418</v>
      </c>
      <c r="B62" s="113" t="s">
        <v>221</v>
      </c>
      <c r="C62" s="124"/>
      <c r="D62" s="124"/>
    </row>
    <row r="63" spans="1:4" s="108" customFormat="1" ht="18" customHeight="1">
      <c r="A63" s="115" t="s">
        <v>419</v>
      </c>
      <c r="B63" s="116" t="s">
        <v>222</v>
      </c>
      <c r="C63" s="124"/>
      <c r="D63" s="124"/>
    </row>
    <row r="64" spans="1:4" s="108" customFormat="1" ht="18" customHeight="1" thickBot="1">
      <c r="A64" s="118" t="s">
        <v>263</v>
      </c>
      <c r="B64" s="128" t="s">
        <v>223</v>
      </c>
      <c r="C64" s="124"/>
      <c r="D64" s="124"/>
    </row>
    <row r="65" spans="1:4" s="108" customFormat="1" ht="18" customHeight="1" thickBot="1">
      <c r="A65" s="127" t="s">
        <v>224</v>
      </c>
      <c r="B65" s="120" t="s">
        <v>225</v>
      </c>
      <c r="C65" s="111">
        <f>SUM(C66:C69)</f>
        <v>0</v>
      </c>
      <c r="D65" s="111">
        <f>SUM(D66:D69)</f>
        <v>0</v>
      </c>
    </row>
    <row r="66" spans="1:4" s="108" customFormat="1" ht="33.75" customHeight="1">
      <c r="A66" s="112" t="s">
        <v>84</v>
      </c>
      <c r="B66" s="113" t="s">
        <v>226</v>
      </c>
      <c r="C66" s="124"/>
      <c r="D66" s="124"/>
    </row>
    <row r="67" spans="1:4" s="108" customFormat="1" ht="35.25" customHeight="1">
      <c r="A67" s="115" t="s">
        <v>85</v>
      </c>
      <c r="B67" s="116" t="s">
        <v>227</v>
      </c>
      <c r="C67" s="124"/>
      <c r="D67" s="124"/>
    </row>
    <row r="68" spans="1:4" s="108" customFormat="1" ht="33.75" customHeight="1">
      <c r="A68" s="115" t="s">
        <v>254</v>
      </c>
      <c r="B68" s="116" t="s">
        <v>228</v>
      </c>
      <c r="C68" s="124"/>
      <c r="D68" s="124"/>
    </row>
    <row r="69" spans="1:4" s="108" customFormat="1" ht="36" customHeight="1" thickBot="1">
      <c r="A69" s="118" t="s">
        <v>255</v>
      </c>
      <c r="B69" s="119" t="s">
        <v>229</v>
      </c>
      <c r="C69" s="124"/>
      <c r="D69" s="124"/>
    </row>
    <row r="70" spans="1:4" s="108" customFormat="1" ht="18" customHeight="1" thickBot="1">
      <c r="A70" s="127" t="s">
        <v>230</v>
      </c>
      <c r="B70" s="120" t="s">
        <v>231</v>
      </c>
      <c r="C70" s="111">
        <f>SUM(C71:C72)</f>
        <v>40000</v>
      </c>
      <c r="D70" s="111">
        <f>SUM(D71:D72)</f>
        <v>44560</v>
      </c>
    </row>
    <row r="71" spans="1:4" s="108" customFormat="1" ht="42" customHeight="1">
      <c r="A71" s="112" t="s">
        <v>256</v>
      </c>
      <c r="B71" s="113" t="s">
        <v>232</v>
      </c>
      <c r="C71" s="124">
        <v>40000</v>
      </c>
      <c r="D71" s="124">
        <v>44560</v>
      </c>
    </row>
    <row r="72" spans="1:4" s="108" customFormat="1" ht="34.5" customHeight="1" thickBot="1">
      <c r="A72" s="118" t="s">
        <v>257</v>
      </c>
      <c r="B72" s="119" t="s">
        <v>233</v>
      </c>
      <c r="C72" s="124"/>
      <c r="D72" s="124"/>
    </row>
    <row r="73" spans="1:4" s="108" customFormat="1" ht="36" customHeight="1" thickBot="1">
      <c r="A73" s="127" t="s">
        <v>234</v>
      </c>
      <c r="B73" s="120" t="s">
        <v>235</v>
      </c>
      <c r="C73" s="111">
        <f>SUM(C74:C76)</f>
        <v>0</v>
      </c>
      <c r="D73" s="111">
        <f>SUM(D74:D76)</f>
        <v>5089</v>
      </c>
    </row>
    <row r="74" spans="1:4" s="108" customFormat="1" ht="18" customHeight="1">
      <c r="A74" s="112" t="s">
        <v>258</v>
      </c>
      <c r="B74" s="113" t="s">
        <v>236</v>
      </c>
      <c r="C74" s="124"/>
      <c r="D74" s="124">
        <v>5089</v>
      </c>
    </row>
    <row r="75" spans="1:4" s="108" customFormat="1" ht="36" customHeight="1">
      <c r="A75" s="115" t="s">
        <v>259</v>
      </c>
      <c r="B75" s="116" t="s">
        <v>237</v>
      </c>
      <c r="C75" s="124"/>
      <c r="D75" s="124"/>
    </row>
    <row r="76" spans="1:4" s="108" customFormat="1" ht="18" customHeight="1" thickBot="1">
      <c r="A76" s="118" t="s">
        <v>260</v>
      </c>
      <c r="B76" s="119" t="s">
        <v>238</v>
      </c>
      <c r="C76" s="124"/>
      <c r="D76" s="124"/>
    </row>
    <row r="77" spans="1:4" s="108" customFormat="1" ht="18" customHeight="1" thickBot="1">
      <c r="A77" s="127" t="s">
        <v>239</v>
      </c>
      <c r="B77" s="120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15" t="s">
        <v>420</v>
      </c>
      <c r="B78" s="113" t="s">
        <v>241</v>
      </c>
      <c r="C78" s="124"/>
      <c r="D78" s="124"/>
    </row>
    <row r="79" spans="1:4" s="108" customFormat="1" ht="18" customHeight="1">
      <c r="A79" s="115" t="s">
        <v>421</v>
      </c>
      <c r="B79" s="116" t="s">
        <v>243</v>
      </c>
      <c r="C79" s="124"/>
      <c r="D79" s="124"/>
    </row>
    <row r="80" spans="1:4" s="108" customFormat="1" ht="18" customHeight="1">
      <c r="A80" s="115" t="s">
        <v>422</v>
      </c>
      <c r="B80" s="116" t="s">
        <v>245</v>
      </c>
      <c r="C80" s="124"/>
      <c r="D80" s="124"/>
    </row>
    <row r="81" spans="1:4" s="108" customFormat="1" ht="18" customHeight="1" thickBot="1">
      <c r="A81" s="115" t="s">
        <v>423</v>
      </c>
      <c r="B81" s="119" t="s">
        <v>247</v>
      </c>
      <c r="C81" s="124"/>
      <c r="D81" s="124"/>
    </row>
    <row r="82" spans="1:4" s="108" customFormat="1" ht="18" customHeight="1" thickBot="1">
      <c r="A82" s="127" t="s">
        <v>248</v>
      </c>
      <c r="B82" s="120" t="s">
        <v>249</v>
      </c>
      <c r="C82" s="132"/>
      <c r="D82" s="132"/>
    </row>
    <row r="83" spans="1:4" s="108" customFormat="1" ht="18" customHeight="1" thickBot="1">
      <c r="A83" s="127" t="s">
        <v>250</v>
      </c>
      <c r="B83" s="133" t="s">
        <v>251</v>
      </c>
      <c r="C83" s="122">
        <f>+C61+C65+C70+C73+C77+C82</f>
        <v>40000</v>
      </c>
      <c r="D83" s="122">
        <f>+D61+D65+D70+D73+D77+D82</f>
        <v>49649</v>
      </c>
    </row>
    <row r="84" spans="1:4" s="108" customFormat="1" ht="71.25" customHeight="1" thickBot="1">
      <c r="A84" s="134" t="s">
        <v>264</v>
      </c>
      <c r="B84" s="135" t="s">
        <v>252</v>
      </c>
      <c r="C84" s="122">
        <f>+C60+C83</f>
        <v>244886</v>
      </c>
      <c r="D84" s="122">
        <f>+D60+D83</f>
        <v>304790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427" t="s">
        <v>34</v>
      </c>
      <c r="B86" s="427"/>
      <c r="C86" s="427"/>
    </row>
    <row r="87" spans="1:3" s="140" customFormat="1" ht="18" customHeight="1" thickBot="1">
      <c r="A87" s="428" t="s">
        <v>88</v>
      </c>
      <c r="B87" s="428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409</v>
      </c>
      <c r="D88" s="104" t="s">
        <v>410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4</v>
      </c>
    </row>
    <row r="90" spans="1:4" s="100" customFormat="1" ht="18" customHeight="1" thickBot="1">
      <c r="A90" s="141" t="s">
        <v>6</v>
      </c>
      <c r="B90" s="142" t="s">
        <v>391</v>
      </c>
      <c r="C90" s="143">
        <f>SUM(C91:C95)</f>
        <v>243296</v>
      </c>
      <c r="D90" s="143">
        <f>SUM(D91:D95)</f>
        <v>287668</v>
      </c>
    </row>
    <row r="91" spans="1:4" s="100" customFormat="1" ht="18" customHeight="1">
      <c r="A91" s="144" t="s">
        <v>63</v>
      </c>
      <c r="B91" s="145" t="s">
        <v>36</v>
      </c>
      <c r="C91" s="146">
        <v>122269</v>
      </c>
      <c r="D91" s="146">
        <v>127902</v>
      </c>
    </row>
    <row r="92" spans="1:4" s="100" customFormat="1" ht="18" customHeight="1">
      <c r="A92" s="115" t="s">
        <v>64</v>
      </c>
      <c r="B92" s="147" t="s">
        <v>109</v>
      </c>
      <c r="C92" s="117">
        <v>32368</v>
      </c>
      <c r="D92" s="117">
        <v>32550</v>
      </c>
    </row>
    <row r="93" spans="1:4" s="100" customFormat="1" ht="18" customHeight="1">
      <c r="A93" s="115" t="s">
        <v>65</v>
      </c>
      <c r="B93" s="147" t="s">
        <v>82</v>
      </c>
      <c r="C93" s="121">
        <v>71569</v>
      </c>
      <c r="D93" s="121">
        <v>112659</v>
      </c>
    </row>
    <row r="94" spans="1:4" s="100" customFormat="1" ht="18" customHeight="1">
      <c r="A94" s="115" t="s">
        <v>66</v>
      </c>
      <c r="B94" s="148" t="s">
        <v>110</v>
      </c>
      <c r="C94" s="121">
        <v>15040</v>
      </c>
      <c r="D94" s="121">
        <v>12014</v>
      </c>
    </row>
    <row r="95" spans="1:4" s="100" customFormat="1" ht="18" customHeight="1">
      <c r="A95" s="115" t="s">
        <v>74</v>
      </c>
      <c r="B95" s="149" t="s">
        <v>111</v>
      </c>
      <c r="C95" s="121">
        <v>2050</v>
      </c>
      <c r="D95" s="121">
        <v>2543</v>
      </c>
    </row>
    <row r="96" spans="1:4" s="100" customFormat="1" ht="18" customHeight="1">
      <c r="A96" s="115" t="s">
        <v>67</v>
      </c>
      <c r="B96" s="147" t="s">
        <v>267</v>
      </c>
      <c r="C96" s="121"/>
      <c r="D96" s="121">
        <v>25</v>
      </c>
    </row>
    <row r="97" spans="1:4" s="100" customFormat="1" ht="18" customHeight="1">
      <c r="A97" s="115" t="s">
        <v>68</v>
      </c>
      <c r="B97" s="228" t="s">
        <v>268</v>
      </c>
      <c r="C97" s="121"/>
      <c r="D97" s="121"/>
    </row>
    <row r="98" spans="1:4" s="100" customFormat="1" ht="36" customHeight="1">
      <c r="A98" s="115" t="s">
        <v>75</v>
      </c>
      <c r="B98" s="150" t="s">
        <v>269</v>
      </c>
      <c r="C98" s="121"/>
      <c r="D98" s="121"/>
    </row>
    <row r="99" spans="1:4" s="100" customFormat="1" ht="36.75" customHeight="1">
      <c r="A99" s="115" t="s">
        <v>76</v>
      </c>
      <c r="B99" s="150" t="s">
        <v>270</v>
      </c>
      <c r="C99" s="121"/>
      <c r="D99" s="121"/>
    </row>
    <row r="100" spans="1:4" s="100" customFormat="1" ht="18" customHeight="1">
      <c r="A100" s="115" t="s">
        <v>77</v>
      </c>
      <c r="B100" s="228" t="s">
        <v>271</v>
      </c>
      <c r="C100" s="121"/>
      <c r="D100" s="121">
        <v>28</v>
      </c>
    </row>
    <row r="101" spans="1:4" s="100" customFormat="1" ht="18" customHeight="1">
      <c r="A101" s="115" t="s">
        <v>78</v>
      </c>
      <c r="B101" s="228" t="s">
        <v>272</v>
      </c>
      <c r="C101" s="121"/>
      <c r="D101" s="121"/>
    </row>
    <row r="102" spans="1:4" s="100" customFormat="1" ht="42.75" customHeight="1">
      <c r="A102" s="115" t="s">
        <v>80</v>
      </c>
      <c r="B102" s="150" t="s">
        <v>273</v>
      </c>
      <c r="C102" s="121"/>
      <c r="D102" s="121"/>
    </row>
    <row r="103" spans="1:4" s="100" customFormat="1" ht="20.25" customHeight="1">
      <c r="A103" s="151" t="s">
        <v>112</v>
      </c>
      <c r="B103" s="152" t="s">
        <v>274</v>
      </c>
      <c r="C103" s="121"/>
      <c r="D103" s="121"/>
    </row>
    <row r="104" spans="1:4" s="100" customFormat="1" ht="18" customHeight="1">
      <c r="A104" s="115" t="s">
        <v>265</v>
      </c>
      <c r="B104" s="152" t="s">
        <v>275</v>
      </c>
      <c r="C104" s="121"/>
      <c r="D104" s="121"/>
    </row>
    <row r="105" spans="1:4" s="100" customFormat="1" ht="36" customHeight="1" thickBot="1">
      <c r="A105" s="153" t="s">
        <v>266</v>
      </c>
      <c r="B105" s="154" t="s">
        <v>424</v>
      </c>
      <c r="C105" s="155">
        <v>2050</v>
      </c>
      <c r="D105" s="155">
        <v>2490</v>
      </c>
    </row>
    <row r="106" spans="1:4" s="100" customFormat="1" ht="18" customHeight="1" thickBot="1">
      <c r="A106" s="109" t="s">
        <v>7</v>
      </c>
      <c r="B106" s="156" t="s">
        <v>392</v>
      </c>
      <c r="C106" s="111">
        <f>+C107+C109+C111</f>
        <v>590</v>
      </c>
      <c r="D106" s="111">
        <f>+D107+D109+D111</f>
        <v>12033</v>
      </c>
    </row>
    <row r="107" spans="1:4" s="100" customFormat="1" ht="18" customHeight="1">
      <c r="A107" s="112" t="s">
        <v>69</v>
      </c>
      <c r="B107" s="147" t="s">
        <v>130</v>
      </c>
      <c r="C107" s="114">
        <v>590</v>
      </c>
      <c r="D107" s="114">
        <v>7800</v>
      </c>
    </row>
    <row r="108" spans="1:4" s="100" customFormat="1" ht="18" customHeight="1">
      <c r="A108" s="112" t="s">
        <v>70</v>
      </c>
      <c r="B108" s="157" t="s">
        <v>280</v>
      </c>
      <c r="C108" s="114"/>
      <c r="D108" s="114"/>
    </row>
    <row r="109" spans="1:4" s="100" customFormat="1" ht="18" customHeight="1">
      <c r="A109" s="112" t="s">
        <v>71</v>
      </c>
      <c r="B109" s="157" t="s">
        <v>113</v>
      </c>
      <c r="C109" s="117"/>
      <c r="D109" s="117">
        <v>4233</v>
      </c>
    </row>
    <row r="110" spans="1:4" s="100" customFormat="1" ht="18" customHeight="1">
      <c r="A110" s="112" t="s">
        <v>72</v>
      </c>
      <c r="B110" s="157" t="s">
        <v>281</v>
      </c>
      <c r="C110" s="158"/>
      <c r="D110" s="158"/>
    </row>
    <row r="111" spans="1:4" s="100" customFormat="1" ht="18" customHeight="1">
      <c r="A111" s="112" t="s">
        <v>73</v>
      </c>
      <c r="B111" s="159" t="s">
        <v>133</v>
      </c>
      <c r="C111" s="158"/>
      <c r="D111" s="158"/>
    </row>
    <row r="112" spans="1:4" s="100" customFormat="1" ht="18" customHeight="1">
      <c r="A112" s="112" t="s">
        <v>79</v>
      </c>
      <c r="B112" s="160" t="s">
        <v>386</v>
      </c>
      <c r="C112" s="158"/>
      <c r="D112" s="158"/>
    </row>
    <row r="113" spans="1:4" s="100" customFormat="1" ht="18" customHeight="1">
      <c r="A113" s="112" t="s">
        <v>81</v>
      </c>
      <c r="B113" s="161" t="s">
        <v>286</v>
      </c>
      <c r="C113" s="158"/>
      <c r="D113" s="158"/>
    </row>
    <row r="114" spans="1:4" s="100" customFormat="1" ht="18" customHeight="1">
      <c r="A114" s="112" t="s">
        <v>114</v>
      </c>
      <c r="B114" s="150" t="s">
        <v>270</v>
      </c>
      <c r="C114" s="158"/>
      <c r="D114" s="158"/>
    </row>
    <row r="115" spans="1:4" s="100" customFormat="1" ht="18" customHeight="1">
      <c r="A115" s="112" t="s">
        <v>115</v>
      </c>
      <c r="B115" s="150" t="s">
        <v>285</v>
      </c>
      <c r="C115" s="158"/>
      <c r="D115" s="158"/>
    </row>
    <row r="116" spans="1:4" s="100" customFormat="1" ht="18" customHeight="1">
      <c r="A116" s="112" t="s">
        <v>116</v>
      </c>
      <c r="B116" s="150" t="s">
        <v>284</v>
      </c>
      <c r="C116" s="158"/>
      <c r="D116" s="158"/>
    </row>
    <row r="117" spans="1:4" s="100" customFormat="1" ht="18" customHeight="1">
      <c r="A117" s="112" t="s">
        <v>277</v>
      </c>
      <c r="B117" s="150" t="s">
        <v>273</v>
      </c>
      <c r="C117" s="158"/>
      <c r="D117" s="158"/>
    </row>
    <row r="118" spans="1:4" s="100" customFormat="1" ht="18" customHeight="1">
      <c r="A118" s="112" t="s">
        <v>278</v>
      </c>
      <c r="B118" s="150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150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163" t="s">
        <v>287</v>
      </c>
      <c r="C120" s="111">
        <f>+C121+C122</f>
        <v>1000</v>
      </c>
      <c r="D120" s="111">
        <f>+D121+D122</f>
        <v>0</v>
      </c>
    </row>
    <row r="121" spans="1:4" s="100" customFormat="1" ht="18" customHeight="1">
      <c r="A121" s="112" t="s">
        <v>52</v>
      </c>
      <c r="B121" s="164" t="s">
        <v>44</v>
      </c>
      <c r="C121" s="114">
        <v>1000</v>
      </c>
      <c r="D121" s="114">
        <v>0</v>
      </c>
    </row>
    <row r="122" spans="1:4" s="100" customFormat="1" ht="18" customHeight="1" thickBot="1">
      <c r="A122" s="118" t="s">
        <v>53</v>
      </c>
      <c r="B122" s="157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163" t="s">
        <v>288</v>
      </c>
      <c r="C123" s="111">
        <f>+C90+C106+C120</f>
        <v>244886</v>
      </c>
      <c r="D123" s="111">
        <f>+D90+D106+D120</f>
        <v>299701</v>
      </c>
    </row>
    <row r="124" spans="1:4" s="100" customFormat="1" ht="18" customHeight="1" thickBot="1">
      <c r="A124" s="109" t="s">
        <v>10</v>
      </c>
      <c r="B124" s="163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29" t="s">
        <v>290</v>
      </c>
      <c r="C125" s="158"/>
      <c r="D125" s="158"/>
    </row>
    <row r="126" spans="1:4" s="100" customFormat="1" ht="18" customHeight="1">
      <c r="A126" s="112" t="s">
        <v>57</v>
      </c>
      <c r="B126" s="229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165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163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164" t="s">
        <v>293</v>
      </c>
      <c r="C129" s="158"/>
      <c r="D129" s="158"/>
    </row>
    <row r="130" spans="1:4" s="100" customFormat="1" ht="18" customHeight="1">
      <c r="A130" s="112" t="s">
        <v>60</v>
      </c>
      <c r="B130" s="164" t="s">
        <v>294</v>
      </c>
      <c r="C130" s="158"/>
      <c r="D130" s="158"/>
    </row>
    <row r="131" spans="1:4" s="100" customFormat="1" ht="18" customHeight="1">
      <c r="A131" s="112" t="s">
        <v>198</v>
      </c>
      <c r="B131" s="164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165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163" t="s">
        <v>297</v>
      </c>
      <c r="C133" s="122">
        <f>+C134+C135+C136+C137</f>
        <v>0</v>
      </c>
      <c r="D133" s="122">
        <f>+D134+D135+D136+D137</f>
        <v>5089</v>
      </c>
    </row>
    <row r="134" spans="1:4" s="100" customFormat="1" ht="18" customHeight="1">
      <c r="A134" s="112" t="s">
        <v>61</v>
      </c>
      <c r="B134" s="229" t="s">
        <v>298</v>
      </c>
      <c r="C134" s="158"/>
      <c r="D134" s="158"/>
    </row>
    <row r="135" spans="1:4" s="100" customFormat="1" ht="18" customHeight="1">
      <c r="A135" s="112" t="s">
        <v>62</v>
      </c>
      <c r="B135" s="229" t="s">
        <v>308</v>
      </c>
      <c r="C135" s="158"/>
      <c r="D135" s="158">
        <v>5089</v>
      </c>
    </row>
    <row r="136" spans="1:4" s="100" customFormat="1" ht="18" customHeight="1">
      <c r="A136" s="112" t="s">
        <v>211</v>
      </c>
      <c r="B136" s="229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30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163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164" t="s">
        <v>302</v>
      </c>
      <c r="C139" s="158"/>
      <c r="D139" s="158"/>
    </row>
    <row r="140" spans="1:4" s="100" customFormat="1" ht="18" customHeight="1">
      <c r="A140" s="112" t="s">
        <v>108</v>
      </c>
      <c r="B140" s="164" t="s">
        <v>303</v>
      </c>
      <c r="C140" s="158"/>
      <c r="D140" s="158"/>
    </row>
    <row r="141" spans="1:4" s="100" customFormat="1" ht="18" customHeight="1">
      <c r="A141" s="112" t="s">
        <v>132</v>
      </c>
      <c r="B141" s="164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164" t="s">
        <v>305</v>
      </c>
      <c r="C142" s="158"/>
      <c r="D142" s="158"/>
    </row>
    <row r="143" spans="1:8" s="100" customFormat="1" ht="18" customHeight="1" thickBot="1">
      <c r="A143" s="109" t="s">
        <v>14</v>
      </c>
      <c r="B143" s="163" t="s">
        <v>306</v>
      </c>
      <c r="C143" s="167">
        <f>+C124+C128+C133+C138</f>
        <v>0</v>
      </c>
      <c r="D143" s="167">
        <f>+D124+D128+D133+D138</f>
        <v>5089</v>
      </c>
      <c r="E143" s="168"/>
      <c r="F143" s="169"/>
      <c r="G143" s="169"/>
      <c r="H143" s="169"/>
    </row>
    <row r="144" spans="1:4" s="108" customFormat="1" ht="18" customHeight="1" thickBot="1">
      <c r="A144" s="170" t="s">
        <v>15</v>
      </c>
      <c r="B144" s="171" t="s">
        <v>307</v>
      </c>
      <c r="C144" s="167">
        <f>+C123+C143</f>
        <v>244886</v>
      </c>
      <c r="D144" s="167">
        <f>+D123+D143</f>
        <v>304790</v>
      </c>
    </row>
    <row r="145" s="100" customFormat="1" ht="18" customHeight="1">
      <c r="C145" s="172"/>
    </row>
    <row r="146" spans="1:3" s="100" customFormat="1" ht="18" customHeight="1">
      <c r="A146" s="429" t="s">
        <v>309</v>
      </c>
      <c r="B146" s="429"/>
      <c r="C146" s="429"/>
    </row>
    <row r="147" spans="1:3" s="100" customFormat="1" ht="18" customHeight="1" thickBot="1">
      <c r="A147" s="426" t="s">
        <v>89</v>
      </c>
      <c r="B147" s="426"/>
      <c r="C147" s="101" t="s">
        <v>131</v>
      </c>
    </row>
    <row r="148" spans="1:4" s="100" customFormat="1" ht="18" customHeight="1" thickBot="1">
      <c r="A148" s="109">
        <v>1</v>
      </c>
      <c r="B148" s="156" t="s">
        <v>310</v>
      </c>
      <c r="C148" s="111">
        <f>+C60-C123</f>
        <v>-40000</v>
      </c>
      <c r="D148" s="111">
        <f>+D60-D123</f>
        <v>-44560</v>
      </c>
    </row>
    <row r="149" spans="1:4" s="100" customFormat="1" ht="18" customHeight="1" thickBot="1">
      <c r="A149" s="109" t="s">
        <v>7</v>
      </c>
      <c r="B149" s="156" t="s">
        <v>311</v>
      </c>
      <c r="C149" s="111">
        <f>+C83-C143</f>
        <v>40000</v>
      </c>
      <c r="D149" s="111">
        <f>+D83-D143</f>
        <v>44560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2014. ÉVI KÖLTSÉGVETÉSÉNEK ÖSSZEVONT MÉRLEGE
2014.12.31.&amp;10
&amp;R&amp;"Times New Roman CE,Félkövér dőlt"&amp;11
 1.1. melléklet a 3/2014.(II.20.)önkormányzati rendelethez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view="pageLayout" workbookViewId="0" topLeftCell="A1">
      <selection activeCell="E61" sqref="E1:E16384"/>
    </sheetView>
  </sheetViews>
  <sheetFormatPr defaultColWidth="9.00390625" defaultRowHeight="12.75"/>
  <cols>
    <col min="1" max="1" width="9.50390625" style="29" customWidth="1"/>
    <col min="2" max="2" width="68.875" style="29" customWidth="1"/>
    <col min="3" max="3" width="20.875" style="30" customWidth="1"/>
    <col min="4" max="4" width="17.625" style="34" customWidth="1"/>
    <col min="5" max="16384" width="9.375" style="34" customWidth="1"/>
  </cols>
  <sheetData>
    <row r="1" spans="1:3" s="100" customFormat="1" ht="18" customHeight="1">
      <c r="A1" s="427" t="s">
        <v>4</v>
      </c>
      <c r="B1" s="427"/>
      <c r="C1" s="427"/>
    </row>
    <row r="2" spans="1:3" s="100" customFormat="1" ht="18" customHeight="1" thickBot="1">
      <c r="A2" s="426" t="s">
        <v>87</v>
      </c>
      <c r="B2" s="426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409</v>
      </c>
      <c r="D3" s="104" t="s">
        <v>410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110" t="s">
        <v>154</v>
      </c>
      <c r="C5" s="111">
        <f>+C6+C7+C8+C9+C10+C11</f>
        <v>132668</v>
      </c>
      <c r="D5" s="324">
        <f>+D6+D7+D8+D9+D10+D11</f>
        <v>156069</v>
      </c>
    </row>
    <row r="6" spans="1:4" s="108" customFormat="1" ht="35.25" customHeight="1">
      <c r="A6" s="112" t="s">
        <v>63</v>
      </c>
      <c r="B6" s="113" t="s">
        <v>155</v>
      </c>
      <c r="C6" s="114">
        <v>70525</v>
      </c>
      <c r="D6" s="114">
        <v>83437</v>
      </c>
    </row>
    <row r="7" spans="1:4" s="108" customFormat="1" ht="37.5" customHeight="1">
      <c r="A7" s="115" t="s">
        <v>64</v>
      </c>
      <c r="B7" s="116" t="s">
        <v>156</v>
      </c>
      <c r="C7" s="117">
        <v>38012</v>
      </c>
      <c r="D7" s="117">
        <v>39331</v>
      </c>
    </row>
    <row r="8" spans="1:4" s="108" customFormat="1" ht="36.75" customHeight="1">
      <c r="A8" s="115" t="s">
        <v>65</v>
      </c>
      <c r="B8" s="116" t="s">
        <v>157</v>
      </c>
      <c r="C8" s="117">
        <v>17667</v>
      </c>
      <c r="D8" s="117">
        <v>22901</v>
      </c>
    </row>
    <row r="9" spans="1:4" s="108" customFormat="1" ht="21" customHeight="1">
      <c r="A9" s="115" t="s">
        <v>66</v>
      </c>
      <c r="B9" s="116" t="s">
        <v>158</v>
      </c>
      <c r="C9" s="117">
        <v>6464</v>
      </c>
      <c r="D9" s="117">
        <v>2729</v>
      </c>
    </row>
    <row r="10" spans="1:4" s="108" customFormat="1" ht="18" customHeight="1">
      <c r="A10" s="115" t="s">
        <v>83</v>
      </c>
      <c r="B10" s="116" t="s">
        <v>159</v>
      </c>
      <c r="C10" s="325"/>
      <c r="D10" s="117">
        <v>2634</v>
      </c>
    </row>
    <row r="11" spans="1:4" s="108" customFormat="1" ht="18" customHeight="1" thickBot="1">
      <c r="A11" s="118" t="s">
        <v>67</v>
      </c>
      <c r="B11" s="119" t="s">
        <v>160</v>
      </c>
      <c r="C11" s="326"/>
      <c r="D11" s="117">
        <v>5037</v>
      </c>
    </row>
    <row r="12" spans="1:4" s="108" customFormat="1" ht="18" customHeight="1" thickBot="1">
      <c r="A12" s="109" t="s">
        <v>7</v>
      </c>
      <c r="B12" s="120" t="s">
        <v>161</v>
      </c>
      <c r="C12" s="111">
        <f>+C13+C14+C15+C16+C17</f>
        <v>23315</v>
      </c>
      <c r="D12" s="111">
        <f>+D13+D14+D15+D16+D17</f>
        <v>23106</v>
      </c>
    </row>
    <row r="13" spans="1:4" s="108" customFormat="1" ht="18" customHeight="1">
      <c r="A13" s="112" t="s">
        <v>69</v>
      </c>
      <c r="B13" s="113" t="s">
        <v>162</v>
      </c>
      <c r="C13" s="114"/>
      <c r="D13" s="114"/>
    </row>
    <row r="14" spans="1:4" s="108" customFormat="1" ht="34.5" customHeight="1">
      <c r="A14" s="115" t="s">
        <v>70</v>
      </c>
      <c r="B14" s="116" t="s">
        <v>163</v>
      </c>
      <c r="C14" s="117"/>
      <c r="D14" s="117"/>
    </row>
    <row r="15" spans="1:4" s="108" customFormat="1" ht="37.5" customHeight="1">
      <c r="A15" s="115" t="s">
        <v>71</v>
      </c>
      <c r="B15" s="116" t="s">
        <v>380</v>
      </c>
      <c r="C15" s="117"/>
      <c r="D15" s="117">
        <v>786</v>
      </c>
    </row>
    <row r="16" spans="1:4" s="108" customFormat="1" ht="36" customHeight="1">
      <c r="A16" s="115" t="s">
        <v>72</v>
      </c>
      <c r="B16" s="116" t="s">
        <v>381</v>
      </c>
      <c r="C16" s="117"/>
      <c r="D16" s="117"/>
    </row>
    <row r="17" spans="1:4" s="108" customFormat="1" ht="38.25" customHeight="1">
      <c r="A17" s="115" t="s">
        <v>73</v>
      </c>
      <c r="B17" s="116" t="s">
        <v>417</v>
      </c>
      <c r="C17" s="117">
        <v>23315</v>
      </c>
      <c r="D17" s="117">
        <v>22320</v>
      </c>
    </row>
    <row r="18" spans="1:4" s="108" customFormat="1" ht="18" customHeight="1" thickBot="1">
      <c r="A18" s="118" t="s">
        <v>79</v>
      </c>
      <c r="B18" s="119" t="s">
        <v>165</v>
      </c>
      <c r="C18" s="121"/>
      <c r="D18" s="121"/>
    </row>
    <row r="19" spans="1:4" s="108" customFormat="1" ht="18" customHeight="1" thickBot="1">
      <c r="A19" s="109" t="s">
        <v>8</v>
      </c>
      <c r="B19" s="110" t="s">
        <v>166</v>
      </c>
      <c r="C19" s="111">
        <f>+C20+C21+C22+C23+C24</f>
        <v>0</v>
      </c>
      <c r="D19" s="111">
        <f>+D20+D21+D22+D23+D24</f>
        <v>4662</v>
      </c>
    </row>
    <row r="20" spans="1:4" s="108" customFormat="1" ht="19.5" customHeight="1">
      <c r="A20" s="112" t="s">
        <v>52</v>
      </c>
      <c r="B20" s="113" t="s">
        <v>167</v>
      </c>
      <c r="C20" s="114"/>
      <c r="D20" s="114">
        <v>4662</v>
      </c>
    </row>
    <row r="21" spans="1:4" s="108" customFormat="1" ht="36" customHeight="1">
      <c r="A21" s="115" t="s">
        <v>53</v>
      </c>
      <c r="B21" s="116" t="s">
        <v>168</v>
      </c>
      <c r="C21" s="117"/>
      <c r="D21" s="117"/>
    </row>
    <row r="22" spans="1:4" s="108" customFormat="1" ht="36" customHeight="1">
      <c r="A22" s="115" t="s">
        <v>54</v>
      </c>
      <c r="B22" s="116" t="s">
        <v>382</v>
      </c>
      <c r="C22" s="117"/>
      <c r="D22" s="117"/>
    </row>
    <row r="23" spans="1:4" s="108" customFormat="1" ht="36" customHeight="1">
      <c r="A23" s="115" t="s">
        <v>55</v>
      </c>
      <c r="B23" s="116" t="s">
        <v>383</v>
      </c>
      <c r="C23" s="117"/>
      <c r="D23" s="117"/>
    </row>
    <row r="24" spans="1:4" s="108" customFormat="1" ht="18" customHeight="1">
      <c r="A24" s="115" t="s">
        <v>97</v>
      </c>
      <c r="B24" s="116" t="s">
        <v>169</v>
      </c>
      <c r="C24" s="117"/>
      <c r="D24" s="117"/>
    </row>
    <row r="25" spans="1:4" s="108" customFormat="1" ht="18" customHeight="1" thickBot="1">
      <c r="A25" s="118" t="s">
        <v>98</v>
      </c>
      <c r="B25" s="119" t="s">
        <v>170</v>
      </c>
      <c r="C25" s="121"/>
      <c r="D25" s="121"/>
    </row>
    <row r="26" spans="1:4" s="108" customFormat="1" ht="18" customHeight="1" thickBot="1">
      <c r="A26" s="109" t="s">
        <v>99</v>
      </c>
      <c r="B26" s="110" t="s">
        <v>171</v>
      </c>
      <c r="C26" s="122">
        <f>+C27+C30+C31+C32</f>
        <v>21500</v>
      </c>
      <c r="D26" s="122">
        <f>+D27+D30+D31+D32</f>
        <v>33483</v>
      </c>
    </row>
    <row r="27" spans="1:4" s="108" customFormat="1" ht="18" customHeight="1">
      <c r="A27" s="112" t="s">
        <v>172</v>
      </c>
      <c r="B27" s="113" t="s">
        <v>178</v>
      </c>
      <c r="C27" s="123">
        <f>+C28+C29</f>
        <v>16600</v>
      </c>
      <c r="D27" s="123">
        <f>+D28+D29</f>
        <v>26138</v>
      </c>
    </row>
    <row r="28" spans="1:4" s="108" customFormat="1" ht="18" customHeight="1">
      <c r="A28" s="115" t="s">
        <v>173</v>
      </c>
      <c r="B28" s="116" t="s">
        <v>179</v>
      </c>
      <c r="C28" s="117">
        <v>1600</v>
      </c>
      <c r="D28" s="117">
        <v>1920</v>
      </c>
    </row>
    <row r="29" spans="1:4" s="108" customFormat="1" ht="18" customHeight="1">
      <c r="A29" s="115" t="s">
        <v>174</v>
      </c>
      <c r="B29" s="116" t="s">
        <v>180</v>
      </c>
      <c r="C29" s="117">
        <v>15000</v>
      </c>
      <c r="D29" s="117">
        <v>24218</v>
      </c>
    </row>
    <row r="30" spans="1:4" s="108" customFormat="1" ht="18" customHeight="1">
      <c r="A30" s="115" t="s">
        <v>175</v>
      </c>
      <c r="B30" s="116" t="s">
        <v>181</v>
      </c>
      <c r="C30" s="117">
        <v>4900</v>
      </c>
      <c r="D30" s="117">
        <v>6284</v>
      </c>
    </row>
    <row r="31" spans="1:4" s="108" customFormat="1" ht="18" customHeight="1">
      <c r="A31" s="115" t="s">
        <v>176</v>
      </c>
      <c r="B31" s="116" t="s">
        <v>182</v>
      </c>
      <c r="C31" s="117"/>
      <c r="D31" s="117">
        <v>98</v>
      </c>
    </row>
    <row r="32" spans="1:4" s="108" customFormat="1" ht="18" customHeight="1" thickBot="1">
      <c r="A32" s="118" t="s">
        <v>177</v>
      </c>
      <c r="B32" s="119" t="s">
        <v>183</v>
      </c>
      <c r="C32" s="121"/>
      <c r="D32" s="121">
        <v>963</v>
      </c>
    </row>
    <row r="33" spans="1:4" s="108" customFormat="1" ht="18" customHeight="1" thickBot="1">
      <c r="A33" s="109" t="s">
        <v>10</v>
      </c>
      <c r="B33" s="110" t="s">
        <v>184</v>
      </c>
      <c r="C33" s="111">
        <f>SUM(C34:C43)</f>
        <v>15328</v>
      </c>
      <c r="D33" s="111">
        <f>SUM(D34:D43)</f>
        <v>27209</v>
      </c>
    </row>
    <row r="34" spans="1:4" s="108" customFormat="1" ht="18" customHeight="1">
      <c r="A34" s="112" t="s">
        <v>56</v>
      </c>
      <c r="B34" s="113" t="s">
        <v>187</v>
      </c>
      <c r="C34" s="114"/>
      <c r="D34" s="114">
        <v>218</v>
      </c>
    </row>
    <row r="35" spans="1:4" s="108" customFormat="1" ht="18" customHeight="1">
      <c r="A35" s="115" t="s">
        <v>57</v>
      </c>
      <c r="B35" s="116" t="s">
        <v>188</v>
      </c>
      <c r="C35" s="117">
        <v>0</v>
      </c>
      <c r="D35" s="117">
        <v>12940</v>
      </c>
    </row>
    <row r="36" spans="1:4" s="108" customFormat="1" ht="18" customHeight="1">
      <c r="A36" s="115" t="s">
        <v>58</v>
      </c>
      <c r="B36" s="116" t="s">
        <v>189</v>
      </c>
      <c r="C36" s="117"/>
      <c r="D36" s="117">
        <v>123</v>
      </c>
    </row>
    <row r="37" spans="1:4" s="108" customFormat="1" ht="18" customHeight="1">
      <c r="A37" s="115" t="s">
        <v>101</v>
      </c>
      <c r="B37" s="116" t="s">
        <v>190</v>
      </c>
      <c r="C37" s="117">
        <v>8700</v>
      </c>
      <c r="D37" s="117">
        <v>1615</v>
      </c>
    </row>
    <row r="38" spans="1:4" s="108" customFormat="1" ht="18" customHeight="1">
      <c r="A38" s="115" t="s">
        <v>102</v>
      </c>
      <c r="B38" s="116" t="s">
        <v>191</v>
      </c>
      <c r="C38" s="117">
        <v>4400</v>
      </c>
      <c r="D38" s="117">
        <v>5445</v>
      </c>
    </row>
    <row r="39" spans="1:4" s="108" customFormat="1" ht="18" customHeight="1">
      <c r="A39" s="115" t="s">
        <v>103</v>
      </c>
      <c r="B39" s="116" t="s">
        <v>192</v>
      </c>
      <c r="C39" s="117">
        <v>2228</v>
      </c>
      <c r="D39" s="117">
        <v>5307</v>
      </c>
    </row>
    <row r="40" spans="1:4" s="108" customFormat="1" ht="18" customHeight="1">
      <c r="A40" s="115" t="s">
        <v>104</v>
      </c>
      <c r="B40" s="116" t="s">
        <v>193</v>
      </c>
      <c r="C40" s="117"/>
      <c r="D40" s="117">
        <v>691</v>
      </c>
    </row>
    <row r="41" spans="1:4" s="108" customFormat="1" ht="18" customHeight="1">
      <c r="A41" s="115" t="s">
        <v>105</v>
      </c>
      <c r="B41" s="116" t="s">
        <v>194</v>
      </c>
      <c r="C41" s="117"/>
      <c r="D41" s="117">
        <v>298</v>
      </c>
    </row>
    <row r="42" spans="1:4" s="108" customFormat="1" ht="18" customHeight="1">
      <c r="A42" s="115" t="s">
        <v>185</v>
      </c>
      <c r="B42" s="116" t="s">
        <v>195</v>
      </c>
      <c r="C42" s="124"/>
      <c r="D42" s="124"/>
    </row>
    <row r="43" spans="1:4" s="108" customFormat="1" ht="18" customHeight="1" thickBot="1">
      <c r="A43" s="118" t="s">
        <v>186</v>
      </c>
      <c r="B43" s="119" t="s">
        <v>196</v>
      </c>
      <c r="C43" s="125"/>
      <c r="D43" s="125">
        <v>572</v>
      </c>
    </row>
    <row r="44" spans="1:4" s="108" customFormat="1" ht="18" customHeight="1" thickBot="1">
      <c r="A44" s="109" t="s">
        <v>11</v>
      </c>
      <c r="B44" s="110" t="s">
        <v>197</v>
      </c>
      <c r="C44" s="111">
        <f>SUM(C45:C49)</f>
        <v>0</v>
      </c>
      <c r="D44" s="111">
        <f>SUM(D45:D49)</f>
        <v>3525</v>
      </c>
    </row>
    <row r="45" spans="1:4" s="108" customFormat="1" ht="18" customHeight="1">
      <c r="A45" s="112" t="s">
        <v>59</v>
      </c>
      <c r="B45" s="113" t="s">
        <v>201</v>
      </c>
      <c r="C45" s="126"/>
      <c r="D45" s="126"/>
    </row>
    <row r="46" spans="1:4" s="108" customFormat="1" ht="18" customHeight="1">
      <c r="A46" s="115" t="s">
        <v>60</v>
      </c>
      <c r="B46" s="116" t="s">
        <v>202</v>
      </c>
      <c r="C46" s="124"/>
      <c r="D46" s="124">
        <v>3525</v>
      </c>
    </row>
    <row r="47" spans="1:4" s="108" customFormat="1" ht="18" customHeight="1">
      <c r="A47" s="115" t="s">
        <v>198</v>
      </c>
      <c r="B47" s="116" t="s">
        <v>203</v>
      </c>
      <c r="C47" s="124"/>
      <c r="D47" s="124"/>
    </row>
    <row r="48" spans="1:4" s="108" customFormat="1" ht="18" customHeight="1">
      <c r="A48" s="115" t="s">
        <v>199</v>
      </c>
      <c r="B48" s="116" t="s">
        <v>204</v>
      </c>
      <c r="C48" s="124"/>
      <c r="D48" s="124"/>
    </row>
    <row r="49" spans="1:4" s="108" customFormat="1" ht="18" customHeight="1" thickBot="1">
      <c r="A49" s="118" t="s">
        <v>200</v>
      </c>
      <c r="B49" s="119" t="s">
        <v>205</v>
      </c>
      <c r="C49" s="125"/>
      <c r="D49" s="125"/>
    </row>
    <row r="50" spans="1:4" s="108" customFormat="1" ht="18" customHeight="1" thickBot="1">
      <c r="A50" s="109" t="s">
        <v>106</v>
      </c>
      <c r="B50" s="110" t="s">
        <v>206</v>
      </c>
      <c r="C50" s="111">
        <f>SUM(C51:C53)</f>
        <v>12075</v>
      </c>
      <c r="D50" s="111">
        <f>SUM(D51:D53)</f>
        <v>20</v>
      </c>
    </row>
    <row r="51" spans="1:4" s="108" customFormat="1" ht="18" customHeight="1">
      <c r="A51" s="112" t="s">
        <v>61</v>
      </c>
      <c r="B51" s="226" t="s">
        <v>207</v>
      </c>
      <c r="C51" s="114"/>
      <c r="D51" s="114"/>
    </row>
    <row r="52" spans="1:4" s="108" customFormat="1" ht="18" customHeight="1">
      <c r="A52" s="115" t="s">
        <v>62</v>
      </c>
      <c r="B52" s="227" t="s">
        <v>384</v>
      </c>
      <c r="C52" s="117"/>
      <c r="D52" s="117"/>
    </row>
    <row r="53" spans="1:4" s="108" customFormat="1" ht="18" customHeight="1">
      <c r="A53" s="115" t="s">
        <v>211</v>
      </c>
      <c r="B53" s="116" t="s">
        <v>209</v>
      </c>
      <c r="C53" s="117">
        <v>12075</v>
      </c>
      <c r="D53" s="117">
        <v>20</v>
      </c>
    </row>
    <row r="54" spans="1:4" s="108" customFormat="1" ht="18" customHeight="1" thickBot="1">
      <c r="A54" s="118" t="s">
        <v>212</v>
      </c>
      <c r="B54" s="119" t="s">
        <v>210</v>
      </c>
      <c r="C54" s="121"/>
      <c r="D54" s="121"/>
    </row>
    <row r="55" spans="1:4" s="108" customFormat="1" ht="18" customHeight="1" thickBot="1">
      <c r="A55" s="109" t="s">
        <v>13</v>
      </c>
      <c r="B55" s="120" t="s">
        <v>213</v>
      </c>
      <c r="C55" s="111">
        <f>SUM(C56:C58)</f>
        <v>0</v>
      </c>
      <c r="D55" s="111">
        <f>SUM(D56:D58)</f>
        <v>7067</v>
      </c>
    </row>
    <row r="56" spans="1:4" s="108" customFormat="1" ht="18" customHeight="1">
      <c r="A56" s="112" t="s">
        <v>107</v>
      </c>
      <c r="B56" s="113" t="s">
        <v>215</v>
      </c>
      <c r="C56" s="124"/>
      <c r="D56" s="124"/>
    </row>
    <row r="57" spans="1:4" s="108" customFormat="1" ht="18" customHeight="1">
      <c r="A57" s="115" t="s">
        <v>108</v>
      </c>
      <c r="B57" s="116" t="s">
        <v>385</v>
      </c>
      <c r="C57" s="124"/>
      <c r="D57" s="124">
        <v>30</v>
      </c>
    </row>
    <row r="58" spans="1:4" s="108" customFormat="1" ht="18" customHeight="1">
      <c r="A58" s="115" t="s">
        <v>132</v>
      </c>
      <c r="B58" s="116" t="s">
        <v>216</v>
      </c>
      <c r="C58" s="124"/>
      <c r="D58" s="124">
        <v>7037</v>
      </c>
    </row>
    <row r="59" spans="1:4" s="108" customFormat="1" ht="18" customHeight="1" thickBot="1">
      <c r="A59" s="118" t="s">
        <v>214</v>
      </c>
      <c r="B59" s="119" t="s">
        <v>217</v>
      </c>
      <c r="C59" s="124"/>
      <c r="D59" s="124"/>
    </row>
    <row r="60" spans="1:4" s="108" customFormat="1" ht="18" customHeight="1" thickBot="1">
      <c r="A60" s="109" t="s">
        <v>14</v>
      </c>
      <c r="B60" s="110" t="s">
        <v>218</v>
      </c>
      <c r="C60" s="122">
        <f>+C5+C12+C19+C26+C33+C44+C50+C55</f>
        <v>204886</v>
      </c>
      <c r="D60" s="122">
        <f>+D5+D12+D19+D26+D33+D44+D50+D55</f>
        <v>255141</v>
      </c>
    </row>
    <row r="61" spans="1:4" s="108" customFormat="1" ht="18" customHeight="1" thickBot="1">
      <c r="A61" s="127" t="s">
        <v>15</v>
      </c>
      <c r="B61" s="120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418</v>
      </c>
      <c r="B62" s="113" t="s">
        <v>221</v>
      </c>
      <c r="C62" s="124"/>
      <c r="D62" s="124"/>
    </row>
    <row r="63" spans="1:4" s="108" customFormat="1" ht="36.75" customHeight="1">
      <c r="A63" s="115" t="s">
        <v>419</v>
      </c>
      <c r="B63" s="116" t="s">
        <v>222</v>
      </c>
      <c r="C63" s="124"/>
      <c r="D63" s="124"/>
    </row>
    <row r="64" spans="1:4" s="108" customFormat="1" ht="17.25" customHeight="1" thickBot="1">
      <c r="A64" s="118" t="s">
        <v>263</v>
      </c>
      <c r="B64" s="128" t="s">
        <v>223</v>
      </c>
      <c r="C64" s="124"/>
      <c r="D64" s="124"/>
    </row>
    <row r="65" spans="1:4" s="108" customFormat="1" ht="36" customHeight="1" thickBot="1">
      <c r="A65" s="127" t="s">
        <v>224</v>
      </c>
      <c r="B65" s="120" t="s">
        <v>225</v>
      </c>
      <c r="C65" s="111">
        <f>SUM(C66:C69)</f>
        <v>0</v>
      </c>
      <c r="D65" s="111">
        <f>SUM(D66:D69)</f>
        <v>0</v>
      </c>
    </row>
    <row r="66" spans="1:4" s="108" customFormat="1" ht="36" customHeight="1">
      <c r="A66" s="112" t="s">
        <v>84</v>
      </c>
      <c r="B66" s="113" t="s">
        <v>226</v>
      </c>
      <c r="C66" s="124"/>
      <c r="D66" s="124"/>
    </row>
    <row r="67" spans="1:4" s="108" customFormat="1" ht="20.25" customHeight="1">
      <c r="A67" s="115" t="s">
        <v>85</v>
      </c>
      <c r="B67" s="116" t="s">
        <v>227</v>
      </c>
      <c r="C67" s="124"/>
      <c r="D67" s="124"/>
    </row>
    <row r="68" spans="1:4" s="108" customFormat="1" ht="34.5" customHeight="1">
      <c r="A68" s="115" t="s">
        <v>254</v>
      </c>
      <c r="B68" s="116" t="s">
        <v>228</v>
      </c>
      <c r="C68" s="124"/>
      <c r="D68" s="124"/>
    </row>
    <row r="69" spans="1:4" s="108" customFormat="1" ht="20.25" customHeight="1" thickBot="1">
      <c r="A69" s="118" t="s">
        <v>255</v>
      </c>
      <c r="B69" s="119" t="s">
        <v>229</v>
      </c>
      <c r="C69" s="124"/>
      <c r="D69" s="124"/>
    </row>
    <row r="70" spans="1:4" s="108" customFormat="1" ht="18" customHeight="1" thickBot="1">
      <c r="A70" s="127" t="s">
        <v>230</v>
      </c>
      <c r="B70" s="120" t="s">
        <v>231</v>
      </c>
      <c r="C70" s="111">
        <f>SUM(C71:C72)</f>
        <v>36750</v>
      </c>
      <c r="D70" s="111">
        <f>SUM(D71:D72)</f>
        <v>41360</v>
      </c>
    </row>
    <row r="71" spans="1:4" s="108" customFormat="1" ht="18" customHeight="1">
      <c r="A71" s="112" t="s">
        <v>256</v>
      </c>
      <c r="B71" s="113" t="s">
        <v>232</v>
      </c>
      <c r="C71" s="124">
        <v>36750</v>
      </c>
      <c r="D71" s="124">
        <v>41360</v>
      </c>
    </row>
    <row r="72" spans="1:4" s="108" customFormat="1" ht="18" customHeight="1" thickBot="1">
      <c r="A72" s="118" t="s">
        <v>257</v>
      </c>
      <c r="B72" s="119" t="s">
        <v>233</v>
      </c>
      <c r="C72" s="124"/>
      <c r="D72" s="124"/>
    </row>
    <row r="73" spans="1:4" s="108" customFormat="1" ht="18" customHeight="1" thickBot="1">
      <c r="A73" s="127" t="s">
        <v>234</v>
      </c>
      <c r="B73" s="120" t="s">
        <v>235</v>
      </c>
      <c r="C73" s="111">
        <f>SUM(C74:C76)</f>
        <v>0</v>
      </c>
      <c r="D73" s="111">
        <f>SUM(D74:D76)</f>
        <v>5089</v>
      </c>
    </row>
    <row r="74" spans="1:4" s="108" customFormat="1" ht="18" customHeight="1">
      <c r="A74" s="112" t="s">
        <v>258</v>
      </c>
      <c r="B74" s="113" t="s">
        <v>236</v>
      </c>
      <c r="C74" s="124"/>
      <c r="D74" s="124">
        <v>5089</v>
      </c>
    </row>
    <row r="75" spans="1:4" s="108" customFormat="1" ht="18" customHeight="1">
      <c r="A75" s="115" t="s">
        <v>259</v>
      </c>
      <c r="B75" s="116" t="s">
        <v>237</v>
      </c>
      <c r="C75" s="124"/>
      <c r="D75" s="124"/>
    </row>
    <row r="76" spans="1:4" s="108" customFormat="1" ht="18" customHeight="1" thickBot="1">
      <c r="A76" s="118" t="s">
        <v>260</v>
      </c>
      <c r="B76" s="119" t="s">
        <v>238</v>
      </c>
      <c r="C76" s="124"/>
      <c r="D76" s="124"/>
    </row>
    <row r="77" spans="1:4" s="108" customFormat="1" ht="18" customHeight="1" thickBot="1">
      <c r="A77" s="127" t="s">
        <v>239</v>
      </c>
      <c r="B77" s="120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15" t="s">
        <v>420</v>
      </c>
      <c r="B78" s="113" t="s">
        <v>241</v>
      </c>
      <c r="C78" s="124"/>
      <c r="D78" s="124"/>
    </row>
    <row r="79" spans="1:4" s="108" customFormat="1" ht="18" customHeight="1">
      <c r="A79" s="115" t="s">
        <v>421</v>
      </c>
      <c r="B79" s="116" t="s">
        <v>243</v>
      </c>
      <c r="C79" s="124"/>
      <c r="D79" s="124"/>
    </row>
    <row r="80" spans="1:4" s="108" customFormat="1" ht="18" customHeight="1">
      <c r="A80" s="115" t="s">
        <v>422</v>
      </c>
      <c r="B80" s="116" t="s">
        <v>245</v>
      </c>
      <c r="C80" s="124"/>
      <c r="D80" s="124"/>
    </row>
    <row r="81" spans="1:4" s="108" customFormat="1" ht="18" customHeight="1" thickBot="1">
      <c r="A81" s="115" t="s">
        <v>423</v>
      </c>
      <c r="B81" s="119" t="s">
        <v>247</v>
      </c>
      <c r="C81" s="124"/>
      <c r="D81" s="124"/>
    </row>
    <row r="82" spans="1:4" s="108" customFormat="1" ht="18" customHeight="1" thickBot="1">
      <c r="A82" s="127" t="s">
        <v>248</v>
      </c>
      <c r="B82" s="120" t="s">
        <v>249</v>
      </c>
      <c r="C82" s="132"/>
      <c r="D82" s="132"/>
    </row>
    <row r="83" spans="1:4" s="108" customFormat="1" ht="18" customHeight="1" thickBot="1">
      <c r="A83" s="127" t="s">
        <v>250</v>
      </c>
      <c r="B83" s="133" t="s">
        <v>251</v>
      </c>
      <c r="C83" s="122">
        <f>+C61+C65+C70+C73+C77+C82</f>
        <v>36750</v>
      </c>
      <c r="D83" s="122">
        <f>+D61+D65+D70+D73+D77+D82</f>
        <v>46449</v>
      </c>
    </row>
    <row r="84" spans="1:4" s="108" customFormat="1" ht="18" customHeight="1" thickBot="1">
      <c r="A84" s="134" t="s">
        <v>264</v>
      </c>
      <c r="B84" s="135" t="s">
        <v>252</v>
      </c>
      <c r="C84" s="122">
        <f>+C60+C83</f>
        <v>241636</v>
      </c>
      <c r="D84" s="122">
        <f>+D60+D83</f>
        <v>301590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427" t="s">
        <v>34</v>
      </c>
      <c r="B86" s="427"/>
      <c r="C86" s="427"/>
    </row>
    <row r="87" spans="1:3" s="140" customFormat="1" ht="18" customHeight="1" thickBot="1">
      <c r="A87" s="428" t="s">
        <v>88</v>
      </c>
      <c r="B87" s="428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409</v>
      </c>
      <c r="D88" s="104" t="s">
        <v>410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4</v>
      </c>
    </row>
    <row r="90" spans="1:4" s="100" customFormat="1" ht="18" customHeight="1" thickBot="1">
      <c r="A90" s="141" t="s">
        <v>6</v>
      </c>
      <c r="B90" s="142" t="s">
        <v>391</v>
      </c>
      <c r="C90" s="143">
        <f>SUM(C91:C95)</f>
        <v>240046</v>
      </c>
      <c r="D90" s="143">
        <f>SUM(D91:D95)</f>
        <v>284468</v>
      </c>
    </row>
    <row r="91" spans="1:4" s="100" customFormat="1" ht="18" customHeight="1">
      <c r="A91" s="144" t="s">
        <v>63</v>
      </c>
      <c r="B91" s="145" t="s">
        <v>36</v>
      </c>
      <c r="C91" s="146">
        <v>122269</v>
      </c>
      <c r="D91" s="146">
        <v>127902</v>
      </c>
    </row>
    <row r="92" spans="1:4" s="100" customFormat="1" ht="18" customHeight="1">
      <c r="A92" s="115" t="s">
        <v>64</v>
      </c>
      <c r="B92" s="147" t="s">
        <v>109</v>
      </c>
      <c r="C92" s="117">
        <v>32368</v>
      </c>
      <c r="D92" s="117">
        <v>32550</v>
      </c>
    </row>
    <row r="93" spans="1:4" s="100" customFormat="1" ht="18" customHeight="1">
      <c r="A93" s="115" t="s">
        <v>65</v>
      </c>
      <c r="B93" s="147" t="s">
        <v>82</v>
      </c>
      <c r="C93" s="121">
        <v>70369</v>
      </c>
      <c r="D93" s="121">
        <v>111459</v>
      </c>
    </row>
    <row r="94" spans="1:4" s="100" customFormat="1" ht="18" customHeight="1">
      <c r="A94" s="115" t="s">
        <v>66</v>
      </c>
      <c r="B94" s="148" t="s">
        <v>110</v>
      </c>
      <c r="C94" s="121">
        <v>15040</v>
      </c>
      <c r="D94" s="121">
        <v>12014</v>
      </c>
    </row>
    <row r="95" spans="1:4" s="100" customFormat="1" ht="18" customHeight="1">
      <c r="A95" s="115" t="s">
        <v>74</v>
      </c>
      <c r="B95" s="149" t="s">
        <v>111</v>
      </c>
      <c r="C95" s="121">
        <v>0</v>
      </c>
      <c r="D95" s="121">
        <v>543</v>
      </c>
    </row>
    <row r="96" spans="1:4" s="100" customFormat="1" ht="18" customHeight="1">
      <c r="A96" s="115" t="s">
        <v>67</v>
      </c>
      <c r="B96" s="147" t="s">
        <v>267</v>
      </c>
      <c r="C96" s="121"/>
      <c r="D96" s="121">
        <v>25</v>
      </c>
    </row>
    <row r="97" spans="1:4" s="100" customFormat="1" ht="18" customHeight="1">
      <c r="A97" s="115" t="s">
        <v>68</v>
      </c>
      <c r="B97" s="228" t="s">
        <v>268</v>
      </c>
      <c r="C97" s="121"/>
      <c r="D97" s="121"/>
    </row>
    <row r="98" spans="1:4" s="100" customFormat="1" ht="18" customHeight="1">
      <c r="A98" s="115" t="s">
        <v>75</v>
      </c>
      <c r="B98" s="150" t="s">
        <v>269</v>
      </c>
      <c r="C98" s="121"/>
      <c r="D98" s="121"/>
    </row>
    <row r="99" spans="1:4" s="100" customFormat="1" ht="18" customHeight="1">
      <c r="A99" s="115" t="s">
        <v>76</v>
      </c>
      <c r="B99" s="150" t="s">
        <v>270</v>
      </c>
      <c r="C99" s="121"/>
      <c r="D99" s="121"/>
    </row>
    <row r="100" spans="1:4" s="100" customFormat="1" ht="18" customHeight="1">
      <c r="A100" s="115" t="s">
        <v>77</v>
      </c>
      <c r="B100" s="228" t="s">
        <v>271</v>
      </c>
      <c r="C100" s="121"/>
      <c r="D100" s="121">
        <v>28</v>
      </c>
    </row>
    <row r="101" spans="1:4" s="100" customFormat="1" ht="18" customHeight="1">
      <c r="A101" s="115" t="s">
        <v>78</v>
      </c>
      <c r="B101" s="228" t="s">
        <v>272</v>
      </c>
      <c r="C101" s="121"/>
      <c r="D101" s="121"/>
    </row>
    <row r="102" spans="1:4" s="100" customFormat="1" ht="18" customHeight="1">
      <c r="A102" s="115" t="s">
        <v>80</v>
      </c>
      <c r="B102" s="150" t="s">
        <v>273</v>
      </c>
      <c r="C102" s="121"/>
      <c r="D102" s="121"/>
    </row>
    <row r="103" spans="1:4" s="100" customFormat="1" ht="18" customHeight="1">
      <c r="A103" s="151" t="s">
        <v>112</v>
      </c>
      <c r="B103" s="152" t="s">
        <v>274</v>
      </c>
      <c r="C103" s="121"/>
      <c r="D103" s="121"/>
    </row>
    <row r="104" spans="1:4" s="100" customFormat="1" ht="18" customHeight="1">
      <c r="A104" s="115" t="s">
        <v>265</v>
      </c>
      <c r="B104" s="152" t="s">
        <v>275</v>
      </c>
      <c r="C104" s="121"/>
      <c r="D104" s="121"/>
    </row>
    <row r="105" spans="1:4" s="100" customFormat="1" ht="18" customHeight="1" thickBot="1">
      <c r="A105" s="153" t="s">
        <v>266</v>
      </c>
      <c r="B105" s="154" t="s">
        <v>424</v>
      </c>
      <c r="C105" s="155">
        <v>0</v>
      </c>
      <c r="D105" s="155">
        <v>490</v>
      </c>
    </row>
    <row r="106" spans="1:4" s="100" customFormat="1" ht="18" customHeight="1" thickBot="1">
      <c r="A106" s="109" t="s">
        <v>7</v>
      </c>
      <c r="B106" s="156" t="s">
        <v>392</v>
      </c>
      <c r="C106" s="111">
        <f>+C107+C109+C111</f>
        <v>590</v>
      </c>
      <c r="D106" s="111">
        <f>+D107+D109+D111</f>
        <v>12033</v>
      </c>
    </row>
    <row r="107" spans="1:4" s="100" customFormat="1" ht="18" customHeight="1">
      <c r="A107" s="112" t="s">
        <v>69</v>
      </c>
      <c r="B107" s="147" t="s">
        <v>130</v>
      </c>
      <c r="C107" s="114">
        <v>590</v>
      </c>
      <c r="D107" s="114">
        <v>7800</v>
      </c>
    </row>
    <row r="108" spans="1:4" s="100" customFormat="1" ht="18" customHeight="1">
      <c r="A108" s="112" t="s">
        <v>70</v>
      </c>
      <c r="B108" s="157" t="s">
        <v>280</v>
      </c>
      <c r="C108" s="114"/>
      <c r="D108" s="114"/>
    </row>
    <row r="109" spans="1:4" s="100" customFormat="1" ht="18" customHeight="1">
      <c r="A109" s="112" t="s">
        <v>71</v>
      </c>
      <c r="B109" s="157" t="s">
        <v>113</v>
      </c>
      <c r="C109" s="117"/>
      <c r="D109" s="117">
        <v>4233</v>
      </c>
    </row>
    <row r="110" spans="1:4" s="100" customFormat="1" ht="18" customHeight="1">
      <c r="A110" s="112" t="s">
        <v>72</v>
      </c>
      <c r="B110" s="157" t="s">
        <v>281</v>
      </c>
      <c r="C110" s="158"/>
      <c r="D110" s="158"/>
    </row>
    <row r="111" spans="1:4" s="100" customFormat="1" ht="18" customHeight="1">
      <c r="A111" s="112" t="s">
        <v>73</v>
      </c>
      <c r="B111" s="159" t="s">
        <v>133</v>
      </c>
      <c r="C111" s="158"/>
      <c r="D111" s="158"/>
    </row>
    <row r="112" spans="1:4" s="100" customFormat="1" ht="18" customHeight="1">
      <c r="A112" s="112" t="s">
        <v>79</v>
      </c>
      <c r="B112" s="160" t="s">
        <v>386</v>
      </c>
      <c r="C112" s="158"/>
      <c r="D112" s="158"/>
    </row>
    <row r="113" spans="1:4" s="100" customFormat="1" ht="18" customHeight="1">
      <c r="A113" s="112" t="s">
        <v>81</v>
      </c>
      <c r="B113" s="161" t="s">
        <v>286</v>
      </c>
      <c r="C113" s="158"/>
      <c r="D113" s="158"/>
    </row>
    <row r="114" spans="1:4" s="100" customFormat="1" ht="18" customHeight="1">
      <c r="A114" s="112" t="s">
        <v>114</v>
      </c>
      <c r="B114" s="150" t="s">
        <v>270</v>
      </c>
      <c r="C114" s="158"/>
      <c r="D114" s="158"/>
    </row>
    <row r="115" spans="1:4" s="100" customFormat="1" ht="18" customHeight="1">
      <c r="A115" s="112" t="s">
        <v>115</v>
      </c>
      <c r="B115" s="150" t="s">
        <v>285</v>
      </c>
      <c r="C115" s="158"/>
      <c r="D115" s="158"/>
    </row>
    <row r="116" spans="1:4" s="100" customFormat="1" ht="18" customHeight="1">
      <c r="A116" s="112" t="s">
        <v>116</v>
      </c>
      <c r="B116" s="150" t="s">
        <v>284</v>
      </c>
      <c r="C116" s="158"/>
      <c r="D116" s="158"/>
    </row>
    <row r="117" spans="1:4" s="100" customFormat="1" ht="18" customHeight="1">
      <c r="A117" s="112" t="s">
        <v>277</v>
      </c>
      <c r="B117" s="150" t="s">
        <v>273</v>
      </c>
      <c r="C117" s="158"/>
      <c r="D117" s="158"/>
    </row>
    <row r="118" spans="1:4" s="100" customFormat="1" ht="18" customHeight="1">
      <c r="A118" s="112" t="s">
        <v>278</v>
      </c>
      <c r="B118" s="150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150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163" t="s">
        <v>287</v>
      </c>
      <c r="C120" s="111">
        <f>+C121+C122</f>
        <v>1000</v>
      </c>
      <c r="D120" s="111">
        <f>+D121+D122</f>
        <v>0</v>
      </c>
    </row>
    <row r="121" spans="1:4" s="100" customFormat="1" ht="18" customHeight="1">
      <c r="A121" s="112" t="s">
        <v>52</v>
      </c>
      <c r="B121" s="164" t="s">
        <v>44</v>
      </c>
      <c r="C121" s="114">
        <v>1000</v>
      </c>
      <c r="D121" s="114">
        <v>0</v>
      </c>
    </row>
    <row r="122" spans="1:4" s="100" customFormat="1" ht="18" customHeight="1" thickBot="1">
      <c r="A122" s="118" t="s">
        <v>53</v>
      </c>
      <c r="B122" s="157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163" t="s">
        <v>288</v>
      </c>
      <c r="C123" s="111">
        <f>+C90+C106+C120</f>
        <v>241636</v>
      </c>
      <c r="D123" s="111">
        <f>+D90+D106+D120</f>
        <v>296501</v>
      </c>
    </row>
    <row r="124" spans="1:4" s="100" customFormat="1" ht="18" customHeight="1" thickBot="1">
      <c r="A124" s="109" t="s">
        <v>10</v>
      </c>
      <c r="B124" s="163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29" t="s">
        <v>290</v>
      </c>
      <c r="C125" s="158"/>
      <c r="D125" s="158"/>
    </row>
    <row r="126" spans="1:4" s="100" customFormat="1" ht="18" customHeight="1">
      <c r="A126" s="112" t="s">
        <v>57</v>
      </c>
      <c r="B126" s="229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165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163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164" t="s">
        <v>293</v>
      </c>
      <c r="C129" s="158"/>
      <c r="D129" s="158"/>
    </row>
    <row r="130" spans="1:4" s="100" customFormat="1" ht="18" customHeight="1">
      <c r="A130" s="112" t="s">
        <v>60</v>
      </c>
      <c r="B130" s="164" t="s">
        <v>294</v>
      </c>
      <c r="C130" s="158"/>
      <c r="D130" s="158"/>
    </row>
    <row r="131" spans="1:4" s="100" customFormat="1" ht="18" customHeight="1">
      <c r="A131" s="112" t="s">
        <v>198</v>
      </c>
      <c r="B131" s="164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165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163" t="s">
        <v>297</v>
      </c>
      <c r="C133" s="122">
        <f>+C134+C135+C136+C137</f>
        <v>0</v>
      </c>
      <c r="D133" s="122">
        <f>+D134+D135+D136+D137</f>
        <v>5089</v>
      </c>
    </row>
    <row r="134" spans="1:4" s="100" customFormat="1" ht="18" customHeight="1">
      <c r="A134" s="112" t="s">
        <v>61</v>
      </c>
      <c r="B134" s="229" t="s">
        <v>298</v>
      </c>
      <c r="C134" s="158"/>
      <c r="D134" s="158"/>
    </row>
    <row r="135" spans="1:4" s="100" customFormat="1" ht="18" customHeight="1">
      <c r="A135" s="112" t="s">
        <v>62</v>
      </c>
      <c r="B135" s="229" t="s">
        <v>308</v>
      </c>
      <c r="C135" s="158"/>
      <c r="D135" s="158">
        <v>5089</v>
      </c>
    </row>
    <row r="136" spans="1:4" s="100" customFormat="1" ht="18" customHeight="1">
      <c r="A136" s="112" t="s">
        <v>211</v>
      </c>
      <c r="B136" s="229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30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163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164" t="s">
        <v>302</v>
      </c>
      <c r="C139" s="158"/>
      <c r="D139" s="158"/>
    </row>
    <row r="140" spans="1:4" s="100" customFormat="1" ht="18" customHeight="1">
      <c r="A140" s="112" t="s">
        <v>108</v>
      </c>
      <c r="B140" s="164" t="s">
        <v>303</v>
      </c>
      <c r="C140" s="158"/>
      <c r="D140" s="158"/>
    </row>
    <row r="141" spans="1:4" s="100" customFormat="1" ht="18" customHeight="1">
      <c r="A141" s="112" t="s">
        <v>132</v>
      </c>
      <c r="B141" s="164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164" t="s">
        <v>305</v>
      </c>
      <c r="C142" s="158"/>
      <c r="D142" s="158"/>
    </row>
    <row r="143" spans="1:7" s="100" customFormat="1" ht="18" customHeight="1" thickBot="1">
      <c r="A143" s="109" t="s">
        <v>14</v>
      </c>
      <c r="B143" s="163" t="s">
        <v>306</v>
      </c>
      <c r="C143" s="167">
        <f>+C124+C128+C133+C138</f>
        <v>0</v>
      </c>
      <c r="D143" s="167">
        <f>+D124+D128+D133+D138</f>
        <v>5089</v>
      </c>
      <c r="E143" s="169"/>
      <c r="F143" s="169"/>
      <c r="G143" s="169"/>
    </row>
    <row r="144" spans="1:4" s="108" customFormat="1" ht="18" customHeight="1" thickBot="1">
      <c r="A144" s="170" t="s">
        <v>15</v>
      </c>
      <c r="B144" s="171" t="s">
        <v>307</v>
      </c>
      <c r="C144" s="167">
        <f>+C123+C143</f>
        <v>241636</v>
      </c>
      <c r="D144" s="167">
        <f>+D123+D143</f>
        <v>301590</v>
      </c>
    </row>
    <row r="145" s="100" customFormat="1" ht="18" customHeight="1">
      <c r="C145" s="172"/>
    </row>
    <row r="146" spans="1:3" s="100" customFormat="1" ht="18" customHeight="1">
      <c r="A146" s="429" t="s">
        <v>309</v>
      </c>
      <c r="B146" s="429"/>
      <c r="C146" s="429"/>
    </row>
    <row r="147" spans="1:3" s="100" customFormat="1" ht="18" customHeight="1" thickBot="1">
      <c r="A147" s="426" t="s">
        <v>89</v>
      </c>
      <c r="B147" s="426"/>
      <c r="C147" s="101" t="s">
        <v>131</v>
      </c>
    </row>
    <row r="148" spans="1:4" s="100" customFormat="1" ht="18" customHeight="1" thickBot="1">
      <c r="A148" s="109">
        <v>1</v>
      </c>
      <c r="B148" s="156" t="s">
        <v>310</v>
      </c>
      <c r="C148" s="111">
        <f>+C60-C123</f>
        <v>-36750</v>
      </c>
      <c r="D148" s="111">
        <f>+D60-D123</f>
        <v>-41360</v>
      </c>
    </row>
    <row r="149" spans="1:4" s="100" customFormat="1" ht="18" customHeight="1" thickBot="1">
      <c r="A149" s="109" t="s">
        <v>7</v>
      </c>
      <c r="B149" s="156" t="s">
        <v>311</v>
      </c>
      <c r="C149" s="111">
        <f>+C83-C143</f>
        <v>36750</v>
      </c>
      <c r="D149" s="111">
        <f>+D83-D143</f>
        <v>41360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kötelező feladatainak
2014. ÉVI KÖLTSÉGVETÉSÉNEK ÖSSZEVONT MÉRLEGE
2014.12.31.&amp;10
&amp;R&amp;"Times New Roman CE,Félkövér dőlt"&amp;11 1.1. melléklet a 3/2014. (II.20.)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view="pageLayout" workbookViewId="0" topLeftCell="B1">
      <selection activeCell="E91" sqref="E1:E16384"/>
    </sheetView>
  </sheetViews>
  <sheetFormatPr defaultColWidth="9.00390625" defaultRowHeight="12.75"/>
  <cols>
    <col min="1" max="1" width="9.50390625" style="29" customWidth="1"/>
    <col min="2" max="2" width="68.125" style="29" customWidth="1"/>
    <col min="3" max="3" width="17.50390625" style="30" customWidth="1"/>
    <col min="4" max="4" width="17.625" style="34" customWidth="1"/>
    <col min="5" max="16384" width="9.375" style="34" customWidth="1"/>
  </cols>
  <sheetData>
    <row r="1" spans="1:3" s="100" customFormat="1" ht="18" customHeight="1">
      <c r="A1" s="427" t="s">
        <v>4</v>
      </c>
      <c r="B1" s="427"/>
      <c r="C1" s="427"/>
    </row>
    <row r="2" spans="1:3" s="100" customFormat="1" ht="18" customHeight="1" thickBot="1">
      <c r="A2" s="426" t="s">
        <v>388</v>
      </c>
      <c r="B2" s="426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409</v>
      </c>
      <c r="D3" s="104" t="s">
        <v>412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231" t="s">
        <v>154</v>
      </c>
      <c r="C5" s="111">
        <f>+C6+C7+C8+C9+C10+C11</f>
        <v>0</v>
      </c>
      <c r="D5" s="111">
        <f>+D6+D7+D8+D9+D10+D11</f>
        <v>0</v>
      </c>
    </row>
    <row r="6" spans="1:4" s="108" customFormat="1" ht="18" customHeight="1">
      <c r="A6" s="112" t="s">
        <v>63</v>
      </c>
      <c r="B6" s="232" t="s">
        <v>155</v>
      </c>
      <c r="C6" s="114">
        <v>0</v>
      </c>
      <c r="D6" s="114">
        <v>0</v>
      </c>
    </row>
    <row r="7" spans="1:4" s="108" customFormat="1" ht="18" customHeight="1">
      <c r="A7" s="115" t="s">
        <v>64</v>
      </c>
      <c r="B7" s="233" t="s">
        <v>156</v>
      </c>
      <c r="C7" s="117">
        <v>0</v>
      </c>
      <c r="D7" s="117">
        <v>0</v>
      </c>
    </row>
    <row r="8" spans="1:4" s="108" customFormat="1" ht="18" customHeight="1">
      <c r="A8" s="115" t="s">
        <v>65</v>
      </c>
      <c r="B8" s="233" t="s">
        <v>157</v>
      </c>
      <c r="C8" s="117">
        <v>0</v>
      </c>
      <c r="D8" s="117">
        <v>0</v>
      </c>
    </row>
    <row r="9" spans="1:4" s="108" customFormat="1" ht="18" customHeight="1">
      <c r="A9" s="115" t="s">
        <v>66</v>
      </c>
      <c r="B9" s="233" t="s">
        <v>158</v>
      </c>
      <c r="C9" s="117">
        <v>0</v>
      </c>
      <c r="D9" s="117">
        <v>0</v>
      </c>
    </row>
    <row r="10" spans="1:4" s="108" customFormat="1" ht="18" customHeight="1">
      <c r="A10" s="115" t="s">
        <v>83</v>
      </c>
      <c r="B10" s="233" t="s">
        <v>159</v>
      </c>
      <c r="C10" s="117"/>
      <c r="D10" s="117"/>
    </row>
    <row r="11" spans="1:4" s="108" customFormat="1" ht="18" customHeight="1" thickBot="1">
      <c r="A11" s="118" t="s">
        <v>67</v>
      </c>
      <c r="B11" s="234" t="s">
        <v>160</v>
      </c>
      <c r="C11" s="117"/>
      <c r="D11" s="117"/>
    </row>
    <row r="12" spans="1:4" s="108" customFormat="1" ht="18" customHeight="1" thickBot="1">
      <c r="A12" s="109" t="s">
        <v>7</v>
      </c>
      <c r="B12" s="235" t="s">
        <v>161</v>
      </c>
      <c r="C12" s="111">
        <f>+C13+C14+C15+C16+C17</f>
        <v>0</v>
      </c>
      <c r="D12" s="111">
        <f>+D13+D14+D15+D16+D17</f>
        <v>0</v>
      </c>
    </row>
    <row r="13" spans="1:4" s="108" customFormat="1" ht="18" customHeight="1">
      <c r="A13" s="112" t="s">
        <v>69</v>
      </c>
      <c r="B13" s="232" t="s">
        <v>162</v>
      </c>
      <c r="C13" s="114"/>
      <c r="D13" s="114"/>
    </row>
    <row r="14" spans="1:4" s="108" customFormat="1" ht="18" customHeight="1">
      <c r="A14" s="115" t="s">
        <v>70</v>
      </c>
      <c r="B14" s="233" t="s">
        <v>163</v>
      </c>
      <c r="C14" s="117"/>
      <c r="D14" s="117"/>
    </row>
    <row r="15" spans="1:4" s="108" customFormat="1" ht="18" customHeight="1">
      <c r="A15" s="115" t="s">
        <v>71</v>
      </c>
      <c r="B15" s="233" t="s">
        <v>380</v>
      </c>
      <c r="C15" s="117"/>
      <c r="D15" s="117"/>
    </row>
    <row r="16" spans="1:4" s="108" customFormat="1" ht="18" customHeight="1">
      <c r="A16" s="115" t="s">
        <v>72</v>
      </c>
      <c r="B16" s="233" t="s">
        <v>381</v>
      </c>
      <c r="C16" s="117"/>
      <c r="D16" s="117"/>
    </row>
    <row r="17" spans="1:4" s="108" customFormat="1" ht="18" customHeight="1">
      <c r="A17" s="115" t="s">
        <v>73</v>
      </c>
      <c r="B17" s="233" t="s">
        <v>164</v>
      </c>
      <c r="C17" s="117">
        <v>0</v>
      </c>
      <c r="D17" s="117">
        <v>0</v>
      </c>
    </row>
    <row r="18" spans="1:4" s="108" customFormat="1" ht="18" customHeight="1" thickBot="1">
      <c r="A18" s="118" t="s">
        <v>79</v>
      </c>
      <c r="B18" s="234" t="s">
        <v>165</v>
      </c>
      <c r="C18" s="121"/>
      <c r="D18" s="121"/>
    </row>
    <row r="19" spans="1:4" s="108" customFormat="1" ht="18" customHeight="1" thickBot="1">
      <c r="A19" s="109" t="s">
        <v>8</v>
      </c>
      <c r="B19" s="231" t="s">
        <v>166</v>
      </c>
      <c r="C19" s="111">
        <f>+C20+C21+C22+C23+C24</f>
        <v>0</v>
      </c>
      <c r="D19" s="111">
        <f>+D20+D21+D22+D23+D24</f>
        <v>0</v>
      </c>
    </row>
    <row r="20" spans="1:4" s="108" customFormat="1" ht="18" customHeight="1">
      <c r="A20" s="112" t="s">
        <v>52</v>
      </c>
      <c r="B20" s="232" t="s">
        <v>167</v>
      </c>
      <c r="C20" s="114"/>
      <c r="D20" s="114"/>
    </row>
    <row r="21" spans="1:4" s="108" customFormat="1" ht="18" customHeight="1">
      <c r="A21" s="115" t="s">
        <v>53</v>
      </c>
      <c r="B21" s="233" t="s">
        <v>168</v>
      </c>
      <c r="C21" s="117"/>
      <c r="D21" s="117"/>
    </row>
    <row r="22" spans="1:4" s="108" customFormat="1" ht="18" customHeight="1">
      <c r="A22" s="115" t="s">
        <v>54</v>
      </c>
      <c r="B22" s="233" t="s">
        <v>382</v>
      </c>
      <c r="C22" s="117"/>
      <c r="D22" s="117"/>
    </row>
    <row r="23" spans="1:4" s="108" customFormat="1" ht="18" customHeight="1">
      <c r="A23" s="115" t="s">
        <v>55</v>
      </c>
      <c r="B23" s="233" t="s">
        <v>383</v>
      </c>
      <c r="C23" s="117"/>
      <c r="D23" s="117"/>
    </row>
    <row r="24" spans="1:4" s="108" customFormat="1" ht="18" customHeight="1">
      <c r="A24" s="115" t="s">
        <v>97</v>
      </c>
      <c r="B24" s="233" t="s">
        <v>169</v>
      </c>
      <c r="C24" s="117"/>
      <c r="D24" s="117"/>
    </row>
    <row r="25" spans="1:4" s="108" customFormat="1" ht="18" customHeight="1" thickBot="1">
      <c r="A25" s="118" t="s">
        <v>98</v>
      </c>
      <c r="B25" s="234" t="s">
        <v>170</v>
      </c>
      <c r="C25" s="121"/>
      <c r="D25" s="121"/>
    </row>
    <row r="26" spans="1:4" s="108" customFormat="1" ht="18" customHeight="1" thickBot="1">
      <c r="A26" s="109" t="s">
        <v>99</v>
      </c>
      <c r="B26" s="231" t="s">
        <v>171</v>
      </c>
      <c r="C26" s="122">
        <f>+C27+C30+C31+C32</f>
        <v>0</v>
      </c>
      <c r="D26" s="122">
        <f>+D27+D30+D31+D32</f>
        <v>0</v>
      </c>
    </row>
    <row r="27" spans="1:4" s="108" customFormat="1" ht="18" customHeight="1">
      <c r="A27" s="112" t="s">
        <v>172</v>
      </c>
      <c r="B27" s="232" t="s">
        <v>178</v>
      </c>
      <c r="C27" s="123">
        <v>0</v>
      </c>
      <c r="D27" s="123">
        <v>0</v>
      </c>
    </row>
    <row r="28" spans="1:4" s="108" customFormat="1" ht="18" customHeight="1">
      <c r="A28" s="115" t="s">
        <v>173</v>
      </c>
      <c r="B28" s="233" t="s">
        <v>179</v>
      </c>
      <c r="C28" s="117">
        <v>0</v>
      </c>
      <c r="D28" s="117">
        <v>0</v>
      </c>
    </row>
    <row r="29" spans="1:4" s="108" customFormat="1" ht="18" customHeight="1">
      <c r="A29" s="115" t="s">
        <v>174</v>
      </c>
      <c r="B29" s="233" t="s">
        <v>180</v>
      </c>
      <c r="C29" s="117">
        <v>0</v>
      </c>
      <c r="D29" s="117">
        <v>0</v>
      </c>
    </row>
    <row r="30" spans="1:4" s="108" customFormat="1" ht="18" customHeight="1">
      <c r="A30" s="115" t="s">
        <v>175</v>
      </c>
      <c r="B30" s="233" t="s">
        <v>181</v>
      </c>
      <c r="C30" s="117">
        <v>0</v>
      </c>
      <c r="D30" s="117">
        <v>0</v>
      </c>
    </row>
    <row r="31" spans="1:4" s="108" customFormat="1" ht="18" customHeight="1">
      <c r="A31" s="115" t="s">
        <v>176</v>
      </c>
      <c r="B31" s="233" t="s">
        <v>182</v>
      </c>
      <c r="C31" s="117">
        <v>0</v>
      </c>
      <c r="D31" s="117">
        <v>0</v>
      </c>
    </row>
    <row r="32" spans="1:4" s="108" customFormat="1" ht="18" customHeight="1" thickBot="1">
      <c r="A32" s="118" t="s">
        <v>177</v>
      </c>
      <c r="B32" s="234" t="s">
        <v>183</v>
      </c>
      <c r="C32" s="121"/>
      <c r="D32" s="121"/>
    </row>
    <row r="33" spans="1:4" s="108" customFormat="1" ht="18" customHeight="1" thickBot="1">
      <c r="A33" s="109" t="s">
        <v>10</v>
      </c>
      <c r="B33" s="231" t="s">
        <v>184</v>
      </c>
      <c r="C33" s="111">
        <f>SUM(C34:C43)</f>
        <v>0</v>
      </c>
      <c r="D33" s="111">
        <f>SUM(D34:D43)</f>
        <v>0</v>
      </c>
    </row>
    <row r="34" spans="1:4" s="108" customFormat="1" ht="18" customHeight="1">
      <c r="A34" s="112" t="s">
        <v>56</v>
      </c>
      <c r="B34" s="232" t="s">
        <v>187</v>
      </c>
      <c r="C34" s="114"/>
      <c r="D34" s="114"/>
    </row>
    <row r="35" spans="1:4" s="108" customFormat="1" ht="18" customHeight="1">
      <c r="A35" s="115" t="s">
        <v>57</v>
      </c>
      <c r="B35" s="233" t="s">
        <v>188</v>
      </c>
      <c r="C35" s="117">
        <v>0</v>
      </c>
      <c r="D35" s="117">
        <v>0</v>
      </c>
    </row>
    <row r="36" spans="1:4" s="108" customFormat="1" ht="18" customHeight="1">
      <c r="A36" s="115" t="s">
        <v>58</v>
      </c>
      <c r="B36" s="233" t="s">
        <v>189</v>
      </c>
      <c r="C36" s="117"/>
      <c r="D36" s="117"/>
    </row>
    <row r="37" spans="1:4" s="108" customFormat="1" ht="18" customHeight="1">
      <c r="A37" s="115" t="s">
        <v>101</v>
      </c>
      <c r="B37" s="233" t="s">
        <v>190</v>
      </c>
      <c r="C37" s="117">
        <v>0</v>
      </c>
      <c r="D37" s="117">
        <v>0</v>
      </c>
    </row>
    <row r="38" spans="1:4" s="108" customFormat="1" ht="18" customHeight="1">
      <c r="A38" s="115" t="s">
        <v>102</v>
      </c>
      <c r="B38" s="233" t="s">
        <v>191</v>
      </c>
      <c r="C38" s="117">
        <v>0</v>
      </c>
      <c r="D38" s="117">
        <v>0</v>
      </c>
    </row>
    <row r="39" spans="1:4" s="108" customFormat="1" ht="18" customHeight="1">
      <c r="A39" s="115" t="s">
        <v>103</v>
      </c>
      <c r="B39" s="233" t="s">
        <v>192</v>
      </c>
      <c r="C39" s="117">
        <v>0</v>
      </c>
      <c r="D39" s="117">
        <v>0</v>
      </c>
    </row>
    <row r="40" spans="1:4" s="108" customFormat="1" ht="18" customHeight="1">
      <c r="A40" s="115" t="s">
        <v>104</v>
      </c>
      <c r="B40" s="233" t="s">
        <v>193</v>
      </c>
      <c r="C40" s="117">
        <v>0</v>
      </c>
      <c r="D40" s="117">
        <v>0</v>
      </c>
    </row>
    <row r="41" spans="1:4" s="108" customFormat="1" ht="18" customHeight="1">
      <c r="A41" s="115" t="s">
        <v>105</v>
      </c>
      <c r="B41" s="233" t="s">
        <v>194</v>
      </c>
      <c r="C41" s="117"/>
      <c r="D41" s="117"/>
    </row>
    <row r="42" spans="1:4" s="108" customFormat="1" ht="18" customHeight="1">
      <c r="A42" s="115" t="s">
        <v>185</v>
      </c>
      <c r="B42" s="233" t="s">
        <v>195</v>
      </c>
      <c r="C42" s="124"/>
      <c r="D42" s="124"/>
    </row>
    <row r="43" spans="1:4" s="108" customFormat="1" ht="18" customHeight="1" thickBot="1">
      <c r="A43" s="118" t="s">
        <v>186</v>
      </c>
      <c r="B43" s="234" t="s">
        <v>196</v>
      </c>
      <c r="C43" s="125"/>
      <c r="D43" s="125"/>
    </row>
    <row r="44" spans="1:4" s="108" customFormat="1" ht="18" customHeight="1" thickBot="1">
      <c r="A44" s="109" t="s">
        <v>11</v>
      </c>
      <c r="B44" s="231" t="s">
        <v>197</v>
      </c>
      <c r="C44" s="111">
        <f>SUM(C45:C49)</f>
        <v>0</v>
      </c>
      <c r="D44" s="111">
        <f>SUM(D45:D49)</f>
        <v>0</v>
      </c>
    </row>
    <row r="45" spans="1:4" s="108" customFormat="1" ht="18" customHeight="1">
      <c r="A45" s="112" t="s">
        <v>59</v>
      </c>
      <c r="B45" s="232" t="s">
        <v>201</v>
      </c>
      <c r="C45" s="126"/>
      <c r="D45" s="126"/>
    </row>
    <row r="46" spans="1:4" s="108" customFormat="1" ht="18" customHeight="1">
      <c r="A46" s="115" t="s">
        <v>60</v>
      </c>
      <c r="B46" s="233" t="s">
        <v>202</v>
      </c>
      <c r="C46" s="124"/>
      <c r="D46" s="124"/>
    </row>
    <row r="47" spans="1:4" s="108" customFormat="1" ht="18" customHeight="1">
      <c r="A47" s="115" t="s">
        <v>198</v>
      </c>
      <c r="B47" s="233" t="s">
        <v>203</v>
      </c>
      <c r="C47" s="124"/>
      <c r="D47" s="124"/>
    </row>
    <row r="48" spans="1:4" s="108" customFormat="1" ht="18" customHeight="1">
      <c r="A48" s="115" t="s">
        <v>199</v>
      </c>
      <c r="B48" s="233" t="s">
        <v>204</v>
      </c>
      <c r="C48" s="124"/>
      <c r="D48" s="124"/>
    </row>
    <row r="49" spans="1:4" s="108" customFormat="1" ht="18" customHeight="1" thickBot="1">
      <c r="A49" s="118" t="s">
        <v>200</v>
      </c>
      <c r="B49" s="234" t="s">
        <v>205</v>
      </c>
      <c r="C49" s="125"/>
      <c r="D49" s="125"/>
    </row>
    <row r="50" spans="1:4" s="108" customFormat="1" ht="18" customHeight="1" thickBot="1">
      <c r="A50" s="109" t="s">
        <v>106</v>
      </c>
      <c r="B50" s="231" t="s">
        <v>206</v>
      </c>
      <c r="C50" s="111">
        <f>SUM(C51:C53)</f>
        <v>0</v>
      </c>
      <c r="D50" s="111">
        <f>SUM(D51:D53)</f>
        <v>0</v>
      </c>
    </row>
    <row r="51" spans="1:4" s="108" customFormat="1" ht="18" customHeight="1">
      <c r="A51" s="112" t="s">
        <v>61</v>
      </c>
      <c r="B51" s="232" t="s">
        <v>207</v>
      </c>
      <c r="C51" s="114"/>
      <c r="D51" s="114"/>
    </row>
    <row r="52" spans="1:4" s="108" customFormat="1" ht="18" customHeight="1">
      <c r="A52" s="115" t="s">
        <v>62</v>
      </c>
      <c r="B52" s="233" t="s">
        <v>384</v>
      </c>
      <c r="C52" s="117"/>
      <c r="D52" s="117"/>
    </row>
    <row r="53" spans="1:4" s="108" customFormat="1" ht="18" customHeight="1">
      <c r="A53" s="115" t="s">
        <v>211</v>
      </c>
      <c r="B53" s="233" t="s">
        <v>209</v>
      </c>
      <c r="C53" s="117">
        <v>0</v>
      </c>
      <c r="D53" s="117">
        <v>0</v>
      </c>
    </row>
    <row r="54" spans="1:4" s="108" customFormat="1" ht="18" customHeight="1" thickBot="1">
      <c r="A54" s="118" t="s">
        <v>212</v>
      </c>
      <c r="B54" s="234" t="s">
        <v>210</v>
      </c>
      <c r="C54" s="121"/>
      <c r="D54" s="121"/>
    </row>
    <row r="55" spans="1:4" s="108" customFormat="1" ht="18" customHeight="1" thickBot="1">
      <c r="A55" s="109" t="s">
        <v>13</v>
      </c>
      <c r="B55" s="235" t="s">
        <v>213</v>
      </c>
      <c r="C55" s="111">
        <f>SUM(C56:C58)</f>
        <v>0</v>
      </c>
      <c r="D55" s="111">
        <f>SUM(D56:D58)</f>
        <v>0</v>
      </c>
    </row>
    <row r="56" spans="1:4" s="108" customFormat="1" ht="18" customHeight="1">
      <c r="A56" s="112" t="s">
        <v>107</v>
      </c>
      <c r="B56" s="232" t="s">
        <v>215</v>
      </c>
      <c r="C56" s="124"/>
      <c r="D56" s="124"/>
    </row>
    <row r="57" spans="1:4" s="108" customFormat="1" ht="18" customHeight="1">
      <c r="A57" s="115" t="s">
        <v>108</v>
      </c>
      <c r="B57" s="233" t="s">
        <v>385</v>
      </c>
      <c r="C57" s="124"/>
      <c r="D57" s="124"/>
    </row>
    <row r="58" spans="1:4" s="108" customFormat="1" ht="18" customHeight="1">
      <c r="A58" s="115" t="s">
        <v>132</v>
      </c>
      <c r="B58" s="233" t="s">
        <v>216</v>
      </c>
      <c r="C58" s="124"/>
      <c r="D58" s="124"/>
    </row>
    <row r="59" spans="1:4" s="108" customFormat="1" ht="18" customHeight="1" thickBot="1">
      <c r="A59" s="118" t="s">
        <v>214</v>
      </c>
      <c r="B59" s="234" t="s">
        <v>217</v>
      </c>
      <c r="C59" s="124"/>
      <c r="D59" s="124"/>
    </row>
    <row r="60" spans="1:4" s="108" customFormat="1" ht="18" customHeight="1" thickBot="1">
      <c r="A60" s="109" t="s">
        <v>14</v>
      </c>
      <c r="B60" s="231" t="s">
        <v>218</v>
      </c>
      <c r="C60" s="122">
        <f>+C5+C12+C19+C26+C33+C44+C50+C55</f>
        <v>0</v>
      </c>
      <c r="D60" s="122">
        <f>+D5+D12+D19+D26+D33+D44+D50+D55</f>
        <v>0</v>
      </c>
    </row>
    <row r="61" spans="1:4" s="108" customFormat="1" ht="18" customHeight="1" thickBot="1">
      <c r="A61" s="127" t="s">
        <v>219</v>
      </c>
      <c r="B61" s="235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253</v>
      </c>
      <c r="B62" s="232" t="s">
        <v>221</v>
      </c>
      <c r="C62" s="124"/>
      <c r="D62" s="124"/>
    </row>
    <row r="63" spans="1:4" s="108" customFormat="1" ht="18" customHeight="1">
      <c r="A63" s="115" t="s">
        <v>262</v>
      </c>
      <c r="B63" s="233" t="s">
        <v>222</v>
      </c>
      <c r="C63" s="124"/>
      <c r="D63" s="124"/>
    </row>
    <row r="64" spans="1:4" s="108" customFormat="1" ht="18" customHeight="1" thickBot="1">
      <c r="A64" s="118" t="s">
        <v>263</v>
      </c>
      <c r="B64" s="236" t="s">
        <v>223</v>
      </c>
      <c r="C64" s="124"/>
      <c r="D64" s="124"/>
    </row>
    <row r="65" spans="1:4" s="108" customFormat="1" ht="18" customHeight="1" thickBot="1">
      <c r="A65" s="127" t="s">
        <v>224</v>
      </c>
      <c r="B65" s="235" t="s">
        <v>225</v>
      </c>
      <c r="C65" s="111">
        <f>SUM(C66:C69)</f>
        <v>0</v>
      </c>
      <c r="D65" s="111">
        <f>SUM(D66:D69)</f>
        <v>0</v>
      </c>
    </row>
    <row r="66" spans="1:4" s="108" customFormat="1" ht="18" customHeight="1">
      <c r="A66" s="112" t="s">
        <v>84</v>
      </c>
      <c r="B66" s="232" t="s">
        <v>226</v>
      </c>
      <c r="C66" s="124"/>
      <c r="D66" s="124"/>
    </row>
    <row r="67" spans="1:4" s="108" customFormat="1" ht="18" customHeight="1">
      <c r="A67" s="115" t="s">
        <v>85</v>
      </c>
      <c r="B67" s="233" t="s">
        <v>227</v>
      </c>
      <c r="C67" s="124"/>
      <c r="D67" s="124"/>
    </row>
    <row r="68" spans="1:4" s="108" customFormat="1" ht="18" customHeight="1">
      <c r="A68" s="115" t="s">
        <v>254</v>
      </c>
      <c r="B68" s="233" t="s">
        <v>228</v>
      </c>
      <c r="C68" s="124"/>
      <c r="D68" s="124"/>
    </row>
    <row r="69" spans="1:4" s="108" customFormat="1" ht="18" customHeight="1" thickBot="1">
      <c r="A69" s="118" t="s">
        <v>255</v>
      </c>
      <c r="B69" s="234" t="s">
        <v>229</v>
      </c>
      <c r="C69" s="124"/>
      <c r="D69" s="124"/>
    </row>
    <row r="70" spans="1:4" s="108" customFormat="1" ht="18" customHeight="1" thickBot="1">
      <c r="A70" s="127" t="s">
        <v>230</v>
      </c>
      <c r="B70" s="235" t="s">
        <v>231</v>
      </c>
      <c r="C70" s="111">
        <f>SUM(C71:C72)</f>
        <v>3250</v>
      </c>
      <c r="D70" s="111">
        <f>SUM(D71:D72)</f>
        <v>3200</v>
      </c>
    </row>
    <row r="71" spans="1:4" s="108" customFormat="1" ht="18" customHeight="1">
      <c r="A71" s="112" t="s">
        <v>256</v>
      </c>
      <c r="B71" s="232" t="s">
        <v>232</v>
      </c>
      <c r="C71" s="124">
        <v>3250</v>
      </c>
      <c r="D71" s="124">
        <v>3200</v>
      </c>
    </row>
    <row r="72" spans="1:4" s="108" customFormat="1" ht="18" customHeight="1" thickBot="1">
      <c r="A72" s="118" t="s">
        <v>257</v>
      </c>
      <c r="B72" s="234" t="s">
        <v>233</v>
      </c>
      <c r="C72" s="124"/>
      <c r="D72" s="124"/>
    </row>
    <row r="73" spans="1:4" s="108" customFormat="1" ht="18" customHeight="1" thickBot="1">
      <c r="A73" s="127" t="s">
        <v>234</v>
      </c>
      <c r="B73" s="235" t="s">
        <v>235</v>
      </c>
      <c r="C73" s="111">
        <f>SUM(C74:C76)</f>
        <v>0</v>
      </c>
      <c r="D73" s="111">
        <f>SUM(D74:D76)</f>
        <v>0</v>
      </c>
    </row>
    <row r="74" spans="1:4" s="108" customFormat="1" ht="18" customHeight="1">
      <c r="A74" s="112" t="s">
        <v>258</v>
      </c>
      <c r="B74" s="232" t="s">
        <v>236</v>
      </c>
      <c r="C74" s="124"/>
      <c r="D74" s="124"/>
    </row>
    <row r="75" spans="1:4" s="108" customFormat="1" ht="18" customHeight="1">
      <c r="A75" s="115" t="s">
        <v>259</v>
      </c>
      <c r="B75" s="233" t="s">
        <v>237</v>
      </c>
      <c r="C75" s="124"/>
      <c r="D75" s="124"/>
    </row>
    <row r="76" spans="1:4" s="108" customFormat="1" ht="18" customHeight="1" thickBot="1">
      <c r="A76" s="118" t="s">
        <v>260</v>
      </c>
      <c r="B76" s="234" t="s">
        <v>238</v>
      </c>
      <c r="C76" s="124"/>
      <c r="D76" s="124"/>
    </row>
    <row r="77" spans="1:4" s="108" customFormat="1" ht="18" customHeight="1" thickBot="1">
      <c r="A77" s="127" t="s">
        <v>239</v>
      </c>
      <c r="B77" s="235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29" t="s">
        <v>240</v>
      </c>
      <c r="B78" s="232" t="s">
        <v>241</v>
      </c>
      <c r="C78" s="124"/>
      <c r="D78" s="124"/>
    </row>
    <row r="79" spans="1:4" s="108" customFormat="1" ht="18" customHeight="1">
      <c r="A79" s="130" t="s">
        <v>242</v>
      </c>
      <c r="B79" s="233" t="s">
        <v>243</v>
      </c>
      <c r="C79" s="124"/>
      <c r="D79" s="124"/>
    </row>
    <row r="80" spans="1:4" s="108" customFormat="1" ht="18" customHeight="1">
      <c r="A80" s="130" t="s">
        <v>244</v>
      </c>
      <c r="B80" s="233" t="s">
        <v>245</v>
      </c>
      <c r="C80" s="124"/>
      <c r="D80" s="124"/>
    </row>
    <row r="81" spans="1:4" s="108" customFormat="1" ht="18" customHeight="1" thickBot="1">
      <c r="A81" s="131" t="s">
        <v>246</v>
      </c>
      <c r="B81" s="234" t="s">
        <v>247</v>
      </c>
      <c r="C81" s="124"/>
      <c r="D81" s="124"/>
    </row>
    <row r="82" spans="1:4" s="108" customFormat="1" ht="18" customHeight="1" thickBot="1">
      <c r="A82" s="127" t="s">
        <v>248</v>
      </c>
      <c r="B82" s="235" t="s">
        <v>249</v>
      </c>
      <c r="C82" s="132"/>
      <c r="D82" s="132"/>
    </row>
    <row r="83" spans="1:4" s="108" customFormat="1" ht="18" customHeight="1" thickBot="1">
      <c r="A83" s="127" t="s">
        <v>250</v>
      </c>
      <c r="B83" s="237" t="s">
        <v>251</v>
      </c>
      <c r="C83" s="122">
        <f>+C61+C65+C70+C73+C77+C82</f>
        <v>3250</v>
      </c>
      <c r="D83" s="122">
        <f>+D61+D65+D70+D73+D77+D82</f>
        <v>3200</v>
      </c>
    </row>
    <row r="84" spans="1:4" s="108" customFormat="1" ht="18" customHeight="1" thickBot="1">
      <c r="A84" s="134" t="s">
        <v>264</v>
      </c>
      <c r="B84" s="238" t="s">
        <v>252</v>
      </c>
      <c r="C84" s="122">
        <f>+C60+C83</f>
        <v>3250</v>
      </c>
      <c r="D84" s="122">
        <f>+D60+D83</f>
        <v>3200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427" t="s">
        <v>34</v>
      </c>
      <c r="B86" s="427"/>
      <c r="C86" s="427"/>
    </row>
    <row r="87" spans="1:3" s="140" customFormat="1" ht="18" customHeight="1" thickBot="1">
      <c r="A87" s="428" t="s">
        <v>88</v>
      </c>
      <c r="B87" s="428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153</v>
      </c>
      <c r="D88" s="104" t="s">
        <v>153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3</v>
      </c>
    </row>
    <row r="90" spans="1:4" s="100" customFormat="1" ht="18" customHeight="1" thickBot="1">
      <c r="A90" s="141" t="s">
        <v>6</v>
      </c>
      <c r="B90" s="239" t="s">
        <v>391</v>
      </c>
      <c r="C90" s="143">
        <f>SUM(C91:C95)</f>
        <v>3250</v>
      </c>
      <c r="D90" s="143">
        <f>SUM(D91:D95)</f>
        <v>3200</v>
      </c>
    </row>
    <row r="91" spans="1:4" s="100" customFormat="1" ht="18" customHeight="1">
      <c r="A91" s="144" t="s">
        <v>63</v>
      </c>
      <c r="B91" s="240" t="s">
        <v>36</v>
      </c>
      <c r="C91" s="146">
        <v>0</v>
      </c>
      <c r="D91" s="146">
        <v>0</v>
      </c>
    </row>
    <row r="92" spans="1:4" s="100" customFormat="1" ht="18" customHeight="1">
      <c r="A92" s="115" t="s">
        <v>64</v>
      </c>
      <c r="B92" s="241" t="s">
        <v>109</v>
      </c>
      <c r="C92" s="117">
        <v>0</v>
      </c>
      <c r="D92" s="117">
        <v>0</v>
      </c>
    </row>
    <row r="93" spans="1:4" s="100" customFormat="1" ht="18" customHeight="1">
      <c r="A93" s="115" t="s">
        <v>65</v>
      </c>
      <c r="B93" s="241" t="s">
        <v>82</v>
      </c>
      <c r="C93" s="121">
        <v>1200</v>
      </c>
      <c r="D93" s="121">
        <v>1200</v>
      </c>
    </row>
    <row r="94" spans="1:4" s="100" customFormat="1" ht="18" customHeight="1">
      <c r="A94" s="115" t="s">
        <v>66</v>
      </c>
      <c r="B94" s="242" t="s">
        <v>110</v>
      </c>
      <c r="C94" s="121">
        <v>0</v>
      </c>
      <c r="D94" s="121">
        <v>0</v>
      </c>
    </row>
    <row r="95" spans="1:4" s="100" customFormat="1" ht="18" customHeight="1">
      <c r="A95" s="115" t="s">
        <v>74</v>
      </c>
      <c r="B95" s="243" t="s">
        <v>111</v>
      </c>
      <c r="C95" s="121">
        <v>2050</v>
      </c>
      <c r="D95" s="121">
        <v>2000</v>
      </c>
    </row>
    <row r="96" spans="1:4" s="100" customFormat="1" ht="18" customHeight="1">
      <c r="A96" s="115" t="s">
        <v>67</v>
      </c>
      <c r="B96" s="241" t="s">
        <v>267</v>
      </c>
      <c r="C96" s="121"/>
      <c r="D96" s="121"/>
    </row>
    <row r="97" spans="1:4" s="100" customFormat="1" ht="18" customHeight="1">
      <c r="A97" s="115" t="s">
        <v>68</v>
      </c>
      <c r="B97" s="244" t="s">
        <v>268</v>
      </c>
      <c r="C97" s="121"/>
      <c r="D97" s="121"/>
    </row>
    <row r="98" spans="1:4" s="100" customFormat="1" ht="18" customHeight="1">
      <c r="A98" s="115" t="s">
        <v>75</v>
      </c>
      <c r="B98" s="241" t="s">
        <v>269</v>
      </c>
      <c r="C98" s="121"/>
      <c r="D98" s="121"/>
    </row>
    <row r="99" spans="1:4" s="100" customFormat="1" ht="18" customHeight="1">
      <c r="A99" s="115" t="s">
        <v>76</v>
      </c>
      <c r="B99" s="241" t="s">
        <v>270</v>
      </c>
      <c r="C99" s="121"/>
      <c r="D99" s="121"/>
    </row>
    <row r="100" spans="1:4" s="100" customFormat="1" ht="18" customHeight="1">
      <c r="A100" s="115" t="s">
        <v>77</v>
      </c>
      <c r="B100" s="244" t="s">
        <v>271</v>
      </c>
      <c r="C100" s="121"/>
      <c r="D100" s="121"/>
    </row>
    <row r="101" spans="1:4" s="100" customFormat="1" ht="18" customHeight="1">
      <c r="A101" s="115" t="s">
        <v>78</v>
      </c>
      <c r="B101" s="244" t="s">
        <v>272</v>
      </c>
      <c r="C101" s="121"/>
      <c r="D101" s="121"/>
    </row>
    <row r="102" spans="1:4" s="100" customFormat="1" ht="18" customHeight="1">
      <c r="A102" s="115" t="s">
        <v>80</v>
      </c>
      <c r="B102" s="241" t="s">
        <v>273</v>
      </c>
      <c r="C102" s="121"/>
      <c r="D102" s="121"/>
    </row>
    <row r="103" spans="1:4" s="100" customFormat="1" ht="18" customHeight="1">
      <c r="A103" s="151" t="s">
        <v>112</v>
      </c>
      <c r="B103" s="245" t="s">
        <v>274</v>
      </c>
      <c r="C103" s="121"/>
      <c r="D103" s="121"/>
    </row>
    <row r="104" spans="1:4" s="100" customFormat="1" ht="18" customHeight="1">
      <c r="A104" s="115" t="s">
        <v>265</v>
      </c>
      <c r="B104" s="245" t="s">
        <v>275</v>
      </c>
      <c r="C104" s="121"/>
      <c r="D104" s="121"/>
    </row>
    <row r="105" spans="1:4" s="100" customFormat="1" ht="18" customHeight="1" thickBot="1">
      <c r="A105" s="153" t="s">
        <v>266</v>
      </c>
      <c r="B105" s="246" t="s">
        <v>276</v>
      </c>
      <c r="C105" s="155">
        <v>2050</v>
      </c>
      <c r="D105" s="155">
        <v>2000</v>
      </c>
    </row>
    <row r="106" spans="1:4" s="100" customFormat="1" ht="18" customHeight="1" thickBot="1">
      <c r="A106" s="109" t="s">
        <v>7</v>
      </c>
      <c r="B106" s="247" t="s">
        <v>392</v>
      </c>
      <c r="C106" s="111">
        <f>+C107+C109+C111</f>
        <v>0</v>
      </c>
      <c r="D106" s="111">
        <f>+D107+D109+D111</f>
        <v>0</v>
      </c>
    </row>
    <row r="107" spans="1:4" s="100" customFormat="1" ht="18" customHeight="1">
      <c r="A107" s="112" t="s">
        <v>69</v>
      </c>
      <c r="B107" s="241" t="s">
        <v>130</v>
      </c>
      <c r="C107" s="114">
        <v>0</v>
      </c>
      <c r="D107" s="114">
        <v>0</v>
      </c>
    </row>
    <row r="108" spans="1:4" s="100" customFormat="1" ht="18" customHeight="1">
      <c r="A108" s="112" t="s">
        <v>70</v>
      </c>
      <c r="B108" s="245" t="s">
        <v>280</v>
      </c>
      <c r="C108" s="114"/>
      <c r="D108" s="114"/>
    </row>
    <row r="109" spans="1:4" s="100" customFormat="1" ht="18" customHeight="1">
      <c r="A109" s="112" t="s">
        <v>71</v>
      </c>
      <c r="B109" s="245" t="s">
        <v>113</v>
      </c>
      <c r="C109" s="117"/>
      <c r="D109" s="117"/>
    </row>
    <row r="110" spans="1:4" s="100" customFormat="1" ht="18" customHeight="1">
      <c r="A110" s="112" t="s">
        <v>72</v>
      </c>
      <c r="B110" s="245" t="s">
        <v>281</v>
      </c>
      <c r="C110" s="158"/>
      <c r="D110" s="158"/>
    </row>
    <row r="111" spans="1:4" s="100" customFormat="1" ht="18" customHeight="1">
      <c r="A111" s="112" t="s">
        <v>73</v>
      </c>
      <c r="B111" s="248" t="s">
        <v>133</v>
      </c>
      <c r="C111" s="158"/>
      <c r="D111" s="158"/>
    </row>
    <row r="112" spans="1:4" s="100" customFormat="1" ht="18" customHeight="1">
      <c r="A112" s="112" t="s">
        <v>79</v>
      </c>
      <c r="B112" s="249" t="s">
        <v>386</v>
      </c>
      <c r="C112" s="158"/>
      <c r="D112" s="158"/>
    </row>
    <row r="113" spans="1:4" s="100" customFormat="1" ht="18" customHeight="1">
      <c r="A113" s="112" t="s">
        <v>81</v>
      </c>
      <c r="B113" s="250" t="s">
        <v>286</v>
      </c>
      <c r="C113" s="158"/>
      <c r="D113" s="158"/>
    </row>
    <row r="114" spans="1:4" s="100" customFormat="1" ht="18" customHeight="1">
      <c r="A114" s="112" t="s">
        <v>114</v>
      </c>
      <c r="B114" s="241" t="s">
        <v>270</v>
      </c>
      <c r="C114" s="158"/>
      <c r="D114" s="158"/>
    </row>
    <row r="115" spans="1:4" s="100" customFormat="1" ht="18" customHeight="1">
      <c r="A115" s="112" t="s">
        <v>115</v>
      </c>
      <c r="B115" s="241" t="s">
        <v>285</v>
      </c>
      <c r="C115" s="158"/>
      <c r="D115" s="158"/>
    </row>
    <row r="116" spans="1:4" s="100" customFormat="1" ht="18" customHeight="1">
      <c r="A116" s="112" t="s">
        <v>116</v>
      </c>
      <c r="B116" s="241" t="s">
        <v>284</v>
      </c>
      <c r="C116" s="158"/>
      <c r="D116" s="158"/>
    </row>
    <row r="117" spans="1:4" s="100" customFormat="1" ht="18" customHeight="1">
      <c r="A117" s="112" t="s">
        <v>277</v>
      </c>
      <c r="B117" s="241" t="s">
        <v>273</v>
      </c>
      <c r="C117" s="158"/>
      <c r="D117" s="158"/>
    </row>
    <row r="118" spans="1:4" s="100" customFormat="1" ht="18" customHeight="1">
      <c r="A118" s="112" t="s">
        <v>278</v>
      </c>
      <c r="B118" s="241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241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251" t="s">
        <v>287</v>
      </c>
      <c r="C120" s="111">
        <f>+C121+C122</f>
        <v>0</v>
      </c>
      <c r="D120" s="111">
        <f>+D121+D122</f>
        <v>0</v>
      </c>
    </row>
    <row r="121" spans="1:4" s="100" customFormat="1" ht="18" customHeight="1">
      <c r="A121" s="112" t="s">
        <v>52</v>
      </c>
      <c r="B121" s="250" t="s">
        <v>44</v>
      </c>
      <c r="C121" s="114">
        <v>0</v>
      </c>
      <c r="D121" s="114">
        <v>0</v>
      </c>
    </row>
    <row r="122" spans="1:4" s="100" customFormat="1" ht="18" customHeight="1" thickBot="1">
      <c r="A122" s="118" t="s">
        <v>53</v>
      </c>
      <c r="B122" s="245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251" t="s">
        <v>288</v>
      </c>
      <c r="C123" s="111">
        <f>+C90+C106+C120</f>
        <v>3250</v>
      </c>
      <c r="D123" s="111">
        <f>+D90+D106+D120</f>
        <v>3200</v>
      </c>
    </row>
    <row r="124" spans="1:4" s="100" customFormat="1" ht="18" customHeight="1" thickBot="1">
      <c r="A124" s="109" t="s">
        <v>10</v>
      </c>
      <c r="B124" s="251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50" t="s">
        <v>290</v>
      </c>
      <c r="C125" s="158"/>
      <c r="D125" s="158"/>
    </row>
    <row r="126" spans="1:4" s="100" customFormat="1" ht="18" customHeight="1">
      <c r="A126" s="112" t="s">
        <v>57</v>
      </c>
      <c r="B126" s="250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252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251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250" t="s">
        <v>293</v>
      </c>
      <c r="C129" s="158"/>
      <c r="D129" s="158"/>
    </row>
    <row r="130" spans="1:4" s="100" customFormat="1" ht="18" customHeight="1">
      <c r="A130" s="112" t="s">
        <v>60</v>
      </c>
      <c r="B130" s="250" t="s">
        <v>294</v>
      </c>
      <c r="C130" s="158"/>
      <c r="D130" s="158"/>
    </row>
    <row r="131" spans="1:4" s="100" customFormat="1" ht="18" customHeight="1">
      <c r="A131" s="112" t="s">
        <v>198</v>
      </c>
      <c r="B131" s="250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252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251" t="s">
        <v>297</v>
      </c>
      <c r="C133" s="122">
        <f>+C134+C135+C136+C137</f>
        <v>0</v>
      </c>
      <c r="D133" s="122">
        <f>+D134+D135+D136+D137</f>
        <v>0</v>
      </c>
    </row>
    <row r="134" spans="1:4" s="100" customFormat="1" ht="18" customHeight="1">
      <c r="A134" s="112" t="s">
        <v>61</v>
      </c>
      <c r="B134" s="250" t="s">
        <v>298</v>
      </c>
      <c r="C134" s="158"/>
      <c r="D134" s="158"/>
    </row>
    <row r="135" spans="1:4" s="100" customFormat="1" ht="18" customHeight="1">
      <c r="A135" s="112" t="s">
        <v>62</v>
      </c>
      <c r="B135" s="250" t="s">
        <v>308</v>
      </c>
      <c r="C135" s="158"/>
      <c r="D135" s="158"/>
    </row>
    <row r="136" spans="1:4" s="100" customFormat="1" ht="18" customHeight="1">
      <c r="A136" s="112" t="s">
        <v>211</v>
      </c>
      <c r="B136" s="250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52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251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250" t="s">
        <v>302</v>
      </c>
      <c r="C139" s="158"/>
      <c r="D139" s="158"/>
    </row>
    <row r="140" spans="1:4" s="100" customFormat="1" ht="18" customHeight="1">
      <c r="A140" s="112" t="s">
        <v>108</v>
      </c>
      <c r="B140" s="250" t="s">
        <v>303</v>
      </c>
      <c r="C140" s="158"/>
      <c r="D140" s="158"/>
    </row>
    <row r="141" spans="1:4" s="100" customFormat="1" ht="18" customHeight="1">
      <c r="A141" s="112" t="s">
        <v>132</v>
      </c>
      <c r="B141" s="250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250" t="s">
        <v>305</v>
      </c>
      <c r="C142" s="158"/>
      <c r="D142" s="158"/>
    </row>
    <row r="143" spans="1:7" s="100" customFormat="1" ht="18" customHeight="1" thickBot="1">
      <c r="A143" s="109" t="s">
        <v>14</v>
      </c>
      <c r="B143" s="251" t="s">
        <v>306</v>
      </c>
      <c r="C143" s="167">
        <f>+C124+C128+C133+C138</f>
        <v>0</v>
      </c>
      <c r="D143" s="167">
        <f>+D124+D128+D133+D138</f>
        <v>0</v>
      </c>
      <c r="E143" s="169"/>
      <c r="F143" s="169"/>
      <c r="G143" s="169"/>
    </row>
    <row r="144" spans="1:4" s="108" customFormat="1" ht="18" customHeight="1" thickBot="1">
      <c r="A144" s="170" t="s">
        <v>15</v>
      </c>
      <c r="B144" s="253" t="s">
        <v>307</v>
      </c>
      <c r="C144" s="167">
        <f>+C123+C143</f>
        <v>3250</v>
      </c>
      <c r="D144" s="167">
        <f>+D123+D143</f>
        <v>3200</v>
      </c>
    </row>
    <row r="145" s="100" customFormat="1" ht="18" customHeight="1">
      <c r="C145" s="172"/>
    </row>
    <row r="146" spans="1:3" s="100" customFormat="1" ht="18" customHeight="1">
      <c r="A146" s="429" t="s">
        <v>309</v>
      </c>
      <c r="B146" s="429"/>
      <c r="C146" s="429"/>
    </row>
    <row r="147" spans="1:3" s="100" customFormat="1" ht="18" customHeight="1" thickBot="1">
      <c r="A147" s="426" t="s">
        <v>89</v>
      </c>
      <c r="B147" s="426"/>
      <c r="C147" s="101" t="s">
        <v>131</v>
      </c>
    </row>
    <row r="148" spans="1:4" s="100" customFormat="1" ht="18" customHeight="1" thickBot="1">
      <c r="A148" s="109">
        <v>1</v>
      </c>
      <c r="B148" s="247" t="s">
        <v>310</v>
      </c>
      <c r="C148" s="111">
        <f>+C60-C123</f>
        <v>-3250</v>
      </c>
      <c r="D148" s="111">
        <f>+D60-D123</f>
        <v>-3200</v>
      </c>
    </row>
    <row r="149" spans="1:4" s="100" customFormat="1" ht="18" customHeight="1" thickBot="1">
      <c r="A149" s="109" t="s">
        <v>7</v>
      </c>
      <c r="B149" s="247" t="s">
        <v>311</v>
      </c>
      <c r="C149" s="111">
        <f>+C83-C143</f>
        <v>3250</v>
      </c>
      <c r="D149" s="111">
        <f>+D83-D143</f>
        <v>3200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önkéntvállalt feladatainak
2014. ÉVI KÖLTSÉGVETÉS ÖSSZEVONT MÉRLEGE
2014.12.31.&amp;10
&amp;R&amp;"Times New Roman CE,Félkövér dőlt"&amp;11 1.2. melléklet a 3/2014. (II.20.)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view="pageLayout" workbookViewId="0" topLeftCell="A76">
      <selection activeCell="E76" sqref="E1:E16384"/>
    </sheetView>
  </sheetViews>
  <sheetFormatPr defaultColWidth="9.00390625" defaultRowHeight="12.75"/>
  <cols>
    <col min="1" max="1" width="9.50390625" style="29" customWidth="1"/>
    <col min="2" max="2" width="71.125" style="29" customWidth="1"/>
    <col min="3" max="3" width="18.00390625" style="30" customWidth="1"/>
    <col min="4" max="4" width="16.125" style="34" customWidth="1"/>
    <col min="5" max="16384" width="9.375" style="34" customWidth="1"/>
  </cols>
  <sheetData>
    <row r="1" spans="1:3" s="100" customFormat="1" ht="18" customHeight="1">
      <c r="A1" s="427" t="s">
        <v>4</v>
      </c>
      <c r="B1" s="427"/>
      <c r="C1" s="427"/>
    </row>
    <row r="2" spans="1:3" s="100" customFormat="1" ht="18" customHeight="1" thickBot="1">
      <c r="A2" s="426" t="s">
        <v>87</v>
      </c>
      <c r="B2" s="426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413</v>
      </c>
      <c r="D3" s="104" t="s">
        <v>411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231" t="s">
        <v>154</v>
      </c>
      <c r="C5" s="111">
        <f>+C6+C7+C8+C9+C10+C11</f>
        <v>0</v>
      </c>
      <c r="D5" s="111">
        <f>+D6+D7+D8+D9+D10+D11</f>
        <v>0</v>
      </c>
    </row>
    <row r="6" spans="1:4" s="108" customFormat="1" ht="18" customHeight="1">
      <c r="A6" s="112" t="s">
        <v>63</v>
      </c>
      <c r="B6" s="232" t="s">
        <v>155</v>
      </c>
      <c r="C6" s="114"/>
      <c r="D6" s="114"/>
    </row>
    <row r="7" spans="1:4" s="108" customFormat="1" ht="18" customHeight="1">
      <c r="A7" s="115" t="s">
        <v>64</v>
      </c>
      <c r="B7" s="233" t="s">
        <v>156</v>
      </c>
      <c r="C7" s="117"/>
      <c r="D7" s="117"/>
    </row>
    <row r="8" spans="1:4" s="108" customFormat="1" ht="18" customHeight="1">
      <c r="A8" s="115" t="s">
        <v>65</v>
      </c>
      <c r="B8" s="233" t="s">
        <v>157</v>
      </c>
      <c r="C8" s="117"/>
      <c r="D8" s="117"/>
    </row>
    <row r="9" spans="1:4" s="108" customFormat="1" ht="18" customHeight="1">
      <c r="A9" s="115" t="s">
        <v>66</v>
      </c>
      <c r="B9" s="233" t="s">
        <v>158</v>
      </c>
      <c r="C9" s="117"/>
      <c r="D9" s="117"/>
    </row>
    <row r="10" spans="1:4" s="108" customFormat="1" ht="18" customHeight="1">
      <c r="A10" s="115" t="s">
        <v>83</v>
      </c>
      <c r="B10" s="233" t="s">
        <v>159</v>
      </c>
      <c r="C10" s="117"/>
      <c r="D10" s="117"/>
    </row>
    <row r="11" spans="1:4" s="108" customFormat="1" ht="18" customHeight="1" thickBot="1">
      <c r="A11" s="118" t="s">
        <v>67</v>
      </c>
      <c r="B11" s="234" t="s">
        <v>160</v>
      </c>
      <c r="C11" s="117"/>
      <c r="D11" s="117"/>
    </row>
    <row r="12" spans="1:4" s="108" customFormat="1" ht="18" customHeight="1" thickBot="1">
      <c r="A12" s="109" t="s">
        <v>7</v>
      </c>
      <c r="B12" s="235" t="s">
        <v>161</v>
      </c>
      <c r="C12" s="111">
        <f>+C13+C14+C15+C16+C17</f>
        <v>0</v>
      </c>
      <c r="D12" s="111">
        <f>+D13+D14+D15+D16+D17</f>
        <v>0</v>
      </c>
    </row>
    <row r="13" spans="1:4" s="108" customFormat="1" ht="18" customHeight="1">
      <c r="A13" s="112" t="s">
        <v>69</v>
      </c>
      <c r="B13" s="232" t="s">
        <v>162</v>
      </c>
      <c r="C13" s="114"/>
      <c r="D13" s="114"/>
    </row>
    <row r="14" spans="1:4" s="108" customFormat="1" ht="18" customHeight="1">
      <c r="A14" s="115" t="s">
        <v>70</v>
      </c>
      <c r="B14" s="233" t="s">
        <v>163</v>
      </c>
      <c r="C14" s="117"/>
      <c r="D14" s="117"/>
    </row>
    <row r="15" spans="1:4" s="108" customFormat="1" ht="18" customHeight="1">
      <c r="A15" s="115" t="s">
        <v>71</v>
      </c>
      <c r="B15" s="233" t="s">
        <v>380</v>
      </c>
      <c r="C15" s="117"/>
      <c r="D15" s="117"/>
    </row>
    <row r="16" spans="1:4" s="108" customFormat="1" ht="18" customHeight="1">
      <c r="A16" s="115" t="s">
        <v>72</v>
      </c>
      <c r="B16" s="233" t="s">
        <v>381</v>
      </c>
      <c r="C16" s="117"/>
      <c r="D16" s="117"/>
    </row>
    <row r="17" spans="1:4" s="108" customFormat="1" ht="18" customHeight="1">
      <c r="A17" s="115" t="s">
        <v>73</v>
      </c>
      <c r="B17" s="233" t="s">
        <v>164</v>
      </c>
      <c r="C17" s="117"/>
      <c r="D17" s="117"/>
    </row>
    <row r="18" spans="1:4" s="108" customFormat="1" ht="18" customHeight="1" thickBot="1">
      <c r="A18" s="118" t="s">
        <v>79</v>
      </c>
      <c r="B18" s="234" t="s">
        <v>165</v>
      </c>
      <c r="C18" s="121"/>
      <c r="D18" s="121"/>
    </row>
    <row r="19" spans="1:4" s="108" customFormat="1" ht="18" customHeight="1" thickBot="1">
      <c r="A19" s="109" t="s">
        <v>8</v>
      </c>
      <c r="B19" s="231" t="s">
        <v>166</v>
      </c>
      <c r="C19" s="111">
        <f>+C20+C21+C22+C23+C24</f>
        <v>0</v>
      </c>
      <c r="D19" s="111">
        <f>+D20+D21+D22+D23+D24</f>
        <v>0</v>
      </c>
    </row>
    <row r="20" spans="1:4" s="108" customFormat="1" ht="18" customHeight="1">
      <c r="A20" s="112" t="s">
        <v>52</v>
      </c>
      <c r="B20" s="232" t="s">
        <v>167</v>
      </c>
      <c r="C20" s="114"/>
      <c r="D20" s="114"/>
    </row>
    <row r="21" spans="1:4" s="108" customFormat="1" ht="18" customHeight="1">
      <c r="A21" s="115" t="s">
        <v>53</v>
      </c>
      <c r="B21" s="233" t="s">
        <v>168</v>
      </c>
      <c r="C21" s="117"/>
      <c r="D21" s="117"/>
    </row>
    <row r="22" spans="1:4" s="108" customFormat="1" ht="18" customHeight="1">
      <c r="A22" s="115" t="s">
        <v>54</v>
      </c>
      <c r="B22" s="233" t="s">
        <v>382</v>
      </c>
      <c r="C22" s="117"/>
      <c r="D22" s="117"/>
    </row>
    <row r="23" spans="1:4" s="108" customFormat="1" ht="18" customHeight="1">
      <c r="A23" s="115" t="s">
        <v>55</v>
      </c>
      <c r="B23" s="233" t="s">
        <v>383</v>
      </c>
      <c r="C23" s="117"/>
      <c r="D23" s="117"/>
    </row>
    <row r="24" spans="1:4" s="108" customFormat="1" ht="18" customHeight="1">
      <c r="A24" s="115" t="s">
        <v>97</v>
      </c>
      <c r="B24" s="233" t="s">
        <v>169</v>
      </c>
      <c r="C24" s="117"/>
      <c r="D24" s="117"/>
    </row>
    <row r="25" spans="1:4" s="108" customFormat="1" ht="18" customHeight="1" thickBot="1">
      <c r="A25" s="118" t="s">
        <v>98</v>
      </c>
      <c r="B25" s="234" t="s">
        <v>170</v>
      </c>
      <c r="C25" s="121"/>
      <c r="D25" s="121"/>
    </row>
    <row r="26" spans="1:4" s="108" customFormat="1" ht="18" customHeight="1" thickBot="1">
      <c r="A26" s="109" t="s">
        <v>99</v>
      </c>
      <c r="B26" s="231" t="s">
        <v>171</v>
      </c>
      <c r="C26" s="122">
        <f>+C27+C30+C31+C32</f>
        <v>0</v>
      </c>
      <c r="D26" s="122">
        <f>+D27+D30+D31+D32</f>
        <v>0</v>
      </c>
    </row>
    <row r="27" spans="1:4" s="108" customFormat="1" ht="18" customHeight="1">
      <c r="A27" s="112" t="s">
        <v>172</v>
      </c>
      <c r="B27" s="232" t="s">
        <v>178</v>
      </c>
      <c r="C27" s="123">
        <f>+C28+C29</f>
        <v>0</v>
      </c>
      <c r="D27" s="123">
        <f>+D28+D29</f>
        <v>0</v>
      </c>
    </row>
    <row r="28" spans="1:4" s="108" customFormat="1" ht="18" customHeight="1">
      <c r="A28" s="115" t="s">
        <v>173</v>
      </c>
      <c r="B28" s="233" t="s">
        <v>179</v>
      </c>
      <c r="C28" s="117"/>
      <c r="D28" s="117"/>
    </row>
    <row r="29" spans="1:4" s="108" customFormat="1" ht="18" customHeight="1">
      <c r="A29" s="115" t="s">
        <v>174</v>
      </c>
      <c r="B29" s="233" t="s">
        <v>180</v>
      </c>
      <c r="C29" s="117"/>
      <c r="D29" s="117"/>
    </row>
    <row r="30" spans="1:4" s="108" customFormat="1" ht="18" customHeight="1">
      <c r="A30" s="115" t="s">
        <v>175</v>
      </c>
      <c r="B30" s="233" t="s">
        <v>181</v>
      </c>
      <c r="C30" s="117"/>
      <c r="D30" s="117"/>
    </row>
    <row r="31" spans="1:4" s="108" customFormat="1" ht="18" customHeight="1">
      <c r="A31" s="115" t="s">
        <v>176</v>
      </c>
      <c r="B31" s="233" t="s">
        <v>182</v>
      </c>
      <c r="C31" s="117"/>
      <c r="D31" s="117"/>
    </row>
    <row r="32" spans="1:4" s="108" customFormat="1" ht="18" customHeight="1" thickBot="1">
      <c r="A32" s="118" t="s">
        <v>177</v>
      </c>
      <c r="B32" s="234" t="s">
        <v>183</v>
      </c>
      <c r="C32" s="121"/>
      <c r="D32" s="121"/>
    </row>
    <row r="33" spans="1:4" s="108" customFormat="1" ht="18" customHeight="1" thickBot="1">
      <c r="A33" s="109" t="s">
        <v>10</v>
      </c>
      <c r="B33" s="231" t="s">
        <v>184</v>
      </c>
      <c r="C33" s="111">
        <f>SUM(C34:C43)</f>
        <v>0</v>
      </c>
      <c r="D33" s="111">
        <f>SUM(D34:D43)</f>
        <v>0</v>
      </c>
    </row>
    <row r="34" spans="1:4" s="108" customFormat="1" ht="18" customHeight="1">
      <c r="A34" s="112" t="s">
        <v>56</v>
      </c>
      <c r="B34" s="232" t="s">
        <v>187</v>
      </c>
      <c r="C34" s="114"/>
      <c r="D34" s="114"/>
    </row>
    <row r="35" spans="1:4" s="108" customFormat="1" ht="18" customHeight="1">
      <c r="A35" s="115" t="s">
        <v>57</v>
      </c>
      <c r="B35" s="233" t="s">
        <v>188</v>
      </c>
      <c r="C35" s="117"/>
      <c r="D35" s="117"/>
    </row>
    <row r="36" spans="1:4" s="108" customFormat="1" ht="18" customHeight="1">
      <c r="A36" s="115" t="s">
        <v>58</v>
      </c>
      <c r="B36" s="233" t="s">
        <v>189</v>
      </c>
      <c r="C36" s="117"/>
      <c r="D36" s="117"/>
    </row>
    <row r="37" spans="1:4" s="108" customFormat="1" ht="18" customHeight="1">
      <c r="A37" s="115" t="s">
        <v>101</v>
      </c>
      <c r="B37" s="233" t="s">
        <v>190</v>
      </c>
      <c r="C37" s="117"/>
      <c r="D37" s="117"/>
    </row>
    <row r="38" spans="1:4" s="108" customFormat="1" ht="18" customHeight="1">
      <c r="A38" s="115" t="s">
        <v>102</v>
      </c>
      <c r="B38" s="233" t="s">
        <v>191</v>
      </c>
      <c r="C38" s="117"/>
      <c r="D38" s="117"/>
    </row>
    <row r="39" spans="1:4" s="108" customFormat="1" ht="18" customHeight="1">
      <c r="A39" s="115" t="s">
        <v>103</v>
      </c>
      <c r="B39" s="233" t="s">
        <v>192</v>
      </c>
      <c r="C39" s="117"/>
      <c r="D39" s="117"/>
    </row>
    <row r="40" spans="1:4" s="108" customFormat="1" ht="18" customHeight="1">
      <c r="A40" s="115" t="s">
        <v>104</v>
      </c>
      <c r="B40" s="233" t="s">
        <v>193</v>
      </c>
      <c r="C40" s="117"/>
      <c r="D40" s="117"/>
    </row>
    <row r="41" spans="1:4" s="108" customFormat="1" ht="18" customHeight="1">
      <c r="A41" s="115" t="s">
        <v>105</v>
      </c>
      <c r="B41" s="233" t="s">
        <v>194</v>
      </c>
      <c r="C41" s="117"/>
      <c r="D41" s="117"/>
    </row>
    <row r="42" spans="1:4" s="108" customFormat="1" ht="18" customHeight="1">
      <c r="A42" s="115" t="s">
        <v>185</v>
      </c>
      <c r="B42" s="233" t="s">
        <v>195</v>
      </c>
      <c r="C42" s="124"/>
      <c r="D42" s="124"/>
    </row>
    <row r="43" spans="1:4" s="108" customFormat="1" ht="18" customHeight="1" thickBot="1">
      <c r="A43" s="118" t="s">
        <v>186</v>
      </c>
      <c r="B43" s="234" t="s">
        <v>196</v>
      </c>
      <c r="C43" s="125"/>
      <c r="D43" s="125"/>
    </row>
    <row r="44" spans="1:4" s="108" customFormat="1" ht="18" customHeight="1" thickBot="1">
      <c r="A44" s="109" t="s">
        <v>11</v>
      </c>
      <c r="B44" s="231" t="s">
        <v>197</v>
      </c>
      <c r="C44" s="111">
        <f>SUM(C45:C49)</f>
        <v>0</v>
      </c>
      <c r="D44" s="111">
        <f>SUM(D45:D49)</f>
        <v>0</v>
      </c>
    </row>
    <row r="45" spans="1:4" s="108" customFormat="1" ht="18" customHeight="1">
      <c r="A45" s="112" t="s">
        <v>59</v>
      </c>
      <c r="B45" s="232" t="s">
        <v>201</v>
      </c>
      <c r="C45" s="126"/>
      <c r="D45" s="126"/>
    </row>
    <row r="46" spans="1:4" s="108" customFormat="1" ht="18" customHeight="1">
      <c r="A46" s="115" t="s">
        <v>60</v>
      </c>
      <c r="B46" s="233" t="s">
        <v>202</v>
      </c>
      <c r="C46" s="124"/>
      <c r="D46" s="124"/>
    </row>
    <row r="47" spans="1:4" s="108" customFormat="1" ht="18" customHeight="1">
      <c r="A47" s="115" t="s">
        <v>198</v>
      </c>
      <c r="B47" s="233" t="s">
        <v>203</v>
      </c>
      <c r="C47" s="124"/>
      <c r="D47" s="124"/>
    </row>
    <row r="48" spans="1:4" s="108" customFormat="1" ht="18" customHeight="1">
      <c r="A48" s="115" t="s">
        <v>199</v>
      </c>
      <c r="B48" s="233" t="s">
        <v>204</v>
      </c>
      <c r="C48" s="124"/>
      <c r="D48" s="124"/>
    </row>
    <row r="49" spans="1:4" s="108" customFormat="1" ht="18" customHeight="1" thickBot="1">
      <c r="A49" s="118" t="s">
        <v>200</v>
      </c>
      <c r="B49" s="234" t="s">
        <v>205</v>
      </c>
      <c r="C49" s="125"/>
      <c r="D49" s="125"/>
    </row>
    <row r="50" spans="1:4" s="108" customFormat="1" ht="18" customHeight="1" thickBot="1">
      <c r="A50" s="109" t="s">
        <v>106</v>
      </c>
      <c r="B50" s="231" t="s">
        <v>206</v>
      </c>
      <c r="C50" s="111">
        <f>SUM(C51:C53)</f>
        <v>0</v>
      </c>
      <c r="D50" s="111">
        <f>SUM(D51:D53)</f>
        <v>0</v>
      </c>
    </row>
    <row r="51" spans="1:4" s="108" customFormat="1" ht="18" customHeight="1">
      <c r="A51" s="112" t="s">
        <v>61</v>
      </c>
      <c r="B51" s="232" t="s">
        <v>207</v>
      </c>
      <c r="C51" s="114"/>
      <c r="D51" s="114"/>
    </row>
    <row r="52" spans="1:4" s="108" customFormat="1" ht="18" customHeight="1">
      <c r="A52" s="115" t="s">
        <v>62</v>
      </c>
      <c r="B52" s="233" t="s">
        <v>208</v>
      </c>
      <c r="C52" s="117"/>
      <c r="D52" s="117"/>
    </row>
    <row r="53" spans="1:4" s="108" customFormat="1" ht="18" customHeight="1">
      <c r="A53" s="115" t="s">
        <v>211</v>
      </c>
      <c r="B53" s="233" t="s">
        <v>209</v>
      </c>
      <c r="C53" s="117"/>
      <c r="D53" s="117"/>
    </row>
    <row r="54" spans="1:4" s="108" customFormat="1" ht="18" customHeight="1" thickBot="1">
      <c r="A54" s="118" t="s">
        <v>212</v>
      </c>
      <c r="B54" s="234" t="s">
        <v>210</v>
      </c>
      <c r="C54" s="121"/>
      <c r="D54" s="121"/>
    </row>
    <row r="55" spans="1:4" s="108" customFormat="1" ht="18" customHeight="1" thickBot="1">
      <c r="A55" s="109" t="s">
        <v>13</v>
      </c>
      <c r="B55" s="235" t="s">
        <v>213</v>
      </c>
      <c r="C55" s="111">
        <f>SUM(C56:C58)</f>
        <v>0</v>
      </c>
      <c r="D55" s="111">
        <f>SUM(D56:D58)</f>
        <v>0</v>
      </c>
    </row>
    <row r="56" spans="1:4" s="108" customFormat="1" ht="18" customHeight="1">
      <c r="A56" s="112" t="s">
        <v>107</v>
      </c>
      <c r="B56" s="232" t="s">
        <v>215</v>
      </c>
      <c r="C56" s="124"/>
      <c r="D56" s="124"/>
    </row>
    <row r="57" spans="1:4" s="108" customFormat="1" ht="18" customHeight="1">
      <c r="A57" s="115" t="s">
        <v>108</v>
      </c>
      <c r="B57" s="233" t="s">
        <v>385</v>
      </c>
      <c r="C57" s="124"/>
      <c r="D57" s="124"/>
    </row>
    <row r="58" spans="1:4" s="108" customFormat="1" ht="18" customHeight="1">
      <c r="A58" s="115" t="s">
        <v>132</v>
      </c>
      <c r="B58" s="233" t="s">
        <v>216</v>
      </c>
      <c r="C58" s="124"/>
      <c r="D58" s="124"/>
    </row>
    <row r="59" spans="1:4" s="108" customFormat="1" ht="18" customHeight="1" thickBot="1">
      <c r="A59" s="118" t="s">
        <v>214</v>
      </c>
      <c r="B59" s="234" t="s">
        <v>217</v>
      </c>
      <c r="C59" s="124"/>
      <c r="D59" s="124"/>
    </row>
    <row r="60" spans="1:4" s="108" customFormat="1" ht="18" customHeight="1" thickBot="1">
      <c r="A60" s="109" t="s">
        <v>14</v>
      </c>
      <c r="B60" s="231" t="s">
        <v>218</v>
      </c>
      <c r="C60" s="122">
        <f>+C5+C12+C19+C26+C33+C44+C50+C55</f>
        <v>0</v>
      </c>
      <c r="D60" s="122">
        <f>+D5+D12+D19+D26+D33+D44+D50+D55</f>
        <v>0</v>
      </c>
    </row>
    <row r="61" spans="1:4" s="108" customFormat="1" ht="18" customHeight="1" thickBot="1">
      <c r="A61" s="127" t="s">
        <v>219</v>
      </c>
      <c r="B61" s="235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253</v>
      </c>
      <c r="B62" s="232" t="s">
        <v>221</v>
      </c>
      <c r="C62" s="124"/>
      <c r="D62" s="124"/>
    </row>
    <row r="63" spans="1:4" s="108" customFormat="1" ht="18" customHeight="1">
      <c r="A63" s="115" t="s">
        <v>262</v>
      </c>
      <c r="B63" s="233" t="s">
        <v>222</v>
      </c>
      <c r="C63" s="124"/>
      <c r="D63" s="124"/>
    </row>
    <row r="64" spans="1:4" s="108" customFormat="1" ht="18" customHeight="1" thickBot="1">
      <c r="A64" s="118" t="s">
        <v>263</v>
      </c>
      <c r="B64" s="236" t="s">
        <v>223</v>
      </c>
      <c r="C64" s="124"/>
      <c r="D64" s="124"/>
    </row>
    <row r="65" spans="1:4" s="108" customFormat="1" ht="18" customHeight="1" thickBot="1">
      <c r="A65" s="127" t="s">
        <v>224</v>
      </c>
      <c r="B65" s="235" t="s">
        <v>225</v>
      </c>
      <c r="C65" s="111">
        <f>SUM(C66:C69)</f>
        <v>0</v>
      </c>
      <c r="D65" s="111">
        <f>SUM(D66:D69)</f>
        <v>0</v>
      </c>
    </row>
    <row r="66" spans="1:4" s="108" customFormat="1" ht="18" customHeight="1">
      <c r="A66" s="112" t="s">
        <v>84</v>
      </c>
      <c r="B66" s="232" t="s">
        <v>226</v>
      </c>
      <c r="C66" s="124"/>
      <c r="D66" s="124"/>
    </row>
    <row r="67" spans="1:4" s="108" customFormat="1" ht="18" customHeight="1">
      <c r="A67" s="115" t="s">
        <v>85</v>
      </c>
      <c r="B67" s="233" t="s">
        <v>227</v>
      </c>
      <c r="C67" s="124"/>
      <c r="D67" s="124"/>
    </row>
    <row r="68" spans="1:4" s="108" customFormat="1" ht="18" customHeight="1">
      <c r="A68" s="115" t="s">
        <v>254</v>
      </c>
      <c r="B68" s="233" t="s">
        <v>228</v>
      </c>
      <c r="C68" s="124"/>
      <c r="D68" s="124"/>
    </row>
    <row r="69" spans="1:4" s="108" customFormat="1" ht="18" customHeight="1" thickBot="1">
      <c r="A69" s="118" t="s">
        <v>255</v>
      </c>
      <c r="B69" s="234" t="s">
        <v>229</v>
      </c>
      <c r="C69" s="124"/>
      <c r="D69" s="124"/>
    </row>
    <row r="70" spans="1:4" s="108" customFormat="1" ht="18" customHeight="1" thickBot="1">
      <c r="A70" s="127" t="s">
        <v>230</v>
      </c>
      <c r="B70" s="235" t="s">
        <v>231</v>
      </c>
      <c r="C70" s="111">
        <f>SUM(C71:C72)</f>
        <v>0</v>
      </c>
      <c r="D70" s="111">
        <f>SUM(D71:D72)</f>
        <v>0</v>
      </c>
    </row>
    <row r="71" spans="1:4" s="108" customFormat="1" ht="18" customHeight="1">
      <c r="A71" s="112" t="s">
        <v>256</v>
      </c>
      <c r="B71" s="232" t="s">
        <v>232</v>
      </c>
      <c r="C71" s="124"/>
      <c r="D71" s="124"/>
    </row>
    <row r="72" spans="1:4" s="108" customFormat="1" ht="18" customHeight="1" thickBot="1">
      <c r="A72" s="118" t="s">
        <v>257</v>
      </c>
      <c r="B72" s="234" t="s">
        <v>233</v>
      </c>
      <c r="C72" s="124"/>
      <c r="D72" s="124"/>
    </row>
    <row r="73" spans="1:4" s="108" customFormat="1" ht="18" customHeight="1" thickBot="1">
      <c r="A73" s="127" t="s">
        <v>234</v>
      </c>
      <c r="B73" s="235" t="s">
        <v>235</v>
      </c>
      <c r="C73" s="111">
        <f>SUM(C74:C76)</f>
        <v>0</v>
      </c>
      <c r="D73" s="111">
        <f>SUM(D74:D76)</f>
        <v>0</v>
      </c>
    </row>
    <row r="74" spans="1:4" s="108" customFormat="1" ht="18" customHeight="1">
      <c r="A74" s="112" t="s">
        <v>258</v>
      </c>
      <c r="B74" s="232" t="s">
        <v>236</v>
      </c>
      <c r="C74" s="124"/>
      <c r="D74" s="124"/>
    </row>
    <row r="75" spans="1:4" s="108" customFormat="1" ht="18" customHeight="1">
      <c r="A75" s="115" t="s">
        <v>259</v>
      </c>
      <c r="B75" s="233" t="s">
        <v>237</v>
      </c>
      <c r="C75" s="124"/>
      <c r="D75" s="124"/>
    </row>
    <row r="76" spans="1:4" s="108" customFormat="1" ht="18" customHeight="1" thickBot="1">
      <c r="A76" s="118" t="s">
        <v>260</v>
      </c>
      <c r="B76" s="234" t="s">
        <v>238</v>
      </c>
      <c r="C76" s="124"/>
      <c r="D76" s="124"/>
    </row>
    <row r="77" spans="1:4" s="108" customFormat="1" ht="18" customHeight="1" thickBot="1">
      <c r="A77" s="127" t="s">
        <v>239</v>
      </c>
      <c r="B77" s="235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29" t="s">
        <v>240</v>
      </c>
      <c r="B78" s="232" t="s">
        <v>241</v>
      </c>
      <c r="C78" s="124"/>
      <c r="D78" s="124"/>
    </row>
    <row r="79" spans="1:4" s="108" customFormat="1" ht="18" customHeight="1">
      <c r="A79" s="130" t="s">
        <v>242</v>
      </c>
      <c r="B79" s="233" t="s">
        <v>243</v>
      </c>
      <c r="C79" s="124"/>
      <c r="D79" s="124"/>
    </row>
    <row r="80" spans="1:4" s="108" customFormat="1" ht="18" customHeight="1">
      <c r="A80" s="130" t="s">
        <v>244</v>
      </c>
      <c r="B80" s="233" t="s">
        <v>245</v>
      </c>
      <c r="C80" s="124"/>
      <c r="D80" s="124"/>
    </row>
    <row r="81" spans="1:4" s="108" customFormat="1" ht="18" customHeight="1" thickBot="1">
      <c r="A81" s="131" t="s">
        <v>246</v>
      </c>
      <c r="B81" s="234" t="s">
        <v>247</v>
      </c>
      <c r="C81" s="124"/>
      <c r="D81" s="124"/>
    </row>
    <row r="82" spans="1:4" s="108" customFormat="1" ht="18" customHeight="1" thickBot="1">
      <c r="A82" s="127" t="s">
        <v>248</v>
      </c>
      <c r="B82" s="235" t="s">
        <v>249</v>
      </c>
      <c r="C82" s="132"/>
      <c r="D82" s="132"/>
    </row>
    <row r="83" spans="1:4" s="108" customFormat="1" ht="18" customHeight="1" thickBot="1">
      <c r="A83" s="127" t="s">
        <v>250</v>
      </c>
      <c r="B83" s="237" t="s">
        <v>251</v>
      </c>
      <c r="C83" s="122">
        <f>+C61+C65+C70+C73+C77+C82</f>
        <v>0</v>
      </c>
      <c r="D83" s="122">
        <f>+D61+D65+D70+D73+D77+D82</f>
        <v>0</v>
      </c>
    </row>
    <row r="84" spans="1:4" s="108" customFormat="1" ht="18" customHeight="1" thickBot="1">
      <c r="A84" s="134" t="s">
        <v>264</v>
      </c>
      <c r="B84" s="238" t="s">
        <v>252</v>
      </c>
      <c r="C84" s="122">
        <f>+C60+C83</f>
        <v>0</v>
      </c>
      <c r="D84" s="122">
        <f>+D60+D83</f>
        <v>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427" t="s">
        <v>34</v>
      </c>
      <c r="B86" s="427"/>
      <c r="C86" s="427"/>
    </row>
    <row r="87" spans="1:3" s="140" customFormat="1" ht="18" customHeight="1" thickBot="1">
      <c r="A87" s="428"/>
      <c r="B87" s="428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413</v>
      </c>
      <c r="D88" s="104" t="s">
        <v>411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4</v>
      </c>
    </row>
    <row r="90" spans="1:4" s="100" customFormat="1" ht="18" customHeight="1" thickBot="1">
      <c r="A90" s="141" t="s">
        <v>6</v>
      </c>
      <c r="B90" s="239" t="s">
        <v>391</v>
      </c>
      <c r="C90" s="143">
        <f>SUM(C91:C95)</f>
        <v>0</v>
      </c>
      <c r="D90" s="143">
        <f>SUM(D91:D95)</f>
        <v>0</v>
      </c>
    </row>
    <row r="91" spans="1:4" s="100" customFormat="1" ht="18" customHeight="1">
      <c r="A91" s="144" t="s">
        <v>63</v>
      </c>
      <c r="B91" s="240" t="s">
        <v>36</v>
      </c>
      <c r="C91" s="146"/>
      <c r="D91" s="146"/>
    </row>
    <row r="92" spans="1:4" s="100" customFormat="1" ht="18" customHeight="1">
      <c r="A92" s="115" t="s">
        <v>64</v>
      </c>
      <c r="B92" s="241" t="s">
        <v>109</v>
      </c>
      <c r="C92" s="117"/>
      <c r="D92" s="117"/>
    </row>
    <row r="93" spans="1:4" s="100" customFormat="1" ht="18" customHeight="1">
      <c r="A93" s="115" t="s">
        <v>65</v>
      </c>
      <c r="B93" s="241" t="s">
        <v>82</v>
      </c>
      <c r="C93" s="121"/>
      <c r="D93" s="121"/>
    </row>
    <row r="94" spans="1:4" s="100" customFormat="1" ht="18" customHeight="1">
      <c r="A94" s="115" t="s">
        <v>66</v>
      </c>
      <c r="B94" s="242" t="s">
        <v>110</v>
      </c>
      <c r="C94" s="121"/>
      <c r="D94" s="121"/>
    </row>
    <row r="95" spans="1:4" s="100" customFormat="1" ht="18" customHeight="1">
      <c r="A95" s="115" t="s">
        <v>74</v>
      </c>
      <c r="B95" s="243" t="s">
        <v>111</v>
      </c>
      <c r="C95" s="121"/>
      <c r="D95" s="121"/>
    </row>
    <row r="96" spans="1:4" s="100" customFormat="1" ht="18" customHeight="1">
      <c r="A96" s="115" t="s">
        <v>67</v>
      </c>
      <c r="B96" s="241" t="s">
        <v>267</v>
      </c>
      <c r="C96" s="121"/>
      <c r="D96" s="121"/>
    </row>
    <row r="97" spans="1:4" s="100" customFormat="1" ht="18" customHeight="1">
      <c r="A97" s="115" t="s">
        <v>68</v>
      </c>
      <c r="B97" s="244" t="s">
        <v>268</v>
      </c>
      <c r="C97" s="121"/>
      <c r="D97" s="121"/>
    </row>
    <row r="98" spans="1:4" s="100" customFormat="1" ht="18" customHeight="1">
      <c r="A98" s="115" t="s">
        <v>75</v>
      </c>
      <c r="B98" s="241" t="s">
        <v>269</v>
      </c>
      <c r="C98" s="121"/>
      <c r="D98" s="121"/>
    </row>
    <row r="99" spans="1:4" s="100" customFormat="1" ht="18" customHeight="1">
      <c r="A99" s="115" t="s">
        <v>76</v>
      </c>
      <c r="B99" s="241" t="s">
        <v>270</v>
      </c>
      <c r="C99" s="121"/>
      <c r="D99" s="121"/>
    </row>
    <row r="100" spans="1:4" s="100" customFormat="1" ht="18" customHeight="1">
      <c r="A100" s="115" t="s">
        <v>77</v>
      </c>
      <c r="B100" s="244" t="s">
        <v>271</v>
      </c>
      <c r="C100" s="121"/>
      <c r="D100" s="121"/>
    </row>
    <row r="101" spans="1:4" s="100" customFormat="1" ht="18" customHeight="1">
      <c r="A101" s="115" t="s">
        <v>78</v>
      </c>
      <c r="B101" s="244" t="s">
        <v>272</v>
      </c>
      <c r="C101" s="121"/>
      <c r="D101" s="121"/>
    </row>
    <row r="102" spans="1:4" s="100" customFormat="1" ht="18" customHeight="1">
      <c r="A102" s="115" t="s">
        <v>80</v>
      </c>
      <c r="B102" s="241" t="s">
        <v>273</v>
      </c>
      <c r="C102" s="121"/>
      <c r="D102" s="121"/>
    </row>
    <row r="103" spans="1:4" s="100" customFormat="1" ht="18" customHeight="1">
      <c r="A103" s="151" t="s">
        <v>112</v>
      </c>
      <c r="B103" s="245" t="s">
        <v>274</v>
      </c>
      <c r="C103" s="121"/>
      <c r="D103" s="121"/>
    </row>
    <row r="104" spans="1:4" s="100" customFormat="1" ht="18" customHeight="1">
      <c r="A104" s="115" t="s">
        <v>265</v>
      </c>
      <c r="B104" s="245" t="s">
        <v>275</v>
      </c>
      <c r="C104" s="121"/>
      <c r="D104" s="121"/>
    </row>
    <row r="105" spans="1:4" s="100" customFormat="1" ht="18" customHeight="1" thickBot="1">
      <c r="A105" s="153" t="s">
        <v>266</v>
      </c>
      <c r="B105" s="246" t="s">
        <v>276</v>
      </c>
      <c r="C105" s="155"/>
      <c r="D105" s="155"/>
    </row>
    <row r="106" spans="1:4" s="100" customFormat="1" ht="18" customHeight="1" thickBot="1">
      <c r="A106" s="109" t="s">
        <v>7</v>
      </c>
      <c r="B106" s="247" t="s">
        <v>392</v>
      </c>
      <c r="C106" s="111">
        <f>+C107+C109+C111</f>
        <v>0</v>
      </c>
      <c r="D106" s="111">
        <f>+D107+D109+D111</f>
        <v>0</v>
      </c>
    </row>
    <row r="107" spans="1:4" s="100" customFormat="1" ht="18" customHeight="1">
      <c r="A107" s="112" t="s">
        <v>69</v>
      </c>
      <c r="B107" s="241" t="s">
        <v>130</v>
      </c>
      <c r="C107" s="114"/>
      <c r="D107" s="114"/>
    </row>
    <row r="108" spans="1:4" s="100" customFormat="1" ht="18" customHeight="1">
      <c r="A108" s="112" t="s">
        <v>70</v>
      </c>
      <c r="B108" s="245" t="s">
        <v>280</v>
      </c>
      <c r="C108" s="114"/>
      <c r="D108" s="114"/>
    </row>
    <row r="109" spans="1:4" s="100" customFormat="1" ht="18" customHeight="1">
      <c r="A109" s="112" t="s">
        <v>71</v>
      </c>
      <c r="B109" s="245" t="s">
        <v>113</v>
      </c>
      <c r="C109" s="117"/>
      <c r="D109" s="117"/>
    </row>
    <row r="110" spans="1:4" s="100" customFormat="1" ht="18" customHeight="1">
      <c r="A110" s="112" t="s">
        <v>72</v>
      </c>
      <c r="B110" s="245" t="s">
        <v>281</v>
      </c>
      <c r="C110" s="158"/>
      <c r="D110" s="158"/>
    </row>
    <row r="111" spans="1:4" s="100" customFormat="1" ht="18" customHeight="1">
      <c r="A111" s="112" t="s">
        <v>73</v>
      </c>
      <c r="B111" s="248" t="s">
        <v>133</v>
      </c>
      <c r="C111" s="158"/>
      <c r="D111" s="158"/>
    </row>
    <row r="112" spans="1:4" s="100" customFormat="1" ht="18" customHeight="1">
      <c r="A112" s="112" t="s">
        <v>79</v>
      </c>
      <c r="B112" s="249" t="s">
        <v>386</v>
      </c>
      <c r="C112" s="158"/>
      <c r="D112" s="158"/>
    </row>
    <row r="113" spans="1:4" s="100" customFormat="1" ht="18" customHeight="1">
      <c r="A113" s="112" t="s">
        <v>81</v>
      </c>
      <c r="B113" s="250" t="s">
        <v>286</v>
      </c>
      <c r="C113" s="158"/>
      <c r="D113" s="158"/>
    </row>
    <row r="114" spans="1:4" s="100" customFormat="1" ht="18" customHeight="1">
      <c r="A114" s="112" t="s">
        <v>114</v>
      </c>
      <c r="B114" s="241" t="s">
        <v>270</v>
      </c>
      <c r="C114" s="158"/>
      <c r="D114" s="158"/>
    </row>
    <row r="115" spans="1:4" s="100" customFormat="1" ht="18" customHeight="1">
      <c r="A115" s="112" t="s">
        <v>115</v>
      </c>
      <c r="B115" s="241" t="s">
        <v>285</v>
      </c>
      <c r="C115" s="158"/>
      <c r="D115" s="158"/>
    </row>
    <row r="116" spans="1:4" s="100" customFormat="1" ht="18" customHeight="1">
      <c r="A116" s="112" t="s">
        <v>116</v>
      </c>
      <c r="B116" s="241" t="s">
        <v>284</v>
      </c>
      <c r="C116" s="158"/>
      <c r="D116" s="158"/>
    </row>
    <row r="117" spans="1:4" s="100" customFormat="1" ht="18" customHeight="1">
      <c r="A117" s="112" t="s">
        <v>277</v>
      </c>
      <c r="B117" s="241" t="s">
        <v>273</v>
      </c>
      <c r="C117" s="158"/>
      <c r="D117" s="158"/>
    </row>
    <row r="118" spans="1:4" s="100" customFormat="1" ht="18" customHeight="1">
      <c r="A118" s="112" t="s">
        <v>278</v>
      </c>
      <c r="B118" s="241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241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251" t="s">
        <v>287</v>
      </c>
      <c r="C120" s="111">
        <f>+C121+C122</f>
        <v>0</v>
      </c>
      <c r="D120" s="111">
        <f>+D121+D122</f>
        <v>0</v>
      </c>
    </row>
    <row r="121" spans="1:4" s="100" customFormat="1" ht="18" customHeight="1">
      <c r="A121" s="112" t="s">
        <v>52</v>
      </c>
      <c r="B121" s="250" t="s">
        <v>44</v>
      </c>
      <c r="C121" s="114"/>
      <c r="D121" s="114"/>
    </row>
    <row r="122" spans="1:4" s="100" customFormat="1" ht="18" customHeight="1" thickBot="1">
      <c r="A122" s="118" t="s">
        <v>53</v>
      </c>
      <c r="B122" s="245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251" t="s">
        <v>288</v>
      </c>
      <c r="C123" s="111">
        <f>+C90+C106+C120</f>
        <v>0</v>
      </c>
      <c r="D123" s="111">
        <f>+D90+D106+D120</f>
        <v>0</v>
      </c>
    </row>
    <row r="124" spans="1:4" s="100" customFormat="1" ht="18" customHeight="1" thickBot="1">
      <c r="A124" s="109" t="s">
        <v>10</v>
      </c>
      <c r="B124" s="251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50" t="s">
        <v>290</v>
      </c>
      <c r="C125" s="158"/>
      <c r="D125" s="158"/>
    </row>
    <row r="126" spans="1:4" s="100" customFormat="1" ht="18" customHeight="1">
      <c r="A126" s="112" t="s">
        <v>57</v>
      </c>
      <c r="B126" s="250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252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251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250" t="s">
        <v>293</v>
      </c>
      <c r="C129" s="158"/>
      <c r="D129" s="158"/>
    </row>
    <row r="130" spans="1:4" s="100" customFormat="1" ht="18" customHeight="1">
      <c r="A130" s="112" t="s">
        <v>60</v>
      </c>
      <c r="B130" s="250" t="s">
        <v>294</v>
      </c>
      <c r="C130" s="158"/>
      <c r="D130" s="158"/>
    </row>
    <row r="131" spans="1:4" s="100" customFormat="1" ht="18" customHeight="1">
      <c r="A131" s="112" t="s">
        <v>198</v>
      </c>
      <c r="B131" s="250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252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251" t="s">
        <v>297</v>
      </c>
      <c r="C133" s="122">
        <f>+C134+C135+C136+C137</f>
        <v>0</v>
      </c>
      <c r="D133" s="122">
        <f>+D134+D135+D136+D137</f>
        <v>0</v>
      </c>
    </row>
    <row r="134" spans="1:4" s="100" customFormat="1" ht="18" customHeight="1">
      <c r="A134" s="112" t="s">
        <v>61</v>
      </c>
      <c r="B134" s="250" t="s">
        <v>298</v>
      </c>
      <c r="C134" s="158"/>
      <c r="D134" s="158"/>
    </row>
    <row r="135" spans="1:4" s="100" customFormat="1" ht="18" customHeight="1">
      <c r="A135" s="112" t="s">
        <v>62</v>
      </c>
      <c r="B135" s="250" t="s">
        <v>308</v>
      </c>
      <c r="C135" s="158"/>
      <c r="D135" s="158"/>
    </row>
    <row r="136" spans="1:4" s="100" customFormat="1" ht="18" customHeight="1">
      <c r="A136" s="112" t="s">
        <v>211</v>
      </c>
      <c r="B136" s="250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52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251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250" t="s">
        <v>302</v>
      </c>
      <c r="C139" s="158"/>
      <c r="D139" s="158"/>
    </row>
    <row r="140" spans="1:4" s="100" customFormat="1" ht="18" customHeight="1">
      <c r="A140" s="112" t="s">
        <v>108</v>
      </c>
      <c r="B140" s="250" t="s">
        <v>303</v>
      </c>
      <c r="C140" s="158"/>
      <c r="D140" s="158"/>
    </row>
    <row r="141" spans="1:4" s="100" customFormat="1" ht="18" customHeight="1">
      <c r="A141" s="112" t="s">
        <v>132</v>
      </c>
      <c r="B141" s="250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250" t="s">
        <v>305</v>
      </c>
      <c r="C142" s="158"/>
      <c r="D142" s="158"/>
    </row>
    <row r="143" spans="1:7" s="100" customFormat="1" ht="18" customHeight="1" thickBot="1">
      <c r="A143" s="109" t="s">
        <v>14</v>
      </c>
      <c r="B143" s="251" t="s">
        <v>306</v>
      </c>
      <c r="C143" s="167">
        <f>+C124+C128+C133+C138</f>
        <v>0</v>
      </c>
      <c r="D143" s="167">
        <f>+D124+D128+D133+D138</f>
        <v>0</v>
      </c>
      <c r="E143" s="169"/>
      <c r="F143" s="169"/>
      <c r="G143" s="169"/>
    </row>
    <row r="144" spans="1:4" s="108" customFormat="1" ht="18" customHeight="1" thickBot="1">
      <c r="A144" s="170" t="s">
        <v>15</v>
      </c>
      <c r="B144" s="253" t="s">
        <v>307</v>
      </c>
      <c r="C144" s="167">
        <f>+C123+C143</f>
        <v>0</v>
      </c>
      <c r="D144" s="167">
        <f>+D123+D143</f>
        <v>0</v>
      </c>
    </row>
    <row r="145" s="100" customFormat="1" ht="18" customHeight="1">
      <c r="C145" s="172"/>
    </row>
    <row r="146" spans="1:3" s="100" customFormat="1" ht="18" customHeight="1">
      <c r="A146" s="429" t="s">
        <v>309</v>
      </c>
      <c r="B146" s="429"/>
      <c r="C146" s="429"/>
    </row>
    <row r="147" spans="1:3" s="100" customFormat="1" ht="18" customHeight="1" thickBot="1">
      <c r="A147" s="426"/>
      <c r="B147" s="426"/>
      <c r="C147" s="101" t="s">
        <v>131</v>
      </c>
    </row>
    <row r="148" spans="1:4" s="100" customFormat="1" ht="18" customHeight="1" thickBot="1">
      <c r="A148" s="109">
        <v>1</v>
      </c>
      <c r="B148" s="247" t="s">
        <v>310</v>
      </c>
      <c r="C148" s="111">
        <f>+C60-C123</f>
        <v>0</v>
      </c>
      <c r="D148" s="111">
        <f>+D60-D123</f>
        <v>0</v>
      </c>
    </row>
    <row r="149" spans="1:4" s="100" customFormat="1" ht="18" customHeight="1" thickBot="1">
      <c r="A149" s="109" t="s">
        <v>7</v>
      </c>
      <c r="B149" s="247" t="s">
        <v>311</v>
      </c>
      <c r="C149" s="111">
        <f>+C83-C143</f>
        <v>0</v>
      </c>
      <c r="D149" s="111">
        <f>+D83-D143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államigazgatási feladatainak
2014. ÉVI KÖLTSÉGVETÉSI MÉRLEGE 
2014.06.30.&amp;R&amp;"Times New Roman CE,Félkövér dőlt"&amp;11 1.3. melléklet a 3/2014. (II.20.) önkormányzati rendelethez</oddHeader>
  </headerFooter>
  <rowBreaks count="1" manualBreakCount="1">
    <brk id="8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workbookViewId="0" topLeftCell="A1">
      <selection activeCell="E1" sqref="E1:E16384"/>
    </sheetView>
  </sheetViews>
  <sheetFormatPr defaultColWidth="9.00390625" defaultRowHeight="12.75"/>
  <cols>
    <col min="1" max="1" width="6.875" style="3" customWidth="1"/>
    <col min="2" max="2" width="28.00390625" style="21" customWidth="1"/>
    <col min="3" max="4" width="13.50390625" style="3" customWidth="1"/>
    <col min="5" max="5" width="33.12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73" customFormat="1" ht="39.75" customHeight="1">
      <c r="B1" s="174" t="s">
        <v>93</v>
      </c>
      <c r="C1" s="175"/>
      <c r="D1" s="175"/>
      <c r="E1" s="175"/>
      <c r="F1" s="175"/>
      <c r="G1" s="175"/>
      <c r="H1" s="432" t="s">
        <v>400</v>
      </c>
    </row>
    <row r="2" spans="2:8" s="173" customFormat="1" ht="16.5" thickBot="1">
      <c r="B2" s="176"/>
      <c r="F2" s="177" t="s">
        <v>48</v>
      </c>
      <c r="G2" s="177"/>
      <c r="H2" s="432"/>
    </row>
    <row r="3" spans="1:8" s="173" customFormat="1" ht="18" customHeight="1" thickBot="1">
      <c r="A3" s="430" t="s">
        <v>51</v>
      </c>
      <c r="B3" s="178" t="s">
        <v>41</v>
      </c>
      <c r="C3" s="179"/>
      <c r="D3" s="254"/>
      <c r="E3" s="435" t="s">
        <v>42</v>
      </c>
      <c r="F3" s="436"/>
      <c r="G3" s="436"/>
      <c r="H3" s="432"/>
    </row>
    <row r="4" spans="1:8" s="99" customFormat="1" ht="35.25" customHeight="1" thickBot="1">
      <c r="A4" s="431"/>
      <c r="B4" s="180" t="s">
        <v>49</v>
      </c>
      <c r="C4" s="181" t="s">
        <v>413</v>
      </c>
      <c r="D4" s="181" t="s">
        <v>411</v>
      </c>
      <c r="E4" s="180" t="s">
        <v>49</v>
      </c>
      <c r="F4" s="181" t="s">
        <v>413</v>
      </c>
      <c r="G4" s="329" t="s">
        <v>411</v>
      </c>
      <c r="H4" s="432"/>
    </row>
    <row r="5" spans="1:8" s="99" customFormat="1" ht="16.5" thickBot="1">
      <c r="A5" s="183">
        <v>1</v>
      </c>
      <c r="B5" s="180">
        <v>2</v>
      </c>
      <c r="C5" s="181" t="s">
        <v>8</v>
      </c>
      <c r="D5" s="181">
        <v>4</v>
      </c>
      <c r="E5" s="332">
        <v>6</v>
      </c>
      <c r="F5" s="333">
        <v>7</v>
      </c>
      <c r="G5" s="334">
        <v>8</v>
      </c>
      <c r="H5" s="432"/>
    </row>
    <row r="6" spans="1:8" s="173" customFormat="1" ht="15.75">
      <c r="A6" s="184" t="s">
        <v>6</v>
      </c>
      <c r="B6" s="255" t="s">
        <v>312</v>
      </c>
      <c r="C6" s="185">
        <v>132668</v>
      </c>
      <c r="D6" s="185">
        <v>156069</v>
      </c>
      <c r="E6" s="336" t="s">
        <v>50</v>
      </c>
      <c r="F6" s="337">
        <v>122269</v>
      </c>
      <c r="G6" s="337">
        <v>127902</v>
      </c>
      <c r="H6" s="432"/>
    </row>
    <row r="7" spans="1:8" s="173" customFormat="1" ht="15.75">
      <c r="A7" s="187" t="s">
        <v>7</v>
      </c>
      <c r="B7" s="256" t="s">
        <v>313</v>
      </c>
      <c r="C7" s="188">
        <v>23315</v>
      </c>
      <c r="D7" s="188">
        <v>23106</v>
      </c>
      <c r="E7" s="256" t="s">
        <v>109</v>
      </c>
      <c r="F7" s="188">
        <v>32368</v>
      </c>
      <c r="G7" s="188">
        <v>32550</v>
      </c>
      <c r="H7" s="432"/>
    </row>
    <row r="8" spans="1:8" s="173" customFormat="1" ht="15.75">
      <c r="A8" s="187" t="s">
        <v>8</v>
      </c>
      <c r="B8" s="256" t="s">
        <v>353</v>
      </c>
      <c r="C8" s="188"/>
      <c r="D8" s="188"/>
      <c r="E8" s="256" t="s">
        <v>136</v>
      </c>
      <c r="F8" s="188">
        <v>71569</v>
      </c>
      <c r="G8" s="188">
        <v>112659</v>
      </c>
      <c r="H8" s="432"/>
    </row>
    <row r="9" spans="1:8" s="173" customFormat="1" ht="15.75">
      <c r="A9" s="187" t="s">
        <v>9</v>
      </c>
      <c r="B9" s="256" t="s">
        <v>100</v>
      </c>
      <c r="C9" s="188">
        <v>21500</v>
      </c>
      <c r="D9" s="188">
        <v>33483</v>
      </c>
      <c r="E9" s="256" t="s">
        <v>110</v>
      </c>
      <c r="F9" s="188">
        <v>15040</v>
      </c>
      <c r="G9" s="188">
        <v>12014</v>
      </c>
      <c r="H9" s="432"/>
    </row>
    <row r="10" spans="1:8" s="173" customFormat="1" ht="15.75">
      <c r="A10" s="187" t="s">
        <v>10</v>
      </c>
      <c r="B10" s="257" t="s">
        <v>314</v>
      </c>
      <c r="C10" s="188">
        <v>12075</v>
      </c>
      <c r="D10" s="188">
        <v>9346</v>
      </c>
      <c r="E10" s="256" t="s">
        <v>111</v>
      </c>
      <c r="F10" s="188">
        <v>2050</v>
      </c>
      <c r="G10" s="188">
        <v>2543</v>
      </c>
      <c r="H10" s="432"/>
    </row>
    <row r="11" spans="1:8" s="173" customFormat="1" ht="15.75">
      <c r="A11" s="187" t="s">
        <v>11</v>
      </c>
      <c r="B11" s="256" t="s">
        <v>315</v>
      </c>
      <c r="C11" s="190">
        <v>0</v>
      </c>
      <c r="D11" s="190">
        <v>0</v>
      </c>
      <c r="E11" s="256" t="s">
        <v>37</v>
      </c>
      <c r="F11" s="188">
        <v>1000</v>
      </c>
      <c r="G11" s="188">
        <v>0</v>
      </c>
      <c r="H11" s="432"/>
    </row>
    <row r="12" spans="1:8" s="173" customFormat="1" ht="15" customHeight="1">
      <c r="A12" s="187" t="s">
        <v>12</v>
      </c>
      <c r="B12" s="256" t="s">
        <v>196</v>
      </c>
      <c r="C12" s="188">
        <v>15328</v>
      </c>
      <c r="D12" s="188">
        <v>27209</v>
      </c>
      <c r="E12" s="258"/>
      <c r="F12" s="188"/>
      <c r="G12" s="188"/>
      <c r="H12" s="432"/>
    </row>
    <row r="13" spans="1:8" s="173" customFormat="1" ht="12.75" customHeight="1">
      <c r="A13" s="187" t="s">
        <v>13</v>
      </c>
      <c r="B13" s="258"/>
      <c r="C13" s="188"/>
      <c r="D13" s="188"/>
      <c r="E13" s="258"/>
      <c r="F13" s="188"/>
      <c r="G13" s="188"/>
      <c r="H13" s="432"/>
    </row>
    <row r="14" spans="1:8" s="173" customFormat="1" ht="12.75" customHeight="1">
      <c r="A14" s="187" t="s">
        <v>14</v>
      </c>
      <c r="B14" s="259"/>
      <c r="C14" s="190"/>
      <c r="D14" s="190"/>
      <c r="E14" s="258"/>
      <c r="F14" s="188"/>
      <c r="G14" s="188"/>
      <c r="H14" s="432"/>
    </row>
    <row r="15" spans="1:8" s="173" customFormat="1" ht="12.75" customHeight="1">
      <c r="A15" s="187" t="s">
        <v>15</v>
      </c>
      <c r="B15" s="258"/>
      <c r="C15" s="188"/>
      <c r="D15" s="188"/>
      <c r="E15" s="258"/>
      <c r="F15" s="188"/>
      <c r="G15" s="188"/>
      <c r="H15" s="432"/>
    </row>
    <row r="16" spans="1:8" s="173" customFormat="1" ht="12.75" customHeight="1">
      <c r="A16" s="187" t="s">
        <v>16</v>
      </c>
      <c r="B16" s="258"/>
      <c r="C16" s="188"/>
      <c r="D16" s="188"/>
      <c r="E16" s="258"/>
      <c r="F16" s="188"/>
      <c r="G16" s="188"/>
      <c r="H16" s="432"/>
    </row>
    <row r="17" spans="1:8" s="173" customFormat="1" ht="12.75" customHeight="1" thickBot="1">
      <c r="A17" s="187" t="s">
        <v>17</v>
      </c>
      <c r="B17" s="260"/>
      <c r="C17" s="191"/>
      <c r="D17" s="191"/>
      <c r="E17" s="339"/>
      <c r="F17" s="340"/>
      <c r="G17" s="340"/>
      <c r="H17" s="432"/>
    </row>
    <row r="18" spans="1:8" s="173" customFormat="1" ht="20.25" customHeight="1" thickBot="1">
      <c r="A18" s="192" t="s">
        <v>18</v>
      </c>
      <c r="B18" s="261" t="s">
        <v>354</v>
      </c>
      <c r="C18" s="193">
        <f>+C6+C7+C9+C10+C12+C13+C14+C15+C16+C17</f>
        <v>204886</v>
      </c>
      <c r="D18" s="193">
        <f>+D6+D7+D9+D10+D12+D13+D14+D15+D16+D17</f>
        <v>249213</v>
      </c>
      <c r="E18" s="341" t="s">
        <v>323</v>
      </c>
      <c r="F18" s="342">
        <f>SUM(F6:F17)</f>
        <v>244296</v>
      </c>
      <c r="G18" s="343">
        <f>SUM(G6:G17)</f>
        <v>287668</v>
      </c>
      <c r="H18" s="432"/>
    </row>
    <row r="19" spans="1:8" s="173" customFormat="1" ht="15.75">
      <c r="A19" s="195" t="s">
        <v>19</v>
      </c>
      <c r="B19" s="262" t="s">
        <v>318</v>
      </c>
      <c r="C19" s="196">
        <f>+C20+C21+C22+C23</f>
        <v>39410</v>
      </c>
      <c r="D19" s="196">
        <f>+D20+D21+D22+D23</f>
        <v>37189</v>
      </c>
      <c r="E19" s="336" t="s">
        <v>117</v>
      </c>
      <c r="F19" s="337"/>
      <c r="G19" s="337"/>
      <c r="H19" s="432"/>
    </row>
    <row r="20" spans="1:8" s="173" customFormat="1" ht="15.75">
      <c r="A20" s="187" t="s">
        <v>20</v>
      </c>
      <c r="B20" s="256" t="s">
        <v>128</v>
      </c>
      <c r="C20" s="188">
        <v>39410</v>
      </c>
      <c r="D20" s="188">
        <v>37189</v>
      </c>
      <c r="E20" s="256" t="s">
        <v>322</v>
      </c>
      <c r="F20" s="188"/>
      <c r="G20" s="188"/>
      <c r="H20" s="432"/>
    </row>
    <row r="21" spans="1:8" s="173" customFormat="1" ht="15.75">
      <c r="A21" s="187" t="s">
        <v>21</v>
      </c>
      <c r="B21" s="256" t="s">
        <v>129</v>
      </c>
      <c r="C21" s="188"/>
      <c r="D21" s="188"/>
      <c r="E21" s="256" t="s">
        <v>91</v>
      </c>
      <c r="F21" s="188"/>
      <c r="G21" s="188"/>
      <c r="H21" s="432"/>
    </row>
    <row r="22" spans="1:8" s="173" customFormat="1" ht="15.75">
      <c r="A22" s="187" t="s">
        <v>22</v>
      </c>
      <c r="B22" s="256" t="s">
        <v>134</v>
      </c>
      <c r="C22" s="188"/>
      <c r="D22" s="188"/>
      <c r="E22" s="256" t="s">
        <v>92</v>
      </c>
      <c r="F22" s="188"/>
      <c r="G22" s="188"/>
      <c r="H22" s="432"/>
    </row>
    <row r="23" spans="1:8" s="173" customFormat="1" ht="15.75">
      <c r="A23" s="187" t="s">
        <v>23</v>
      </c>
      <c r="B23" s="256" t="s">
        <v>135</v>
      </c>
      <c r="C23" s="188"/>
      <c r="D23" s="188"/>
      <c r="E23" s="256" t="s">
        <v>137</v>
      </c>
      <c r="F23" s="188"/>
      <c r="G23" s="188"/>
      <c r="H23" s="432"/>
    </row>
    <row r="24" spans="1:8" s="173" customFormat="1" ht="15.75">
      <c r="A24" s="187" t="s">
        <v>24</v>
      </c>
      <c r="B24" s="256" t="s">
        <v>319</v>
      </c>
      <c r="C24" s="198">
        <f>+C25+C26</f>
        <v>0</v>
      </c>
      <c r="D24" s="198">
        <f>+D25+D26</f>
        <v>0</v>
      </c>
      <c r="E24" s="256" t="s">
        <v>118</v>
      </c>
      <c r="F24" s="188"/>
      <c r="G24" s="188"/>
      <c r="H24" s="432"/>
    </row>
    <row r="25" spans="1:8" s="173" customFormat="1" ht="15.75">
      <c r="A25" s="195" t="s">
        <v>25</v>
      </c>
      <c r="B25" s="262" t="s">
        <v>316</v>
      </c>
      <c r="C25" s="199"/>
      <c r="D25" s="199"/>
      <c r="E25" s="256" t="s">
        <v>119</v>
      </c>
      <c r="F25" s="188"/>
      <c r="G25" s="188"/>
      <c r="H25" s="432"/>
    </row>
    <row r="26" spans="1:8" s="173" customFormat="1" ht="16.5" thickBot="1">
      <c r="A26" s="187" t="s">
        <v>26</v>
      </c>
      <c r="B26" s="256" t="s">
        <v>317</v>
      </c>
      <c r="C26" s="188"/>
      <c r="D26" s="188"/>
      <c r="E26" s="260"/>
      <c r="F26" s="191"/>
      <c r="G26" s="191"/>
      <c r="H26" s="432"/>
    </row>
    <row r="27" spans="1:8" s="173" customFormat="1" ht="16.5" thickBot="1">
      <c r="A27" s="192" t="s">
        <v>27</v>
      </c>
      <c r="B27" s="261" t="s">
        <v>320</v>
      </c>
      <c r="C27" s="193">
        <f>+C19+C24</f>
        <v>39410</v>
      </c>
      <c r="D27" s="193">
        <f>+D19+D24</f>
        <v>37189</v>
      </c>
      <c r="E27" s="261" t="s">
        <v>324</v>
      </c>
      <c r="F27" s="193">
        <f>SUM(F19:F26)</f>
        <v>0</v>
      </c>
      <c r="G27" s="193">
        <f>SUM(G19:G26)</f>
        <v>0</v>
      </c>
      <c r="H27" s="432"/>
    </row>
    <row r="28" spans="1:8" s="173" customFormat="1" ht="16.5" thickBot="1">
      <c r="A28" s="192" t="s">
        <v>28</v>
      </c>
      <c r="B28" s="261" t="s">
        <v>321</v>
      </c>
      <c r="C28" s="200">
        <f>+C18+C27</f>
        <v>244296</v>
      </c>
      <c r="D28" s="200">
        <f>+D18+D27</f>
        <v>286402</v>
      </c>
      <c r="E28" s="345" t="s">
        <v>325</v>
      </c>
      <c r="F28" s="346">
        <f>+F18+F27</f>
        <v>244296</v>
      </c>
      <c r="G28" s="328">
        <f>+G18+G27</f>
        <v>287668</v>
      </c>
      <c r="H28" s="432"/>
    </row>
    <row r="29" spans="1:8" s="173" customFormat="1" ht="16.5" thickBot="1">
      <c r="A29" s="192" t="s">
        <v>29</v>
      </c>
      <c r="B29" s="261" t="s">
        <v>95</v>
      </c>
      <c r="C29" s="200">
        <f>IF(C18-F18&lt;0,F18-C18,"-")</f>
        <v>39410</v>
      </c>
      <c r="D29" s="200">
        <f>IF(D18-G18&lt;0,G18-D18,"-")</f>
        <v>38455</v>
      </c>
      <c r="E29" s="261" t="s">
        <v>96</v>
      </c>
      <c r="F29" s="200" t="str">
        <f>IF(C18-F18&gt;0,C18-F18,"-")</f>
        <v>-</v>
      </c>
      <c r="G29" s="200" t="str">
        <f>IF(D18-G18&gt;0,D18-G18,"-")</f>
        <v>-</v>
      </c>
      <c r="H29" s="432"/>
    </row>
    <row r="30" spans="1:8" s="173" customFormat="1" ht="16.5" thickBot="1">
      <c r="A30" s="192" t="s">
        <v>30</v>
      </c>
      <c r="B30" s="261" t="s">
        <v>138</v>
      </c>
      <c r="C30" s="200" t="str">
        <f>IF(C18+C19-F28&lt;0,F28-(C18+C19),"-")</f>
        <v>-</v>
      </c>
      <c r="D30" s="200">
        <f>IF(D18+D19-G28&lt;0,G28-(D18+D19),"-")</f>
        <v>1266</v>
      </c>
      <c r="E30" s="261" t="s">
        <v>139</v>
      </c>
      <c r="F30" s="200" t="str">
        <f>IF(C18+C19-F28&gt;0,C18+C19-F28,"-")</f>
        <v>-</v>
      </c>
      <c r="G30" s="327" t="str">
        <f>IF(D18+D19-G28&gt;0,D18+D19-G28,"-")</f>
        <v>-</v>
      </c>
      <c r="H30" s="432"/>
    </row>
    <row r="31" spans="2:5" ht="18.75">
      <c r="B31" s="433"/>
      <c r="C31" s="433"/>
      <c r="D31" s="433"/>
      <c r="E31" s="434"/>
    </row>
  </sheetData>
  <sheetProtection/>
  <mergeCells count="4">
    <mergeCell ref="A3:A4"/>
    <mergeCell ref="H1:H30"/>
    <mergeCell ref="B31:E31"/>
    <mergeCell ref="E3:G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C10">
      <selection activeCell="H1" sqref="H1:H16384"/>
    </sheetView>
  </sheetViews>
  <sheetFormatPr defaultColWidth="9.00390625" defaultRowHeight="12.75"/>
  <cols>
    <col min="1" max="1" width="6.875" style="3" customWidth="1"/>
    <col min="2" max="2" width="35.125" style="21" customWidth="1"/>
    <col min="3" max="4" width="16.375" style="3" customWidth="1"/>
    <col min="5" max="5" width="32.37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73" customFormat="1" ht="31.5">
      <c r="B1" s="174" t="s">
        <v>94</v>
      </c>
      <c r="C1" s="175"/>
      <c r="D1" s="175"/>
      <c r="E1" s="175"/>
      <c r="F1" s="175"/>
      <c r="G1" s="175"/>
      <c r="H1" s="432" t="s">
        <v>401</v>
      </c>
    </row>
    <row r="2" spans="2:8" s="173" customFormat="1" ht="16.5" thickBot="1">
      <c r="B2" s="176"/>
      <c r="F2" s="177" t="s">
        <v>48</v>
      </c>
      <c r="G2" s="177"/>
      <c r="H2" s="432"/>
    </row>
    <row r="3" spans="1:8" s="173" customFormat="1" ht="16.5" thickBot="1">
      <c r="A3" s="437" t="s">
        <v>51</v>
      </c>
      <c r="B3" s="178" t="s">
        <v>41</v>
      </c>
      <c r="C3" s="179"/>
      <c r="D3" s="254"/>
      <c r="E3" s="435" t="s">
        <v>42</v>
      </c>
      <c r="F3" s="436"/>
      <c r="G3" s="436"/>
      <c r="H3" s="432"/>
    </row>
    <row r="4" spans="1:8" s="99" customFormat="1" ht="16.5" thickBot="1">
      <c r="A4" s="438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432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432"/>
    </row>
    <row r="6" spans="1:8" s="173" customFormat="1" ht="15.75">
      <c r="A6" s="184" t="s">
        <v>6</v>
      </c>
      <c r="B6" s="350" t="s">
        <v>326</v>
      </c>
      <c r="C6" s="351"/>
      <c r="D6" s="351">
        <v>4662</v>
      </c>
      <c r="E6" s="350" t="s">
        <v>130</v>
      </c>
      <c r="F6" s="337">
        <v>590</v>
      </c>
      <c r="G6" s="337">
        <v>7800</v>
      </c>
      <c r="H6" s="432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432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>
        <v>4233</v>
      </c>
      <c r="H8" s="432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432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432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432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432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432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432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432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432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4662</v>
      </c>
      <c r="E17" s="356" t="s">
        <v>356</v>
      </c>
      <c r="F17" s="357">
        <f>+F6+F8+F10+F11+F12+F13+F14+F15+F16</f>
        <v>590</v>
      </c>
      <c r="G17" s="357">
        <f>+G6+G8+G10+G11+G12+G13+G14+G15+G16</f>
        <v>12033</v>
      </c>
      <c r="H17" s="432"/>
    </row>
    <row r="18" spans="1:8" s="173" customFormat="1" ht="15.75">
      <c r="A18" s="184" t="s">
        <v>18</v>
      </c>
      <c r="B18" s="270" t="s">
        <v>151</v>
      </c>
      <c r="C18" s="271">
        <f>+C19+C20+C21+C22+C23</f>
        <v>590</v>
      </c>
      <c r="D18" s="271">
        <f>+D19+D20+D21+D22+D23</f>
        <v>7371</v>
      </c>
      <c r="E18" s="350" t="s">
        <v>117</v>
      </c>
      <c r="F18" s="338"/>
      <c r="G18" s="358"/>
      <c r="H18" s="432"/>
    </row>
    <row r="19" spans="1:8" s="173" customFormat="1" ht="15.75">
      <c r="A19" s="187" t="s">
        <v>19</v>
      </c>
      <c r="B19" s="264" t="s">
        <v>140</v>
      </c>
      <c r="C19" s="265">
        <v>590</v>
      </c>
      <c r="D19" s="265">
        <v>7371</v>
      </c>
      <c r="E19" s="264" t="s">
        <v>120</v>
      </c>
      <c r="F19" s="189"/>
      <c r="G19" s="190"/>
      <c r="H19" s="432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432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432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432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432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432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432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432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432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432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432"/>
    </row>
    <row r="30" spans="1:8" s="173" customFormat="1" ht="16.5" thickBot="1">
      <c r="A30" s="192" t="s">
        <v>30</v>
      </c>
      <c r="B30" s="268" t="s">
        <v>331</v>
      </c>
      <c r="C30" s="269">
        <f>+C18+C24</f>
        <v>590</v>
      </c>
      <c r="D30" s="269">
        <f>+D18+D24</f>
        <v>7371</v>
      </c>
      <c r="E30" s="349" t="s">
        <v>335</v>
      </c>
      <c r="F30" s="335">
        <f>SUM(F18:F29)</f>
        <v>0</v>
      </c>
      <c r="G30" s="335">
        <f>SUM(G18:G29)</f>
        <v>0</v>
      </c>
      <c r="H30" s="432"/>
    </row>
    <row r="31" spans="1:8" s="173" customFormat="1" ht="16.5" thickBot="1">
      <c r="A31" s="192" t="s">
        <v>31</v>
      </c>
      <c r="B31" s="268" t="s">
        <v>336</v>
      </c>
      <c r="C31" s="277">
        <f>+C17+C30</f>
        <v>590</v>
      </c>
      <c r="D31" s="277">
        <f>+D17+D30</f>
        <v>12033</v>
      </c>
      <c r="E31" s="268" t="s">
        <v>337</v>
      </c>
      <c r="F31" s="200">
        <f>+F17+F30</f>
        <v>590</v>
      </c>
      <c r="G31" s="344">
        <f>+G17+G30</f>
        <v>12033</v>
      </c>
      <c r="H31" s="432"/>
    </row>
    <row r="32" spans="1:8" s="173" customFormat="1" ht="16.5" thickBot="1">
      <c r="A32" s="192" t="s">
        <v>32</v>
      </c>
      <c r="B32" s="268" t="s">
        <v>95</v>
      </c>
      <c r="C32" s="277">
        <f>IF(C17-F17&lt;0,F17-C17,"-")</f>
        <v>590</v>
      </c>
      <c r="D32" s="277">
        <f>IF(D17-G17&lt;0,G17-D17,"-")</f>
        <v>7371</v>
      </c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432"/>
    </row>
    <row r="33" spans="1:8" s="173" customFormat="1" ht="16.5" thickBot="1">
      <c r="A33" s="192" t="s">
        <v>33</v>
      </c>
      <c r="B33" s="268" t="s">
        <v>138</v>
      </c>
      <c r="C33" s="277" t="str">
        <f>IF(C17+C18-F31&lt;0,F31-(C17+C18),"-")</f>
        <v>-</v>
      </c>
      <c r="D33" s="277" t="str">
        <f>IF(D17+D18-G31&lt;0,G31-(D17+D18),"-")</f>
        <v>-</v>
      </c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432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view="pageLayout" workbookViewId="0" topLeftCell="B1">
      <selection activeCell="I1" sqref="I1:I16384"/>
    </sheetView>
  </sheetViews>
  <sheetFormatPr defaultColWidth="9.00390625" defaultRowHeight="12.75"/>
  <cols>
    <col min="1" max="1" width="6.875" style="3" customWidth="1"/>
    <col min="2" max="2" width="5.00390625" style="21" customWidth="1"/>
    <col min="3" max="3" width="19.375" style="3" customWidth="1"/>
    <col min="4" max="4" width="16.125" style="3" customWidth="1"/>
    <col min="5" max="5" width="14.00390625" style="3" customWidth="1"/>
    <col min="6" max="6" width="20.00390625" style="3" customWidth="1"/>
    <col min="7" max="7" width="12.50390625" style="3" customWidth="1"/>
    <col min="8" max="8" width="13.125" style="3" customWidth="1"/>
    <col min="9" max="16384" width="9.375" style="3" customWidth="1"/>
  </cols>
  <sheetData>
    <row r="1" spans="3:9" s="173" customFormat="1" ht="39.75" customHeight="1">
      <c r="C1" s="174" t="s">
        <v>426</v>
      </c>
      <c r="D1" s="175"/>
      <c r="E1" s="175"/>
      <c r="F1" s="175"/>
      <c r="G1" s="175"/>
      <c r="H1" s="175"/>
      <c r="I1" s="432" t="s">
        <v>400</v>
      </c>
    </row>
    <row r="2" spans="3:9" s="173" customFormat="1" ht="16.5" thickBot="1">
      <c r="C2" s="176"/>
      <c r="G2" s="177" t="s">
        <v>48</v>
      </c>
      <c r="H2" s="177"/>
      <c r="I2" s="432"/>
    </row>
    <row r="3" spans="1:9" s="173" customFormat="1" ht="18" customHeight="1" thickBot="1">
      <c r="A3" s="430" t="s">
        <v>51</v>
      </c>
      <c r="B3" s="430" t="s">
        <v>51</v>
      </c>
      <c r="C3" s="178" t="s">
        <v>41</v>
      </c>
      <c r="D3" s="179"/>
      <c r="E3" s="254"/>
      <c r="F3" s="435" t="s">
        <v>42</v>
      </c>
      <c r="G3" s="436"/>
      <c r="H3" s="436"/>
      <c r="I3" s="432"/>
    </row>
    <row r="4" spans="1:9" s="99" customFormat="1" ht="35.25" customHeight="1" thickBot="1">
      <c r="A4" s="431"/>
      <c r="B4" s="431"/>
      <c r="C4" s="180" t="s">
        <v>49</v>
      </c>
      <c r="D4" s="181" t="s">
        <v>413</v>
      </c>
      <c r="E4" s="181" t="s">
        <v>411</v>
      </c>
      <c r="F4" s="180" t="s">
        <v>49</v>
      </c>
      <c r="G4" s="181" t="s">
        <v>413</v>
      </c>
      <c r="H4" s="329" t="s">
        <v>411</v>
      </c>
      <c r="I4" s="432"/>
    </row>
    <row r="5" spans="1:9" s="99" customFormat="1" ht="16.5" thickBot="1">
      <c r="A5" s="183">
        <v>1</v>
      </c>
      <c r="B5" s="183">
        <v>1</v>
      </c>
      <c r="C5" s="180">
        <v>2</v>
      </c>
      <c r="D5" s="181" t="s">
        <v>8</v>
      </c>
      <c r="E5" s="181">
        <v>4</v>
      </c>
      <c r="F5" s="332">
        <v>6</v>
      </c>
      <c r="G5" s="333">
        <v>7</v>
      </c>
      <c r="H5" s="334">
        <v>8</v>
      </c>
      <c r="I5" s="432"/>
    </row>
    <row r="6" spans="1:9" s="173" customFormat="1" ht="15.75">
      <c r="A6" s="184" t="s">
        <v>6</v>
      </c>
      <c r="B6" s="184" t="s">
        <v>6</v>
      </c>
      <c r="C6" s="255" t="s">
        <v>312</v>
      </c>
      <c r="D6" s="185">
        <v>132668</v>
      </c>
      <c r="E6" s="185">
        <v>156069</v>
      </c>
      <c r="F6" s="336" t="s">
        <v>50</v>
      </c>
      <c r="G6" s="337">
        <v>122269</v>
      </c>
      <c r="H6" s="337">
        <v>127902</v>
      </c>
      <c r="I6" s="432"/>
    </row>
    <row r="7" spans="1:9" s="173" customFormat="1" ht="15.75">
      <c r="A7" s="187" t="s">
        <v>7</v>
      </c>
      <c r="B7" s="187" t="s">
        <v>7</v>
      </c>
      <c r="C7" s="256" t="s">
        <v>313</v>
      </c>
      <c r="D7" s="188">
        <v>23315</v>
      </c>
      <c r="E7" s="188">
        <v>23106</v>
      </c>
      <c r="F7" s="256" t="s">
        <v>109</v>
      </c>
      <c r="G7" s="188">
        <v>32368</v>
      </c>
      <c r="H7" s="188">
        <v>32550</v>
      </c>
      <c r="I7" s="432"/>
    </row>
    <row r="8" spans="1:9" s="173" customFormat="1" ht="15.75">
      <c r="A8" s="187" t="s">
        <v>8</v>
      </c>
      <c r="B8" s="187" t="s">
        <v>8</v>
      </c>
      <c r="C8" s="256" t="s">
        <v>353</v>
      </c>
      <c r="D8" s="188"/>
      <c r="E8" s="188"/>
      <c r="F8" s="256" t="s">
        <v>136</v>
      </c>
      <c r="G8" s="188">
        <v>70369</v>
      </c>
      <c r="H8" s="188">
        <v>111459</v>
      </c>
      <c r="I8" s="432"/>
    </row>
    <row r="9" spans="1:9" s="173" customFormat="1" ht="15.75">
      <c r="A9" s="187" t="s">
        <v>9</v>
      </c>
      <c r="B9" s="187" t="s">
        <v>9</v>
      </c>
      <c r="C9" s="256" t="s">
        <v>100</v>
      </c>
      <c r="D9" s="188">
        <v>21500</v>
      </c>
      <c r="E9" s="188">
        <v>33483</v>
      </c>
      <c r="F9" s="256" t="s">
        <v>110</v>
      </c>
      <c r="G9" s="188">
        <v>15040</v>
      </c>
      <c r="H9" s="188">
        <v>12014</v>
      </c>
      <c r="I9" s="432"/>
    </row>
    <row r="10" spans="1:9" s="173" customFormat="1" ht="15.75">
      <c r="A10" s="187" t="s">
        <v>10</v>
      </c>
      <c r="B10" s="187" t="s">
        <v>10</v>
      </c>
      <c r="C10" s="257" t="s">
        <v>314</v>
      </c>
      <c r="D10" s="188">
        <v>12075</v>
      </c>
      <c r="E10" s="188">
        <v>9346</v>
      </c>
      <c r="F10" s="256" t="s">
        <v>111</v>
      </c>
      <c r="G10" s="188"/>
      <c r="H10" s="188">
        <v>543</v>
      </c>
      <c r="I10" s="432"/>
    </row>
    <row r="11" spans="1:9" s="173" customFormat="1" ht="15.75">
      <c r="A11" s="187" t="s">
        <v>11</v>
      </c>
      <c r="B11" s="187" t="s">
        <v>11</v>
      </c>
      <c r="C11" s="256" t="s">
        <v>315</v>
      </c>
      <c r="D11" s="190">
        <v>0</v>
      </c>
      <c r="E11" s="190">
        <v>0</v>
      </c>
      <c r="F11" s="256" t="s">
        <v>37</v>
      </c>
      <c r="G11" s="188">
        <v>1000</v>
      </c>
      <c r="H11" s="188">
        <v>0</v>
      </c>
      <c r="I11" s="432"/>
    </row>
    <row r="12" spans="1:9" s="173" customFormat="1" ht="15.75">
      <c r="A12" s="187" t="s">
        <v>12</v>
      </c>
      <c r="B12" s="187" t="s">
        <v>12</v>
      </c>
      <c r="C12" s="256" t="s">
        <v>196</v>
      </c>
      <c r="D12" s="188">
        <v>15328</v>
      </c>
      <c r="E12" s="188">
        <v>27209</v>
      </c>
      <c r="F12" s="258"/>
      <c r="G12" s="188"/>
      <c r="H12" s="188"/>
      <c r="I12" s="432"/>
    </row>
    <row r="13" spans="1:9" s="173" customFormat="1" ht="12.75" customHeight="1">
      <c r="A13" s="187" t="s">
        <v>13</v>
      </c>
      <c r="B13" s="187" t="s">
        <v>13</v>
      </c>
      <c r="C13" s="258"/>
      <c r="D13" s="188"/>
      <c r="E13" s="188"/>
      <c r="F13" s="258"/>
      <c r="G13" s="188"/>
      <c r="H13" s="188"/>
      <c r="I13" s="432"/>
    </row>
    <row r="14" spans="1:9" s="173" customFormat="1" ht="12.75" customHeight="1">
      <c r="A14" s="187" t="s">
        <v>14</v>
      </c>
      <c r="B14" s="187" t="s">
        <v>14</v>
      </c>
      <c r="C14" s="259"/>
      <c r="D14" s="190"/>
      <c r="E14" s="190"/>
      <c r="F14" s="258"/>
      <c r="G14" s="188"/>
      <c r="H14" s="188"/>
      <c r="I14" s="432"/>
    </row>
    <row r="15" spans="1:9" s="173" customFormat="1" ht="12.75" customHeight="1">
      <c r="A15" s="187" t="s">
        <v>15</v>
      </c>
      <c r="B15" s="187" t="s">
        <v>15</v>
      </c>
      <c r="C15" s="258"/>
      <c r="D15" s="188"/>
      <c r="E15" s="188"/>
      <c r="F15" s="258"/>
      <c r="G15" s="188"/>
      <c r="H15" s="188"/>
      <c r="I15" s="432"/>
    </row>
    <row r="16" spans="1:9" s="173" customFormat="1" ht="12.75" customHeight="1">
      <c r="A16" s="187" t="s">
        <v>16</v>
      </c>
      <c r="B16" s="187" t="s">
        <v>16</v>
      </c>
      <c r="C16" s="258"/>
      <c r="D16" s="188"/>
      <c r="E16" s="188"/>
      <c r="F16" s="258"/>
      <c r="G16" s="188"/>
      <c r="H16" s="188"/>
      <c r="I16" s="432"/>
    </row>
    <row r="17" spans="1:9" s="173" customFormat="1" ht="12.75" customHeight="1" thickBot="1">
      <c r="A17" s="187" t="s">
        <v>17</v>
      </c>
      <c r="B17" s="187" t="s">
        <v>17</v>
      </c>
      <c r="C17" s="260"/>
      <c r="D17" s="191"/>
      <c r="E17" s="191"/>
      <c r="F17" s="339"/>
      <c r="G17" s="340"/>
      <c r="H17" s="340"/>
      <c r="I17" s="432"/>
    </row>
    <row r="18" spans="1:9" s="173" customFormat="1" ht="32.25" thickBot="1">
      <c r="A18" s="192" t="s">
        <v>18</v>
      </c>
      <c r="B18" s="192" t="s">
        <v>18</v>
      </c>
      <c r="C18" s="261" t="s">
        <v>354</v>
      </c>
      <c r="D18" s="193">
        <f>+D6+D7+D9+D10+D12+D13+D14+D15+D16+D17</f>
        <v>204886</v>
      </c>
      <c r="E18" s="193">
        <f>+E6+E7+E9+E10+E12+E13+E14+E15+E16+E17</f>
        <v>249213</v>
      </c>
      <c r="F18" s="341" t="s">
        <v>323</v>
      </c>
      <c r="G18" s="342">
        <f>SUM(G6:G17)</f>
        <v>241046</v>
      </c>
      <c r="H18" s="343">
        <f>SUM(H6:H17)</f>
        <v>284468</v>
      </c>
      <c r="I18" s="432"/>
    </row>
    <row r="19" spans="1:9" s="173" customFormat="1" ht="31.5">
      <c r="A19" s="195" t="s">
        <v>19</v>
      </c>
      <c r="B19" s="195" t="s">
        <v>19</v>
      </c>
      <c r="C19" s="262" t="s">
        <v>318</v>
      </c>
      <c r="D19" s="196">
        <f>+D20+D21+D22+D23</f>
        <v>36160</v>
      </c>
      <c r="E19" s="196">
        <f>+E20+E21+E22+E23</f>
        <v>33989</v>
      </c>
      <c r="F19" s="336" t="s">
        <v>117</v>
      </c>
      <c r="G19" s="337"/>
      <c r="H19" s="337"/>
      <c r="I19" s="432"/>
    </row>
    <row r="20" spans="1:9" s="173" customFormat="1" ht="31.5">
      <c r="A20" s="187" t="s">
        <v>20</v>
      </c>
      <c r="B20" s="187" t="s">
        <v>20</v>
      </c>
      <c r="C20" s="256" t="s">
        <v>128</v>
      </c>
      <c r="D20" s="188">
        <v>36160</v>
      </c>
      <c r="E20" s="188">
        <v>33989</v>
      </c>
      <c r="F20" s="256" t="s">
        <v>322</v>
      </c>
      <c r="G20" s="188"/>
      <c r="H20" s="188"/>
      <c r="I20" s="432"/>
    </row>
    <row r="21" spans="1:9" s="173" customFormat="1" ht="14.25" customHeight="1">
      <c r="A21" s="187" t="s">
        <v>21</v>
      </c>
      <c r="B21" s="187" t="s">
        <v>21</v>
      </c>
      <c r="C21" s="256" t="s">
        <v>129</v>
      </c>
      <c r="D21" s="188"/>
      <c r="E21" s="188"/>
      <c r="F21" s="256" t="s">
        <v>91</v>
      </c>
      <c r="G21" s="188"/>
      <c r="H21" s="188"/>
      <c r="I21" s="432"/>
    </row>
    <row r="22" spans="1:9" s="173" customFormat="1" ht="31.5">
      <c r="A22" s="187" t="s">
        <v>22</v>
      </c>
      <c r="B22" s="187" t="s">
        <v>22</v>
      </c>
      <c r="C22" s="256" t="s">
        <v>134</v>
      </c>
      <c r="D22" s="188"/>
      <c r="E22" s="188"/>
      <c r="F22" s="256" t="s">
        <v>92</v>
      </c>
      <c r="G22" s="188"/>
      <c r="H22" s="188"/>
      <c r="I22" s="432"/>
    </row>
    <row r="23" spans="1:9" s="173" customFormat="1" ht="31.5">
      <c r="A23" s="187" t="s">
        <v>23</v>
      </c>
      <c r="B23" s="187" t="s">
        <v>23</v>
      </c>
      <c r="C23" s="256" t="s">
        <v>135</v>
      </c>
      <c r="D23" s="188"/>
      <c r="E23" s="188"/>
      <c r="F23" s="256" t="s">
        <v>137</v>
      </c>
      <c r="G23" s="188"/>
      <c r="H23" s="188"/>
      <c r="I23" s="432"/>
    </row>
    <row r="24" spans="1:9" s="173" customFormat="1" ht="31.5">
      <c r="A24" s="187" t="s">
        <v>24</v>
      </c>
      <c r="B24" s="187" t="s">
        <v>24</v>
      </c>
      <c r="C24" s="256" t="s">
        <v>319</v>
      </c>
      <c r="D24" s="198">
        <f>+D25+D26</f>
        <v>0</v>
      </c>
      <c r="E24" s="198">
        <f>+E25+E26</f>
        <v>0</v>
      </c>
      <c r="F24" s="256" t="s">
        <v>118</v>
      </c>
      <c r="G24" s="188"/>
      <c r="H24" s="188"/>
      <c r="I24" s="432"/>
    </row>
    <row r="25" spans="1:9" s="173" customFormat="1" ht="31.5">
      <c r="A25" s="195" t="s">
        <v>25</v>
      </c>
      <c r="B25" s="195" t="s">
        <v>25</v>
      </c>
      <c r="C25" s="262" t="s">
        <v>316</v>
      </c>
      <c r="D25" s="199"/>
      <c r="E25" s="199"/>
      <c r="F25" s="256" t="s">
        <v>119</v>
      </c>
      <c r="G25" s="188"/>
      <c r="H25" s="188"/>
      <c r="I25" s="432"/>
    </row>
    <row r="26" spans="1:9" s="173" customFormat="1" ht="32.25" thickBot="1">
      <c r="A26" s="187" t="s">
        <v>26</v>
      </c>
      <c r="B26" s="187" t="s">
        <v>26</v>
      </c>
      <c r="C26" s="256" t="s">
        <v>317</v>
      </c>
      <c r="D26" s="188"/>
      <c r="E26" s="188"/>
      <c r="F26" s="260"/>
      <c r="G26" s="191"/>
      <c r="H26" s="191"/>
      <c r="I26" s="432"/>
    </row>
    <row r="27" spans="1:9" s="173" customFormat="1" ht="32.25" thickBot="1">
      <c r="A27" s="192" t="s">
        <v>27</v>
      </c>
      <c r="B27" s="192" t="s">
        <v>27</v>
      </c>
      <c r="C27" s="261" t="s">
        <v>320</v>
      </c>
      <c r="D27" s="193">
        <f>+D19+D24</f>
        <v>36160</v>
      </c>
      <c r="E27" s="193">
        <f>+E19+E24</f>
        <v>33989</v>
      </c>
      <c r="F27" s="261" t="s">
        <v>324</v>
      </c>
      <c r="G27" s="193">
        <f>SUM(G19:G26)</f>
        <v>0</v>
      </c>
      <c r="H27" s="193">
        <f>SUM(H19:H26)</f>
        <v>0</v>
      </c>
      <c r="I27" s="432"/>
    </row>
    <row r="28" spans="1:9" s="173" customFormat="1" ht="32.25" thickBot="1">
      <c r="A28" s="192" t="s">
        <v>28</v>
      </c>
      <c r="B28" s="192" t="s">
        <v>28</v>
      </c>
      <c r="C28" s="261" t="s">
        <v>321</v>
      </c>
      <c r="D28" s="200">
        <f>+D18+D27</f>
        <v>241046</v>
      </c>
      <c r="E28" s="200">
        <f>+E18+E27</f>
        <v>283202</v>
      </c>
      <c r="F28" s="345" t="s">
        <v>325</v>
      </c>
      <c r="G28" s="346">
        <f>+G18+G27</f>
        <v>241046</v>
      </c>
      <c r="H28" s="328">
        <f>+H18+H27</f>
        <v>284468</v>
      </c>
      <c r="I28" s="432"/>
    </row>
    <row r="29" spans="1:9" s="173" customFormat="1" ht="32.25" thickBot="1">
      <c r="A29" s="192" t="s">
        <v>29</v>
      </c>
      <c r="B29" s="192" t="s">
        <v>29</v>
      </c>
      <c r="C29" s="261" t="s">
        <v>95</v>
      </c>
      <c r="D29" s="200">
        <f>IF(D18-G18&lt;0,G18-D18,"-")</f>
        <v>36160</v>
      </c>
      <c r="E29" s="200">
        <f>IF(E18-H18&lt;0,H18-E18,"-")</f>
        <v>35255</v>
      </c>
      <c r="F29" s="261" t="s">
        <v>96</v>
      </c>
      <c r="G29" s="200" t="str">
        <f>IF(D18-G18&gt;0,D18-G18,"-")</f>
        <v>-</v>
      </c>
      <c r="H29" s="200" t="str">
        <f>IF(E18-H18&gt;0,E18-H18,"-")</f>
        <v>-</v>
      </c>
      <c r="I29" s="432"/>
    </row>
    <row r="30" spans="1:9" s="173" customFormat="1" ht="32.25" thickBot="1">
      <c r="A30" s="192" t="s">
        <v>30</v>
      </c>
      <c r="B30" s="192" t="s">
        <v>30</v>
      </c>
      <c r="C30" s="261" t="s">
        <v>138</v>
      </c>
      <c r="D30" s="200" t="str">
        <f>IF(D18+D19-G28&lt;0,G28-(D18+D19),"-")</f>
        <v>-</v>
      </c>
      <c r="E30" s="200">
        <f>IF(E18+E19-H28&lt;0,H28-(E18+E19),"-")</f>
        <v>1266</v>
      </c>
      <c r="F30" s="261" t="s">
        <v>139</v>
      </c>
      <c r="G30" s="200" t="str">
        <f>IF(D18+D19-G28&gt;0,D18+D19-G28,"-")</f>
        <v>-</v>
      </c>
      <c r="H30" s="327" t="str">
        <f>IF(E18+E19-H28&gt;0,E18+E19-H28,"-")</f>
        <v>-</v>
      </c>
      <c r="I30" s="432"/>
    </row>
    <row r="31" spans="2:5" ht="18.75">
      <c r="B31" s="433"/>
      <c r="C31" s="433"/>
      <c r="D31" s="433"/>
      <c r="E31" s="433"/>
    </row>
  </sheetData>
  <sheetProtection/>
  <mergeCells count="5">
    <mergeCell ref="A3:A4"/>
    <mergeCell ref="B31:E31"/>
    <mergeCell ref="I1:I30"/>
    <mergeCell ref="B3:B4"/>
    <mergeCell ref="F3:H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</cp:lastModifiedBy>
  <cp:lastPrinted>2015-04-19T19:15:35Z</cp:lastPrinted>
  <dcterms:created xsi:type="dcterms:W3CDTF">1999-10-30T10:30:45Z</dcterms:created>
  <dcterms:modified xsi:type="dcterms:W3CDTF">2015-05-04T09:19:25Z</dcterms:modified>
  <cp:category/>
  <cp:version/>
  <cp:contentType/>
  <cp:contentStatus/>
</cp:coreProperties>
</file>