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3. melléklet" sheetId="1" r:id="rId1"/>
  </sheets>
  <externalReferences>
    <externalReference r:id="rId2"/>
  </externalReferences>
  <definedNames>
    <definedName name="A">#REF!</definedName>
    <definedName name="_xlnm.Print_Area" localSheetId="0">'13. melléklet'!$A$1:$G$201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2" i="1" l="1"/>
  <c r="E185" i="1"/>
  <c r="D185" i="1"/>
  <c r="C185" i="1"/>
  <c r="F184" i="1"/>
  <c r="G184" i="1" s="1"/>
  <c r="G182" i="1"/>
  <c r="F182" i="1"/>
  <c r="F181" i="1"/>
  <c r="F180" i="1"/>
  <c r="G180" i="1" s="1"/>
  <c r="F179" i="1"/>
  <c r="G179" i="1" s="1"/>
  <c r="F178" i="1"/>
  <c r="F185" i="1" s="1"/>
  <c r="D175" i="1"/>
  <c r="C175" i="1"/>
  <c r="F174" i="1"/>
  <c r="G174" i="1" s="1"/>
  <c r="F173" i="1"/>
  <c r="G173" i="1" s="1"/>
  <c r="G172" i="1"/>
  <c r="F172" i="1"/>
  <c r="G171" i="1"/>
  <c r="F171" i="1"/>
  <c r="F170" i="1"/>
  <c r="E170" i="1"/>
  <c r="E175" i="1" s="1"/>
  <c r="G169" i="1"/>
  <c r="F169" i="1"/>
  <c r="F175" i="1" s="1"/>
  <c r="D162" i="1"/>
  <c r="C162" i="1"/>
  <c r="F161" i="1"/>
  <c r="G161" i="1" s="1"/>
  <c r="F159" i="1"/>
  <c r="G159" i="1" s="1"/>
  <c r="G162" i="1" s="1"/>
  <c r="F158" i="1"/>
  <c r="E157" i="1"/>
  <c r="F157" i="1" s="1"/>
  <c r="E156" i="1"/>
  <c r="F156" i="1" s="1"/>
  <c r="E155" i="1"/>
  <c r="E162" i="1" s="1"/>
  <c r="E152" i="1"/>
  <c r="D152" i="1"/>
  <c r="C152" i="1"/>
  <c r="F151" i="1"/>
  <c r="G151" i="1" s="1"/>
  <c r="F150" i="1"/>
  <c r="G150" i="1" s="1"/>
  <c r="F149" i="1"/>
  <c r="G149" i="1" s="1"/>
  <c r="F148" i="1"/>
  <c r="G148" i="1" s="1"/>
  <c r="F147" i="1"/>
  <c r="F146" i="1"/>
  <c r="G146" i="1" s="1"/>
  <c r="E139" i="1"/>
  <c r="D139" i="1"/>
  <c r="C139" i="1"/>
  <c r="F138" i="1"/>
  <c r="G138" i="1" s="1"/>
  <c r="F136" i="1"/>
  <c r="G136" i="1" s="1"/>
  <c r="F135" i="1"/>
  <c r="F134" i="1"/>
  <c r="F133" i="1"/>
  <c r="G133" i="1" s="1"/>
  <c r="G132" i="1"/>
  <c r="G139" i="1" s="1"/>
  <c r="F132" i="1"/>
  <c r="F139" i="1" s="1"/>
  <c r="E129" i="1"/>
  <c r="D129" i="1"/>
  <c r="C129" i="1"/>
  <c r="F128" i="1"/>
  <c r="G128" i="1" s="1"/>
  <c r="F127" i="1"/>
  <c r="G127" i="1" s="1"/>
  <c r="F126" i="1"/>
  <c r="G126" i="1" s="1"/>
  <c r="F125" i="1"/>
  <c r="G125" i="1" s="1"/>
  <c r="F124" i="1"/>
  <c r="G123" i="1"/>
  <c r="G129" i="1" s="1"/>
  <c r="F123" i="1"/>
  <c r="F129" i="1" s="1"/>
  <c r="E116" i="1"/>
  <c r="D116" i="1"/>
  <c r="C116" i="1"/>
  <c r="F115" i="1"/>
  <c r="G115" i="1" s="1"/>
  <c r="F113" i="1"/>
  <c r="F112" i="1"/>
  <c r="F111" i="1"/>
  <c r="G111" i="1" s="1"/>
  <c r="F110" i="1"/>
  <c r="G110" i="1" s="1"/>
  <c r="F109" i="1"/>
  <c r="F116" i="1" s="1"/>
  <c r="D106" i="1"/>
  <c r="C106" i="1"/>
  <c r="F105" i="1"/>
  <c r="G105" i="1" s="1"/>
  <c r="F104" i="1"/>
  <c r="G104" i="1" s="1"/>
  <c r="F103" i="1"/>
  <c r="G103" i="1" s="1"/>
  <c r="F102" i="1"/>
  <c r="G102" i="1" s="1"/>
  <c r="G106" i="1" s="1"/>
  <c r="F101" i="1"/>
  <c r="E100" i="1"/>
  <c r="E106" i="1" s="1"/>
  <c r="E93" i="1"/>
  <c r="D93" i="1"/>
  <c r="C93" i="1"/>
  <c r="F92" i="1"/>
  <c r="G92" i="1" s="1"/>
  <c r="F90" i="1"/>
  <c r="G90" i="1" s="1"/>
  <c r="F89" i="1"/>
  <c r="F88" i="1"/>
  <c r="F87" i="1"/>
  <c r="G87" i="1" s="1"/>
  <c r="F86" i="1"/>
  <c r="F93" i="1" s="1"/>
  <c r="E83" i="1"/>
  <c r="D83" i="1"/>
  <c r="C83" i="1"/>
  <c r="F82" i="1"/>
  <c r="G82" i="1" s="1"/>
  <c r="F81" i="1"/>
  <c r="G81" i="1" s="1"/>
  <c r="F80" i="1"/>
  <c r="G80" i="1" s="1"/>
  <c r="F79" i="1"/>
  <c r="G79" i="1" s="1"/>
  <c r="F78" i="1"/>
  <c r="F77" i="1"/>
  <c r="F83" i="1" s="1"/>
  <c r="D71" i="1"/>
  <c r="C71" i="1"/>
  <c r="F70" i="1"/>
  <c r="G70" i="1" s="1"/>
  <c r="F68" i="1"/>
  <c r="E67" i="1"/>
  <c r="F67" i="1" s="1"/>
  <c r="E66" i="1"/>
  <c r="E71" i="1" s="1"/>
  <c r="F65" i="1"/>
  <c r="G65" i="1" s="1"/>
  <c r="F64" i="1"/>
  <c r="E61" i="1"/>
  <c r="D61" i="1"/>
  <c r="C61" i="1"/>
  <c r="F60" i="1"/>
  <c r="G60" i="1" s="1"/>
  <c r="F59" i="1"/>
  <c r="G59" i="1" s="1"/>
  <c r="F58" i="1"/>
  <c r="G58" i="1" s="1"/>
  <c r="F57" i="1"/>
  <c r="G57" i="1" s="1"/>
  <c r="F56" i="1"/>
  <c r="G55" i="1"/>
  <c r="F55" i="1"/>
  <c r="F61" i="1" s="1"/>
  <c r="C48" i="1"/>
  <c r="F47" i="1"/>
  <c r="G47" i="1" s="1"/>
  <c r="E44" i="1"/>
  <c r="F44" i="1" s="1"/>
  <c r="E43" i="1"/>
  <c r="E48" i="1" s="1"/>
  <c r="D43" i="1"/>
  <c r="D48" i="1" s="1"/>
  <c r="G42" i="1"/>
  <c r="F42" i="1"/>
  <c r="G41" i="1"/>
  <c r="G48" i="1" s="1"/>
  <c r="F41" i="1"/>
  <c r="E38" i="1"/>
  <c r="D38" i="1"/>
  <c r="C38" i="1"/>
  <c r="F37" i="1"/>
  <c r="G37" i="1" s="1"/>
  <c r="G36" i="1"/>
  <c r="F35" i="1"/>
  <c r="G35" i="1" s="1"/>
  <c r="F34" i="1"/>
  <c r="G34" i="1" s="1"/>
  <c r="F33" i="1"/>
  <c r="F32" i="1"/>
  <c r="F38" i="1" s="1"/>
  <c r="D25" i="1"/>
  <c r="C25" i="1"/>
  <c r="G24" i="1"/>
  <c r="F24" i="1"/>
  <c r="G23" i="1"/>
  <c r="F23" i="1"/>
  <c r="F22" i="1"/>
  <c r="F21" i="1"/>
  <c r="E20" i="1"/>
  <c r="E25" i="1" s="1"/>
  <c r="F19" i="1"/>
  <c r="G19" i="1" s="1"/>
  <c r="F18" i="1"/>
  <c r="G18" i="1" s="1"/>
  <c r="G25" i="1" s="1"/>
  <c r="G15" i="1"/>
  <c r="E15" i="1"/>
  <c r="C15" i="1"/>
  <c r="F14" i="1"/>
  <c r="F13" i="1"/>
  <c r="F12" i="1"/>
  <c r="F11" i="1"/>
  <c r="F10" i="1"/>
  <c r="F9" i="1"/>
  <c r="F15" i="1" s="1"/>
  <c r="D9" i="1"/>
  <c r="D15" i="1" s="1"/>
  <c r="G61" i="1" l="1"/>
  <c r="G152" i="1"/>
  <c r="G175" i="1"/>
  <c r="F71" i="1"/>
  <c r="G64" i="1"/>
  <c r="G71" i="1" s="1"/>
  <c r="F66" i="1"/>
  <c r="G77" i="1"/>
  <c r="G83" i="1" s="1"/>
  <c r="G86" i="1"/>
  <c r="G93" i="1" s="1"/>
  <c r="F152" i="1"/>
  <c r="G178" i="1"/>
  <c r="G185" i="1" s="1"/>
  <c r="F20" i="1"/>
  <c r="F25" i="1" s="1"/>
  <c r="G32" i="1"/>
  <c r="G38" i="1" s="1"/>
  <c r="F43" i="1"/>
  <c r="F48" i="1" s="1"/>
  <c r="F100" i="1"/>
  <c r="F106" i="1" s="1"/>
  <c r="G109" i="1"/>
  <c r="G116" i="1" s="1"/>
  <c r="F155" i="1"/>
  <c r="F162" i="1" s="1"/>
</calcChain>
</file>

<file path=xl/sharedStrings.xml><?xml version="1.0" encoding="utf-8"?>
<sst xmlns="http://schemas.openxmlformats.org/spreadsheetml/2006/main" count="386" uniqueCount="49">
  <si>
    <t xml:space="preserve">EU-s támogatással megvalósuló projektek </t>
  </si>
  <si>
    <t>EU-s projekt neve, azonosítója: Komplex energetikai  fejlesztések Téglás Város intézményeinek épületein TOP-3.2.1-15-HB1-2016-00048</t>
  </si>
  <si>
    <t>Forintban</t>
  </si>
  <si>
    <t>Sor-szám</t>
  </si>
  <si>
    <t>A</t>
  </si>
  <si>
    <t>B</t>
  </si>
  <si>
    <t>C</t>
  </si>
  <si>
    <t>D</t>
  </si>
  <si>
    <t>E</t>
  </si>
  <si>
    <t>F</t>
  </si>
  <si>
    <t>Források</t>
  </si>
  <si>
    <t>2017.</t>
  </si>
  <si>
    <t>2018.</t>
  </si>
  <si>
    <t>2018. után</t>
  </si>
  <si>
    <t>Összesen</t>
  </si>
  <si>
    <t>2018. évi teljesítés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</si>
  <si>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</si>
  <si>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</si>
  <si>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</si>
  <si>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</si>
  <si>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</si>
  <si>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</si>
  <si>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</si>
  <si>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</si>
  <si>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</si>
  <si>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</si>
  <si>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</si>
  <si>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</si>
  <si>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</si>
  <si>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</si>
  <si>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</si>
  <si>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</si>
  <si>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</si>
  <si>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</si>
  <si>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</si>
  <si>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</si>
  <si>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Kerékpárútfejlesztése Tégláson TOP-3.1.1-15-HB-2016-00013</t>
  </si>
  <si>
    <t>EU-s projekt neve, azonosítója: Zöld város kialakítása Tégláson TOP-2.1.2-15-HB1-2016-00014</t>
  </si>
  <si>
    <t>EU-s projekt neve, azonosítója: Téglás Város Önkormányzata ASP Központhoz való csatlakozása KÖFOP-1.2.1-VEKOP-16-2017-00778</t>
  </si>
  <si>
    <t>EU-s projekt neve, azonosítója: Településképet meghatározó épületek külső rekonstrukciója, többfunkciós közösségi tér létrehozása, fejlesztése, energatikai korszerűsítés, 1774823549</t>
  </si>
  <si>
    <t>EU-s projekt neve, azonosítója: EFOP-4.1.8-16-2017-00110 számú "A Téglási Városi Könyvtár és Közművelődési Intézmény - Városi Könyvtár tagegységének tanulást segítő infrastruktúrális fejlesztése"</t>
  </si>
  <si>
    <t>EU-s projekt neve, azonosítója: EFOP-1.5.3-16-2017-00121 számú pályázat "Humán szolgáltatások fejlesztése települések összefogásával"</t>
  </si>
  <si>
    <t>EU-s projekt neve, azonosítója:Északkelet- Magyarországi  szennyvízelvezetési- és kezelési fejlesztés KEHOP-2.2.2-15-2015-00001</t>
  </si>
  <si>
    <t>Önkormányzaton kívüli EU-s projektekhez történő hozzájárulás 2018. évi előirányzat **</t>
  </si>
  <si>
    <t>Sor- szám</t>
  </si>
  <si>
    <t>Támogatott neve</t>
  </si>
  <si>
    <t>Hozzájárulás  (E Ft)</t>
  </si>
  <si>
    <t>** Nincsen ilyen hozzájárulás az Önkormányzat esetében</t>
  </si>
  <si>
    <t>13. 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</si>
</sst>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right" vertical="top"/>
    </xf>
    <xf numFmtId="0" fontId="0" fillId="0" borderId="0" xfId="0" applyFill="1" applyProtection="1"/>
    <xf numFmtId="0" fontId="2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right"/>
    </xf>
    <xf numFmtId="49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0" fontId="0" fillId="0" borderId="9" xfId="0" applyFill="1" applyBorder="1" applyAlignment="1">
      <alignment horizontal="right"/>
    </xf>
    <xf numFmtId="49" fontId="4" fillId="0" borderId="7" xfId="0" applyNumberFormat="1" applyFont="1" applyFill="1" applyBorder="1" applyAlignment="1" applyProtection="1">
      <alignment vertical="center"/>
    </xf>
    <xf numFmtId="0" fontId="0" fillId="0" borderId="10" xfId="0" applyFill="1" applyBorder="1" applyAlignment="1">
      <alignment horizontal="right"/>
    </xf>
    <xf numFmtId="49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</xf>
    <xf numFmtId="0" fontId="0" fillId="0" borderId="15" xfId="0" applyFill="1" applyBorder="1" applyAlignment="1">
      <alignment horizontal="center" wrapText="1"/>
    </xf>
    <xf numFmtId="0" fontId="7" fillId="0" borderId="16" xfId="1" applyFont="1" applyFill="1" applyBorder="1" applyAlignment="1" applyProtection="1">
      <alignment horizontal="left" vertical="center" wrapText="1" indent="1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17" xfId="0" applyNumberFormat="1" applyFont="1" applyFill="1" applyBorder="1" applyAlignment="1" applyProtection="1">
      <alignment vertical="center"/>
    </xf>
    <xf numFmtId="0" fontId="7" fillId="0" borderId="7" xfId="1" applyFont="1" applyFill="1" applyBorder="1" applyAlignment="1" applyProtection="1">
      <alignment horizontal="left" vertical="center" wrapText="1" indent="1"/>
    </xf>
    <xf numFmtId="3" fontId="4" fillId="0" borderId="8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3" fontId="4" fillId="0" borderId="7" xfId="0" applyNumberFormat="1" applyFont="1" applyFill="1" applyBorder="1" applyAlignment="1" applyProtection="1">
      <alignment horizontal="right" vertical="center" indent="1"/>
      <protection locked="0"/>
    </xf>
    <xf numFmtId="3" fontId="4" fillId="0" borderId="8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Border="1" applyAlignment="1" applyProtection="1">
      <alignment horizontal="right"/>
    </xf>
    <xf numFmtId="3" fontId="4" fillId="0" borderId="2" xfId="0" applyNumberFormat="1" applyFont="1" applyFill="1" applyBorder="1" applyAlignment="1" applyProtection="1">
      <alignment horizontal="right" vertical="center" indent="1"/>
    </xf>
    <xf numFmtId="3" fontId="4" fillId="0" borderId="3" xfId="0" applyNumberFormat="1" applyFont="1" applyFill="1" applyBorder="1" applyAlignment="1" applyProtection="1">
      <alignment horizontal="right" vertical="center" indent="1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17" xfId="0" applyFont="1" applyFill="1" applyBorder="1" applyAlignment="1" applyProtection="1">
      <alignment horizontal="right" indent="1"/>
      <protection locked="0"/>
    </xf>
    <xf numFmtId="0" fontId="4" fillId="0" borderId="11" xfId="0" applyFont="1" applyFill="1" applyBorder="1" applyAlignment="1" applyProtection="1">
      <alignment horizontal="left" indent="1"/>
      <protection locked="0"/>
    </xf>
    <xf numFmtId="0" fontId="4" fillId="0" borderId="11" xfId="0" applyFont="1" applyFill="1" applyBorder="1" applyAlignment="1" applyProtection="1">
      <alignment horizontal="right" indent="1"/>
      <protection locked="0"/>
    </xf>
    <xf numFmtId="0" fontId="4" fillId="0" borderId="12" xfId="0" applyFont="1" applyFill="1" applyBorder="1" applyAlignment="1" applyProtection="1">
      <alignment horizontal="right" indent="1"/>
      <protection locked="0"/>
    </xf>
    <xf numFmtId="0" fontId="3" fillId="0" borderId="13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 indent="1"/>
    </xf>
    <xf numFmtId="0" fontId="3" fillId="0" borderId="3" xfId="0" applyFont="1" applyFill="1" applyBorder="1" applyAlignment="1" applyProtection="1">
      <alignment horizontal="right" indent="1"/>
    </xf>
    <xf numFmtId="0" fontId="8" fillId="0" borderId="0" xfId="0" applyFont="1" applyFill="1"/>
  </cellXfs>
  <cellStyles count="2">
    <cellStyle name="Normál" xfId="0" builtinId="0"/>
    <cellStyle name="Normál_KVRENMUNKA" xfId="1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01"/>
  <sheetViews>
    <sheetView tabSelected="1" zoomScaleNormal="100" workbookViewId="0">
      <selection activeCell="K27" sqref="K27"/>
    </sheetView>
  </sheetViews>
  <sheetFormatPr defaultRowHeight="12.75" x14ac:dyDescent="0.2"/>
  <cols>
    <col min="1" max="1" width="9.33203125" style="1"/>
    <col min="2" max="2" width="47.33203125" style="1" customWidth="1"/>
    <col min="3" max="5" width="14" style="1" customWidth="1"/>
    <col min="6" max="7" width="15" style="1" customWidth="1"/>
    <col min="8" max="8" width="9.33203125" style="1"/>
    <col min="9" max="10" width="11.1640625" style="1" bestFit="1" customWidth="1"/>
    <col min="11" max="16384" width="9.33203125" style="1"/>
  </cols>
  <sheetData>
    <row r="1" spans="1:10" x14ac:dyDescent="0.2">
      <c r="F1" s="2" t="s">
        <v>48</v>
      </c>
      <c r="G1" s="2"/>
    </row>
    <row r="2" spans="1:10" x14ac:dyDescent="0.2">
      <c r="A2" s="3"/>
      <c r="B2" s="3"/>
      <c r="C2" s="3"/>
      <c r="D2" s="3"/>
      <c r="E2" s="3"/>
    </row>
    <row r="3" spans="1:10" ht="15.75" x14ac:dyDescent="0.25">
      <c r="B3" s="4" t="s">
        <v>0</v>
      </c>
      <c r="C3" s="4"/>
      <c r="D3" s="4"/>
      <c r="E3" s="4"/>
      <c r="F3" s="4"/>
    </row>
    <row r="4" spans="1:10" ht="24.75" customHeight="1" x14ac:dyDescent="0.2">
      <c r="B4" s="5"/>
      <c r="C4" s="5"/>
      <c r="D4" s="5"/>
      <c r="E4" s="5"/>
      <c r="F4" s="5"/>
      <c r="G4" s="5"/>
    </row>
    <row r="5" spans="1:10" ht="27.75" customHeight="1" x14ac:dyDescent="0.2">
      <c r="B5" s="6" t="s">
        <v>1</v>
      </c>
      <c r="C5" s="6"/>
      <c r="D5" s="6"/>
      <c r="E5" s="6"/>
      <c r="F5" s="6"/>
    </row>
    <row r="6" spans="1:10" ht="13.5" customHeight="1" thickBot="1" x14ac:dyDescent="0.25">
      <c r="B6" s="7"/>
      <c r="C6" s="7"/>
      <c r="D6" s="7"/>
      <c r="E6" s="8"/>
      <c r="F6" s="8"/>
      <c r="G6" s="9" t="s">
        <v>2</v>
      </c>
    </row>
    <row r="7" spans="1:10" ht="13.5" customHeight="1" thickBot="1" x14ac:dyDescent="0.25">
      <c r="A7" s="10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2" t="s">
        <v>8</v>
      </c>
      <c r="G7" s="12" t="s">
        <v>9</v>
      </c>
    </row>
    <row r="8" spans="1:10" ht="24.75" thickBot="1" x14ac:dyDescent="0.25">
      <c r="A8" s="13"/>
      <c r="B8" s="14" t="s">
        <v>10</v>
      </c>
      <c r="C8" s="11" t="s">
        <v>11</v>
      </c>
      <c r="D8" s="11" t="s">
        <v>12</v>
      </c>
      <c r="E8" s="11" t="s">
        <v>13</v>
      </c>
      <c r="F8" s="12" t="s">
        <v>14</v>
      </c>
      <c r="G8" s="15" t="s">
        <v>15</v>
      </c>
    </row>
    <row r="9" spans="1:10" x14ac:dyDescent="0.2">
      <c r="A9" s="16" t="s">
        <v>16</v>
      </c>
      <c r="B9" s="17" t="s">
        <v>17</v>
      </c>
      <c r="C9" s="18"/>
      <c r="D9" s="18">
        <f>413000+166658</f>
        <v>579658</v>
      </c>
      <c r="E9" s="18"/>
      <c r="F9" s="19">
        <f t="shared" ref="F9:F14" si="0">SUM(C9:E9)</f>
        <v>579658</v>
      </c>
      <c r="G9" s="19">
        <v>412306</v>
      </c>
      <c r="J9" s="20"/>
    </row>
    <row r="10" spans="1:10" x14ac:dyDescent="0.2">
      <c r="A10" s="21" t="s">
        <v>18</v>
      </c>
      <c r="B10" s="22" t="s">
        <v>19</v>
      </c>
      <c r="C10" s="18">
        <v>185076000</v>
      </c>
      <c r="D10" s="18"/>
      <c r="E10" s="18"/>
      <c r="F10" s="19">
        <f t="shared" si="0"/>
        <v>185076000</v>
      </c>
      <c r="G10" s="19"/>
    </row>
    <row r="11" spans="1:10" x14ac:dyDescent="0.2">
      <c r="A11" s="21" t="s">
        <v>20</v>
      </c>
      <c r="B11" s="22" t="s">
        <v>21</v>
      </c>
      <c r="C11" s="18"/>
      <c r="D11" s="18"/>
      <c r="E11" s="18"/>
      <c r="F11" s="19">
        <f t="shared" si="0"/>
        <v>0</v>
      </c>
      <c r="G11" s="19"/>
    </row>
    <row r="12" spans="1:10" x14ac:dyDescent="0.2">
      <c r="A12" s="21" t="s">
        <v>22</v>
      </c>
      <c r="B12" s="22" t="s">
        <v>23</v>
      </c>
      <c r="C12" s="18"/>
      <c r="D12" s="18"/>
      <c r="E12" s="18"/>
      <c r="F12" s="19">
        <f t="shared" si="0"/>
        <v>0</v>
      </c>
      <c r="G12" s="19"/>
    </row>
    <row r="13" spans="1:10" x14ac:dyDescent="0.2">
      <c r="A13" s="21" t="s">
        <v>24</v>
      </c>
      <c r="B13" s="22" t="s">
        <v>25</v>
      </c>
      <c r="C13" s="18"/>
      <c r="D13" s="18"/>
      <c r="E13" s="18"/>
      <c r="F13" s="19">
        <f t="shared" si="0"/>
        <v>0</v>
      </c>
      <c r="G13" s="19"/>
    </row>
    <row r="14" spans="1:10" ht="13.5" thickBot="1" x14ac:dyDescent="0.25">
      <c r="A14" s="23" t="s">
        <v>26</v>
      </c>
      <c r="B14" s="24"/>
      <c r="C14" s="25"/>
      <c r="D14" s="25"/>
      <c r="E14" s="25"/>
      <c r="F14" s="26">
        <f t="shared" si="0"/>
        <v>0</v>
      </c>
      <c r="G14" s="26"/>
    </row>
    <row r="15" spans="1:10" ht="13.5" thickBot="1" x14ac:dyDescent="0.25">
      <c r="A15" s="27" t="s">
        <v>27</v>
      </c>
      <c r="B15" s="28"/>
      <c r="C15" s="29">
        <f>C9+SUM(C10:C14)</f>
        <v>185076000</v>
      </c>
      <c r="D15" s="29">
        <f>D9+SUM(D10:D14)</f>
        <v>579658</v>
      </c>
      <c r="E15" s="29">
        <f>E9+SUM(E10:E14)</f>
        <v>0</v>
      </c>
      <c r="F15" s="30">
        <f>F9+SUM(F10:F14)</f>
        <v>185655658</v>
      </c>
      <c r="G15" s="30">
        <f>G9+SUM(G10:G14)</f>
        <v>412306</v>
      </c>
    </row>
    <row r="16" spans="1:10" ht="13.5" thickBot="1" x14ac:dyDescent="0.25">
      <c r="B16" s="31"/>
      <c r="C16" s="31"/>
      <c r="D16" s="31"/>
      <c r="E16" s="31"/>
      <c r="F16" s="31"/>
      <c r="G16" s="31"/>
    </row>
    <row r="17" spans="1:10" ht="23.25" customHeight="1" thickBot="1" x14ac:dyDescent="0.25">
      <c r="A17" s="32" t="s">
        <v>3</v>
      </c>
      <c r="B17" s="14" t="s">
        <v>28</v>
      </c>
      <c r="C17" s="11" t="s">
        <v>11</v>
      </c>
      <c r="D17" s="11" t="s">
        <v>12</v>
      </c>
      <c r="E17" s="11" t="s">
        <v>13</v>
      </c>
      <c r="F17" s="12" t="s">
        <v>14</v>
      </c>
      <c r="G17" s="15" t="s">
        <v>15</v>
      </c>
    </row>
    <row r="18" spans="1:10" ht="25.5" customHeight="1" x14ac:dyDescent="0.2">
      <c r="A18" s="16" t="s">
        <v>16</v>
      </c>
      <c r="B18" s="33" t="s">
        <v>29</v>
      </c>
      <c r="C18" s="34"/>
      <c r="D18" s="34"/>
      <c r="E18" s="34"/>
      <c r="F18" s="35">
        <f t="shared" ref="F18:G24" si="1">SUM(C18:E18)</f>
        <v>0</v>
      </c>
      <c r="G18" s="35">
        <f t="shared" si="1"/>
        <v>0</v>
      </c>
    </row>
    <row r="19" spans="1:10" ht="24" x14ac:dyDescent="0.2">
      <c r="A19" s="21" t="s">
        <v>18</v>
      </c>
      <c r="B19" s="36" t="s">
        <v>30</v>
      </c>
      <c r="C19" s="18"/>
      <c r="D19" s="18"/>
      <c r="E19" s="18"/>
      <c r="F19" s="37">
        <f t="shared" si="1"/>
        <v>0</v>
      </c>
      <c r="G19" s="37">
        <f t="shared" si="1"/>
        <v>0</v>
      </c>
    </row>
    <row r="20" spans="1:10" x14ac:dyDescent="0.2">
      <c r="A20" s="21" t="s">
        <v>20</v>
      </c>
      <c r="B20" s="36" t="s">
        <v>31</v>
      </c>
      <c r="C20" s="18">
        <v>5500000</v>
      </c>
      <c r="D20" s="18">
        <v>4525000</v>
      </c>
      <c r="E20" s="18">
        <f>2250000+738850</f>
        <v>2988850</v>
      </c>
      <c r="F20" s="37">
        <f t="shared" si="1"/>
        <v>13013850</v>
      </c>
      <c r="G20" s="37">
        <v>4525000</v>
      </c>
    </row>
    <row r="21" spans="1:10" x14ac:dyDescent="0.2">
      <c r="A21" s="21" t="s">
        <v>22</v>
      </c>
      <c r="B21" s="22" t="s">
        <v>32</v>
      </c>
      <c r="C21" s="18">
        <v>3700000</v>
      </c>
      <c r="D21" s="18">
        <v>59718385</v>
      </c>
      <c r="E21" s="18"/>
      <c r="F21" s="37">
        <f t="shared" si="1"/>
        <v>63418385</v>
      </c>
      <c r="G21" s="37">
        <v>59718385</v>
      </c>
      <c r="J21" s="20"/>
    </row>
    <row r="22" spans="1:10" x14ac:dyDescent="0.2">
      <c r="A22" s="21" t="s">
        <v>24</v>
      </c>
      <c r="B22" s="22" t="s">
        <v>33</v>
      </c>
      <c r="C22" s="18"/>
      <c r="D22" s="18">
        <v>109223423</v>
      </c>
      <c r="E22" s="18"/>
      <c r="F22" s="37">
        <f t="shared" si="1"/>
        <v>109223423</v>
      </c>
      <c r="G22" s="37">
        <v>109056071</v>
      </c>
      <c r="J22" s="20"/>
    </row>
    <row r="23" spans="1:10" x14ac:dyDescent="0.2">
      <c r="A23" s="21" t="s">
        <v>26</v>
      </c>
      <c r="B23" s="38"/>
      <c r="C23" s="18"/>
      <c r="D23" s="18"/>
      <c r="E23" s="18"/>
      <c r="F23" s="37">
        <f t="shared" si="1"/>
        <v>0</v>
      </c>
      <c r="G23" s="37">
        <f t="shared" si="1"/>
        <v>0</v>
      </c>
    </row>
    <row r="24" spans="1:10" ht="13.5" thickBot="1" x14ac:dyDescent="0.25">
      <c r="A24" s="23" t="s">
        <v>34</v>
      </c>
      <c r="B24" s="24"/>
      <c r="C24" s="25"/>
      <c r="D24" s="25"/>
      <c r="E24" s="25"/>
      <c r="F24" s="39">
        <f t="shared" si="1"/>
        <v>0</v>
      </c>
      <c r="G24" s="39">
        <f t="shared" si="1"/>
        <v>0</v>
      </c>
    </row>
    <row r="25" spans="1:10" ht="13.5" thickBot="1" x14ac:dyDescent="0.25">
      <c r="A25" s="27" t="s">
        <v>35</v>
      </c>
      <c r="B25" s="28"/>
      <c r="C25" s="40">
        <f>SUM(C18:C24)</f>
        <v>9200000</v>
      </c>
      <c r="D25" s="40">
        <f>SUM(D18:D24)</f>
        <v>173466808</v>
      </c>
      <c r="E25" s="40">
        <f>SUM(E18:E24)</f>
        <v>2988850</v>
      </c>
      <c r="F25" s="41">
        <f>SUM(F18:F24)</f>
        <v>185655658</v>
      </c>
      <c r="G25" s="41">
        <f>SUM(G18:G24)</f>
        <v>173299456</v>
      </c>
      <c r="H25" s="20"/>
      <c r="I25" s="20"/>
    </row>
    <row r="26" spans="1:10" x14ac:dyDescent="0.2">
      <c r="B26" s="42"/>
      <c r="C26" s="43"/>
      <c r="D26" s="43"/>
      <c r="E26" s="43"/>
      <c r="F26" s="43"/>
      <c r="G26" s="43"/>
      <c r="I26" s="20"/>
    </row>
    <row r="27" spans="1:10" x14ac:dyDescent="0.2">
      <c r="B27" s="42"/>
      <c r="C27" s="43"/>
      <c r="D27" s="43"/>
      <c r="E27" s="43"/>
      <c r="F27" s="43"/>
      <c r="G27" s="43"/>
    </row>
    <row r="28" spans="1:10" x14ac:dyDescent="0.2">
      <c r="B28" s="44" t="s">
        <v>36</v>
      </c>
      <c r="C28" s="44"/>
      <c r="D28" s="44"/>
      <c r="E28" s="44"/>
      <c r="F28" s="44"/>
    </row>
    <row r="29" spans="1:10" ht="13.5" customHeight="1" thickBot="1" x14ac:dyDescent="0.25">
      <c r="B29" s="7"/>
      <c r="C29" s="7"/>
      <c r="D29" s="7"/>
      <c r="E29" s="8"/>
      <c r="F29" s="8"/>
      <c r="G29" s="9" t="s">
        <v>2</v>
      </c>
    </row>
    <row r="30" spans="1:10" ht="13.5" customHeight="1" thickBot="1" x14ac:dyDescent="0.25">
      <c r="A30" s="45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2" t="s">
        <v>8</v>
      </c>
      <c r="G30" s="12" t="s">
        <v>9</v>
      </c>
    </row>
    <row r="31" spans="1:10" ht="13.5" thickBot="1" x14ac:dyDescent="0.25">
      <c r="A31" s="46"/>
      <c r="B31" s="14" t="s">
        <v>10</v>
      </c>
      <c r="C31" s="11" t="s">
        <v>11</v>
      </c>
      <c r="D31" s="11" t="s">
        <v>12</v>
      </c>
      <c r="E31" s="11" t="s">
        <v>13</v>
      </c>
      <c r="F31" s="12" t="s">
        <v>14</v>
      </c>
      <c r="G31" s="12" t="s">
        <v>14</v>
      </c>
    </row>
    <row r="32" spans="1:10" x14ac:dyDescent="0.2">
      <c r="A32" s="16" t="s">
        <v>16</v>
      </c>
      <c r="B32" s="17" t="s">
        <v>17</v>
      </c>
      <c r="C32" s="34"/>
      <c r="D32" s="34"/>
      <c r="E32" s="34"/>
      <c r="F32" s="35">
        <f t="shared" ref="F32:G37" si="2">SUM(C32:E32)</f>
        <v>0</v>
      </c>
      <c r="G32" s="35">
        <f t="shared" si="2"/>
        <v>0</v>
      </c>
    </row>
    <row r="33" spans="1:9" x14ac:dyDescent="0.2">
      <c r="A33" s="21" t="s">
        <v>18</v>
      </c>
      <c r="B33" s="22" t="s">
        <v>19</v>
      </c>
      <c r="C33" s="18">
        <v>143266000</v>
      </c>
      <c r="D33" s="47"/>
      <c r="E33" s="47"/>
      <c r="F33" s="37">
        <f>SUM(C33:E33)</f>
        <v>143266000</v>
      </c>
      <c r="G33" s="37"/>
    </row>
    <row r="34" spans="1:9" x14ac:dyDescent="0.2">
      <c r="A34" s="21" t="s">
        <v>20</v>
      </c>
      <c r="B34" s="22" t="s">
        <v>21</v>
      </c>
      <c r="C34" s="47"/>
      <c r="D34" s="47"/>
      <c r="E34" s="47"/>
      <c r="F34" s="48">
        <f t="shared" si="2"/>
        <v>0</v>
      </c>
      <c r="G34" s="48">
        <f t="shared" si="2"/>
        <v>0</v>
      </c>
    </row>
    <row r="35" spans="1:9" x14ac:dyDescent="0.2">
      <c r="A35" s="21" t="s">
        <v>22</v>
      </c>
      <c r="B35" s="22" t="s">
        <v>23</v>
      </c>
      <c r="C35" s="47"/>
      <c r="D35" s="47"/>
      <c r="E35" s="47"/>
      <c r="F35" s="48">
        <f t="shared" si="2"/>
        <v>0</v>
      </c>
      <c r="G35" s="48">
        <f t="shared" si="2"/>
        <v>0</v>
      </c>
    </row>
    <row r="36" spans="1:9" x14ac:dyDescent="0.2">
      <c r="A36" s="21" t="s">
        <v>24</v>
      </c>
      <c r="B36" s="22" t="s">
        <v>25</v>
      </c>
      <c r="C36" s="47"/>
      <c r="D36" s="47"/>
      <c r="E36" s="47"/>
      <c r="F36" s="48"/>
      <c r="G36" s="48">
        <f t="shared" si="2"/>
        <v>0</v>
      </c>
    </row>
    <row r="37" spans="1:9" ht="13.5" thickBot="1" x14ac:dyDescent="0.25">
      <c r="A37" s="23" t="s">
        <v>26</v>
      </c>
      <c r="B37" s="24"/>
      <c r="C37" s="25"/>
      <c r="D37" s="25"/>
      <c r="E37" s="25"/>
      <c r="F37" s="39">
        <f t="shared" si="2"/>
        <v>0</v>
      </c>
      <c r="G37" s="39">
        <f t="shared" si="2"/>
        <v>0</v>
      </c>
    </row>
    <row r="38" spans="1:9" ht="13.5" thickBot="1" x14ac:dyDescent="0.25">
      <c r="A38" s="27" t="s">
        <v>27</v>
      </c>
      <c r="B38" s="28"/>
      <c r="C38" s="40">
        <f>C32+SUM(C33:C37)</f>
        <v>143266000</v>
      </c>
      <c r="D38" s="40">
        <f>D32+SUM(D33:D37)</f>
        <v>0</v>
      </c>
      <c r="E38" s="40">
        <f>E32+SUM(E33:E37)</f>
        <v>0</v>
      </c>
      <c r="F38" s="41">
        <f>F32+SUM(F33:F37)</f>
        <v>143266000</v>
      </c>
      <c r="G38" s="41">
        <f>G32+SUM(G33:G37)</f>
        <v>0</v>
      </c>
      <c r="I38" s="20"/>
    </row>
    <row r="39" spans="1:9" ht="13.5" thickBot="1" x14ac:dyDescent="0.25">
      <c r="B39" s="31"/>
      <c r="C39" s="31"/>
      <c r="D39" s="31"/>
      <c r="E39" s="31"/>
      <c r="F39" s="31"/>
      <c r="G39" s="31"/>
    </row>
    <row r="40" spans="1:9" ht="13.5" customHeight="1" thickBot="1" x14ac:dyDescent="0.25">
      <c r="A40" s="32" t="s">
        <v>3</v>
      </c>
      <c r="B40" s="14" t="s">
        <v>28</v>
      </c>
      <c r="C40" s="11" t="s">
        <v>11</v>
      </c>
      <c r="D40" s="11" t="s">
        <v>12</v>
      </c>
      <c r="E40" s="11" t="s">
        <v>13</v>
      </c>
      <c r="F40" s="12" t="s">
        <v>14</v>
      </c>
      <c r="G40" s="12" t="s">
        <v>14</v>
      </c>
    </row>
    <row r="41" spans="1:9" ht="25.5" customHeight="1" x14ac:dyDescent="0.2">
      <c r="A41" s="16" t="s">
        <v>16</v>
      </c>
      <c r="B41" s="33" t="s">
        <v>29</v>
      </c>
      <c r="C41" s="34"/>
      <c r="D41" s="34"/>
      <c r="E41" s="34"/>
      <c r="F41" s="35">
        <f>SUM(C41:E41)</f>
        <v>0</v>
      </c>
      <c r="G41" s="35">
        <f>SUM(D41:F41)</f>
        <v>0</v>
      </c>
    </row>
    <row r="42" spans="1:9" ht="28.5" customHeight="1" x14ac:dyDescent="0.2">
      <c r="A42" s="21" t="s">
        <v>18</v>
      </c>
      <c r="B42" s="36" t="s">
        <v>30</v>
      </c>
      <c r="C42" s="18"/>
      <c r="D42" s="18"/>
      <c r="E42" s="18"/>
      <c r="F42" s="37">
        <f>SUM(C42:E42)</f>
        <v>0</v>
      </c>
      <c r="G42" s="37">
        <f>SUM(D42:F42)</f>
        <v>0</v>
      </c>
    </row>
    <row r="43" spans="1:9" x14ac:dyDescent="0.2">
      <c r="A43" s="21" t="s">
        <v>20</v>
      </c>
      <c r="B43" s="36" t="s">
        <v>31</v>
      </c>
      <c r="C43" s="18"/>
      <c r="D43" s="18">
        <f>+3100000+1000</f>
        <v>3101000</v>
      </c>
      <c r="E43" s="18">
        <f>15223000-3100000-1000</f>
        <v>12122000</v>
      </c>
      <c r="F43" s="37">
        <f>SUM(C43:E43)</f>
        <v>15223000</v>
      </c>
      <c r="G43" s="37">
        <v>3100018</v>
      </c>
    </row>
    <row r="44" spans="1:9" x14ac:dyDescent="0.2">
      <c r="A44" s="21" t="s">
        <v>22</v>
      </c>
      <c r="B44" s="22" t="s">
        <v>32</v>
      </c>
      <c r="C44" s="18"/>
      <c r="D44" s="18">
        <v>4191000</v>
      </c>
      <c r="E44" s="18">
        <f>128043000-4191000</f>
        <v>123852000</v>
      </c>
      <c r="F44" s="37">
        <f>SUM(C44:E44)</f>
        <v>128043000</v>
      </c>
      <c r="G44" s="37">
        <v>4191000</v>
      </c>
    </row>
    <row r="45" spans="1:9" x14ac:dyDescent="0.2">
      <c r="A45" s="21" t="s">
        <v>24</v>
      </c>
      <c r="B45" s="22" t="s">
        <v>33</v>
      </c>
      <c r="C45" s="18"/>
      <c r="D45" s="18"/>
      <c r="E45" s="18"/>
      <c r="F45" s="37"/>
      <c r="G45" s="37"/>
    </row>
    <row r="46" spans="1:9" x14ac:dyDescent="0.2">
      <c r="A46" s="21" t="s">
        <v>26</v>
      </c>
      <c r="B46" s="38"/>
      <c r="C46" s="18"/>
      <c r="D46" s="18"/>
      <c r="E46" s="18"/>
      <c r="F46" s="37"/>
      <c r="G46" s="37"/>
    </row>
    <row r="47" spans="1:9" ht="13.5" thickBot="1" x14ac:dyDescent="0.25">
      <c r="A47" s="23" t="s">
        <v>34</v>
      </c>
      <c r="B47" s="24"/>
      <c r="C47" s="25"/>
      <c r="D47" s="25"/>
      <c r="E47" s="25"/>
      <c r="F47" s="39">
        <f>SUM(C47:E47)</f>
        <v>0</v>
      </c>
      <c r="G47" s="39">
        <f>SUM(D47:F47)</f>
        <v>0</v>
      </c>
    </row>
    <row r="48" spans="1:9" ht="13.5" thickBot="1" x14ac:dyDescent="0.25">
      <c r="A48" s="27" t="s">
        <v>35</v>
      </c>
      <c r="B48" s="28"/>
      <c r="C48" s="40">
        <f>SUM(C41:C47)</f>
        <v>0</v>
      </c>
      <c r="D48" s="40">
        <f>SUM(D41:D47)</f>
        <v>7292000</v>
      </c>
      <c r="E48" s="40">
        <f>SUM(E41:E47)</f>
        <v>135974000</v>
      </c>
      <c r="F48" s="41">
        <f>SUM(F41:F47)</f>
        <v>143266000</v>
      </c>
      <c r="G48" s="41">
        <f>SUM(G41:G47)</f>
        <v>7291018</v>
      </c>
    </row>
    <row r="49" spans="1:7" x14ac:dyDescent="0.2">
      <c r="B49" s="42"/>
      <c r="C49" s="43"/>
      <c r="D49" s="43"/>
      <c r="E49" s="43"/>
      <c r="F49" s="43"/>
      <c r="G49" s="43"/>
    </row>
    <row r="50" spans="1:7" x14ac:dyDescent="0.2">
      <c r="B50" s="42"/>
      <c r="C50" s="43"/>
      <c r="D50" s="43"/>
      <c r="E50" s="43"/>
      <c r="F50" s="43"/>
      <c r="G50" s="43"/>
    </row>
    <row r="51" spans="1:7" x14ac:dyDescent="0.2">
      <c r="B51" s="44" t="s">
        <v>37</v>
      </c>
      <c r="C51" s="44"/>
      <c r="D51" s="44"/>
      <c r="E51" s="44"/>
      <c r="F51" s="44"/>
    </row>
    <row r="52" spans="1:7" ht="13.5" customHeight="1" thickBot="1" x14ac:dyDescent="0.25">
      <c r="B52" s="7"/>
      <c r="C52" s="7"/>
      <c r="D52" s="7"/>
      <c r="E52" s="49"/>
      <c r="F52" s="49"/>
      <c r="G52" s="9" t="s">
        <v>2</v>
      </c>
    </row>
    <row r="53" spans="1:7" ht="13.5" customHeight="1" thickBot="1" x14ac:dyDescent="0.25">
      <c r="A53" s="45" t="s">
        <v>3</v>
      </c>
      <c r="B53" s="11" t="s">
        <v>4</v>
      </c>
      <c r="C53" s="11" t="s">
        <v>5</v>
      </c>
      <c r="D53" s="11" t="s">
        <v>6</v>
      </c>
      <c r="E53" s="11" t="s">
        <v>7</v>
      </c>
      <c r="F53" s="12" t="s">
        <v>8</v>
      </c>
      <c r="G53" s="12" t="s">
        <v>9</v>
      </c>
    </row>
    <row r="54" spans="1:7" ht="24.75" thickBot="1" x14ac:dyDescent="0.25">
      <c r="A54" s="46"/>
      <c r="B54" s="14" t="s">
        <v>10</v>
      </c>
      <c r="C54" s="11" t="s">
        <v>11</v>
      </c>
      <c r="D54" s="11" t="s">
        <v>12</v>
      </c>
      <c r="E54" s="11" t="s">
        <v>13</v>
      </c>
      <c r="F54" s="12" t="s">
        <v>14</v>
      </c>
      <c r="G54" s="15" t="s">
        <v>15</v>
      </c>
    </row>
    <row r="55" spans="1:7" x14ac:dyDescent="0.2">
      <c r="A55" s="16" t="s">
        <v>16</v>
      </c>
      <c r="B55" s="17" t="s">
        <v>17</v>
      </c>
      <c r="C55" s="34"/>
      <c r="D55" s="34"/>
      <c r="E55" s="34"/>
      <c r="F55" s="35">
        <f t="shared" ref="F55:G60" si="3">SUM(C55:E55)</f>
        <v>0</v>
      </c>
      <c r="G55" s="35">
        <f t="shared" si="3"/>
        <v>0</v>
      </c>
    </row>
    <row r="56" spans="1:7" x14ac:dyDescent="0.2">
      <c r="A56" s="21" t="s">
        <v>18</v>
      </c>
      <c r="B56" s="22" t="s">
        <v>19</v>
      </c>
      <c r="C56" s="47">
        <v>185000000</v>
      </c>
      <c r="D56" s="47"/>
      <c r="E56" s="47"/>
      <c r="F56" s="48">
        <f t="shared" si="3"/>
        <v>185000000</v>
      </c>
      <c r="G56" s="48"/>
    </row>
    <row r="57" spans="1:7" x14ac:dyDescent="0.2">
      <c r="A57" s="21" t="s">
        <v>20</v>
      </c>
      <c r="B57" s="22" t="s">
        <v>21</v>
      </c>
      <c r="C57" s="47"/>
      <c r="D57" s="47"/>
      <c r="E57" s="47"/>
      <c r="F57" s="48">
        <f t="shared" si="3"/>
        <v>0</v>
      </c>
      <c r="G57" s="48">
        <f t="shared" si="3"/>
        <v>0</v>
      </c>
    </row>
    <row r="58" spans="1:7" x14ac:dyDescent="0.2">
      <c r="A58" s="21" t="s">
        <v>22</v>
      </c>
      <c r="B58" s="22" t="s">
        <v>23</v>
      </c>
      <c r="C58" s="47"/>
      <c r="D58" s="47"/>
      <c r="E58" s="47"/>
      <c r="F58" s="48">
        <f t="shared" si="3"/>
        <v>0</v>
      </c>
      <c r="G58" s="48">
        <f t="shared" si="3"/>
        <v>0</v>
      </c>
    </row>
    <row r="59" spans="1:7" x14ac:dyDescent="0.2">
      <c r="A59" s="21" t="s">
        <v>24</v>
      </c>
      <c r="B59" s="22" t="s">
        <v>25</v>
      </c>
      <c r="C59" s="47"/>
      <c r="D59" s="47"/>
      <c r="E59" s="47"/>
      <c r="F59" s="48">
        <f t="shared" si="3"/>
        <v>0</v>
      </c>
      <c r="G59" s="48">
        <f t="shared" si="3"/>
        <v>0</v>
      </c>
    </row>
    <row r="60" spans="1:7" ht="13.5" thickBot="1" x14ac:dyDescent="0.25">
      <c r="A60" s="23" t="s">
        <v>26</v>
      </c>
      <c r="B60" s="24"/>
      <c r="C60" s="25"/>
      <c r="D60" s="25"/>
      <c r="E60" s="25"/>
      <c r="F60" s="39">
        <f t="shared" si="3"/>
        <v>0</v>
      </c>
      <c r="G60" s="39">
        <f t="shared" si="3"/>
        <v>0</v>
      </c>
    </row>
    <row r="61" spans="1:7" ht="13.5" thickBot="1" x14ac:dyDescent="0.25">
      <c r="A61" s="27" t="s">
        <v>27</v>
      </c>
      <c r="B61" s="28"/>
      <c r="C61" s="50">
        <f>C55+SUM(C56:C60)</f>
        <v>185000000</v>
      </c>
      <c r="D61" s="50">
        <f>D55+SUM(D56:D60)</f>
        <v>0</v>
      </c>
      <c r="E61" s="50">
        <f>E55+SUM(E56:E60)</f>
        <v>0</v>
      </c>
      <c r="F61" s="51">
        <f>F55+SUM(F56:F60)</f>
        <v>185000000</v>
      </c>
      <c r="G61" s="51">
        <f>G55+SUM(G56:G60)</f>
        <v>0</v>
      </c>
    </row>
    <row r="62" spans="1:7" ht="13.5" thickBot="1" x14ac:dyDescent="0.25">
      <c r="B62" s="31"/>
      <c r="C62" s="31"/>
      <c r="D62" s="31"/>
      <c r="E62" s="31"/>
      <c r="F62" s="31"/>
      <c r="G62" s="31"/>
    </row>
    <row r="63" spans="1:7" ht="13.5" customHeight="1" thickBot="1" x14ac:dyDescent="0.25">
      <c r="A63" s="32" t="s">
        <v>3</v>
      </c>
      <c r="B63" s="14" t="s">
        <v>28</v>
      </c>
      <c r="C63" s="11" t="s">
        <v>11</v>
      </c>
      <c r="D63" s="11" t="s">
        <v>12</v>
      </c>
      <c r="E63" s="11" t="s">
        <v>13</v>
      </c>
      <c r="F63" s="12" t="s">
        <v>14</v>
      </c>
      <c r="G63" s="12" t="s">
        <v>14</v>
      </c>
    </row>
    <row r="64" spans="1:7" ht="25.5" customHeight="1" x14ac:dyDescent="0.2">
      <c r="A64" s="16" t="s">
        <v>16</v>
      </c>
      <c r="B64" s="33" t="s">
        <v>29</v>
      </c>
      <c r="C64" s="34"/>
      <c r="D64" s="34"/>
      <c r="E64" s="34"/>
      <c r="F64" s="35">
        <f>SUM(C64:E64)</f>
        <v>0</v>
      </c>
      <c r="G64" s="35">
        <f>SUM(D64:F64)</f>
        <v>0</v>
      </c>
    </row>
    <row r="65" spans="1:7" ht="24" x14ac:dyDescent="0.2">
      <c r="A65" s="21" t="s">
        <v>18</v>
      </c>
      <c r="B65" s="36" t="s">
        <v>30</v>
      </c>
      <c r="C65" s="18"/>
      <c r="D65" s="18"/>
      <c r="E65" s="18"/>
      <c r="F65" s="37">
        <f>SUM(C65:E65)</f>
        <v>0</v>
      </c>
      <c r="G65" s="37">
        <f>SUM(D65:F65)</f>
        <v>0</v>
      </c>
    </row>
    <row r="66" spans="1:7" x14ac:dyDescent="0.2">
      <c r="A66" s="21" t="s">
        <v>20</v>
      </c>
      <c r="B66" s="36" t="s">
        <v>31</v>
      </c>
      <c r="C66" s="18"/>
      <c r="D66" s="18">
        <v>1696000</v>
      </c>
      <c r="E66" s="18">
        <f>12600000-1696000</f>
        <v>10904000</v>
      </c>
      <c r="F66" s="37">
        <f>SUM(C66:E66)</f>
        <v>12600000</v>
      </c>
      <c r="G66" s="37">
        <v>1696000</v>
      </c>
    </row>
    <row r="67" spans="1:7" x14ac:dyDescent="0.2">
      <c r="A67" s="21" t="s">
        <v>22</v>
      </c>
      <c r="B67" s="22" t="s">
        <v>32</v>
      </c>
      <c r="C67" s="18"/>
      <c r="D67" s="18">
        <v>7786000</v>
      </c>
      <c r="E67" s="18">
        <f>41650000-7786000</f>
        <v>33864000</v>
      </c>
      <c r="F67" s="37">
        <f>SUM(C67:E67)</f>
        <v>41650000</v>
      </c>
      <c r="G67" s="37">
        <v>7785100</v>
      </c>
    </row>
    <row r="68" spans="1:7" x14ac:dyDescent="0.2">
      <c r="A68" s="21" t="s">
        <v>24</v>
      </c>
      <c r="B68" s="22" t="s">
        <v>33</v>
      </c>
      <c r="C68" s="18"/>
      <c r="D68" s="18"/>
      <c r="E68" s="18">
        <v>130750000</v>
      </c>
      <c r="F68" s="37">
        <f>SUM(C68:E68)</f>
        <v>130750000</v>
      </c>
      <c r="G68" s="37"/>
    </row>
    <row r="69" spans="1:7" x14ac:dyDescent="0.2">
      <c r="A69" s="21" t="s">
        <v>26</v>
      </c>
      <c r="B69" s="38"/>
      <c r="C69" s="18"/>
      <c r="D69" s="18"/>
      <c r="E69" s="18"/>
      <c r="F69" s="37"/>
      <c r="G69" s="37"/>
    </row>
    <row r="70" spans="1:7" ht="13.5" thickBot="1" x14ac:dyDescent="0.25">
      <c r="A70" s="23" t="s">
        <v>34</v>
      </c>
      <c r="B70" s="24"/>
      <c r="C70" s="25"/>
      <c r="D70" s="25"/>
      <c r="E70" s="25"/>
      <c r="F70" s="39">
        <f>SUM(C70:E70)</f>
        <v>0</v>
      </c>
      <c r="G70" s="39">
        <f>SUM(D70:F70)</f>
        <v>0</v>
      </c>
    </row>
    <row r="71" spans="1:7" ht="13.5" thickBot="1" x14ac:dyDescent="0.25">
      <c r="A71" s="27" t="s">
        <v>35</v>
      </c>
      <c r="B71" s="28"/>
      <c r="C71" s="40">
        <f>SUM(C64:C70)</f>
        <v>0</v>
      </c>
      <c r="D71" s="40">
        <f>SUM(D64:D70)</f>
        <v>9482000</v>
      </c>
      <c r="E71" s="40">
        <f>SUM(E64:E70)</f>
        <v>175518000</v>
      </c>
      <c r="F71" s="41">
        <f>SUM(F64:F70)</f>
        <v>185000000</v>
      </c>
      <c r="G71" s="41">
        <f>SUM(G64:G70)</f>
        <v>9481100</v>
      </c>
    </row>
    <row r="72" spans="1:7" ht="24" customHeight="1" x14ac:dyDescent="0.2">
      <c r="B72" s="42"/>
      <c r="C72" s="43"/>
      <c r="D72" s="43"/>
      <c r="E72" s="43"/>
      <c r="F72" s="43"/>
      <c r="G72" s="43"/>
    </row>
    <row r="73" spans="1:7" ht="12.75" customHeight="1" x14ac:dyDescent="0.2">
      <c r="B73" s="6" t="s">
        <v>38</v>
      </c>
      <c r="C73" s="6"/>
      <c r="D73" s="6"/>
      <c r="E73" s="6"/>
      <c r="F73" s="6"/>
    </row>
    <row r="74" spans="1:7" ht="13.5" customHeight="1" thickBot="1" x14ac:dyDescent="0.25">
      <c r="B74" s="7"/>
      <c r="C74" s="7"/>
      <c r="D74" s="7"/>
      <c r="E74" s="49"/>
      <c r="F74" s="49"/>
      <c r="G74" s="9" t="s">
        <v>2</v>
      </c>
    </row>
    <row r="75" spans="1:7" ht="13.5" customHeight="1" thickBot="1" x14ac:dyDescent="0.25">
      <c r="A75" s="45" t="s">
        <v>3</v>
      </c>
      <c r="B75" s="11" t="s">
        <v>4</v>
      </c>
      <c r="C75" s="11" t="s">
        <v>5</v>
      </c>
      <c r="D75" s="11" t="s">
        <v>6</v>
      </c>
      <c r="E75" s="11" t="s">
        <v>7</v>
      </c>
      <c r="F75" s="12" t="s">
        <v>8</v>
      </c>
      <c r="G75" s="12" t="s">
        <v>9</v>
      </c>
    </row>
    <row r="76" spans="1:7" ht="24.75" thickBot="1" x14ac:dyDescent="0.25">
      <c r="A76" s="46"/>
      <c r="B76" s="14" t="s">
        <v>10</v>
      </c>
      <c r="C76" s="11" t="s">
        <v>11</v>
      </c>
      <c r="D76" s="11" t="s">
        <v>12</v>
      </c>
      <c r="E76" s="11" t="s">
        <v>13</v>
      </c>
      <c r="F76" s="12" t="s">
        <v>14</v>
      </c>
      <c r="G76" s="15" t="s">
        <v>15</v>
      </c>
    </row>
    <row r="77" spans="1:7" x14ac:dyDescent="0.2">
      <c r="A77" s="16" t="s">
        <v>16</v>
      </c>
      <c r="B77" s="17" t="s">
        <v>17</v>
      </c>
      <c r="C77" s="34"/>
      <c r="D77" s="34"/>
      <c r="E77" s="34"/>
      <c r="F77" s="35">
        <f t="shared" ref="F77:G82" si="4">SUM(C77:E77)</f>
        <v>0</v>
      </c>
      <c r="G77" s="35">
        <f t="shared" si="4"/>
        <v>0</v>
      </c>
    </row>
    <row r="78" spans="1:7" x14ac:dyDescent="0.2">
      <c r="A78" s="21" t="s">
        <v>18</v>
      </c>
      <c r="B78" s="22" t="s">
        <v>19</v>
      </c>
      <c r="C78" s="18">
        <v>7000000</v>
      </c>
      <c r="D78" s="47"/>
      <c r="E78" s="47"/>
      <c r="F78" s="37">
        <f t="shared" si="4"/>
        <v>7000000</v>
      </c>
      <c r="G78" s="37"/>
    </row>
    <row r="79" spans="1:7" x14ac:dyDescent="0.2">
      <c r="A79" s="21" t="s">
        <v>20</v>
      </c>
      <c r="B79" s="22" t="s">
        <v>21</v>
      </c>
      <c r="C79" s="47"/>
      <c r="D79" s="47"/>
      <c r="E79" s="47"/>
      <c r="F79" s="48">
        <f t="shared" si="4"/>
        <v>0</v>
      </c>
      <c r="G79" s="48">
        <f t="shared" si="4"/>
        <v>0</v>
      </c>
    </row>
    <row r="80" spans="1:7" x14ac:dyDescent="0.2">
      <c r="A80" s="21" t="s">
        <v>22</v>
      </c>
      <c r="B80" s="22" t="s">
        <v>23</v>
      </c>
      <c r="C80" s="47"/>
      <c r="D80" s="47"/>
      <c r="E80" s="47"/>
      <c r="F80" s="48">
        <f t="shared" si="4"/>
        <v>0</v>
      </c>
      <c r="G80" s="48">
        <f t="shared" si="4"/>
        <v>0</v>
      </c>
    </row>
    <row r="81" spans="1:7" x14ac:dyDescent="0.2">
      <c r="A81" s="21" t="s">
        <v>24</v>
      </c>
      <c r="B81" s="22" t="s">
        <v>25</v>
      </c>
      <c r="C81" s="47"/>
      <c r="D81" s="47"/>
      <c r="E81" s="47"/>
      <c r="F81" s="48">
        <f t="shared" si="4"/>
        <v>0</v>
      </c>
      <c r="G81" s="48">
        <f t="shared" si="4"/>
        <v>0</v>
      </c>
    </row>
    <row r="82" spans="1:7" ht="13.5" thickBot="1" x14ac:dyDescent="0.25">
      <c r="A82" s="23" t="s">
        <v>26</v>
      </c>
      <c r="B82" s="24"/>
      <c r="C82" s="25"/>
      <c r="D82" s="25"/>
      <c r="E82" s="25"/>
      <c r="F82" s="39">
        <f t="shared" si="4"/>
        <v>0</v>
      </c>
      <c r="G82" s="39">
        <f t="shared" si="4"/>
        <v>0</v>
      </c>
    </row>
    <row r="83" spans="1:7" ht="13.5" thickBot="1" x14ac:dyDescent="0.25">
      <c r="A83" s="27" t="s">
        <v>27</v>
      </c>
      <c r="B83" s="28"/>
      <c r="C83" s="40">
        <f>C77+SUM(C78:C82)</f>
        <v>7000000</v>
      </c>
      <c r="D83" s="40">
        <f>D77+SUM(D78:D82)</f>
        <v>0</v>
      </c>
      <c r="E83" s="40">
        <f>E77+SUM(E78:E82)</f>
        <v>0</v>
      </c>
      <c r="F83" s="41">
        <f>F77+SUM(F78:F82)</f>
        <v>7000000</v>
      </c>
      <c r="G83" s="41">
        <f>G77+SUM(G78:G82)</f>
        <v>0</v>
      </c>
    </row>
    <row r="84" spans="1:7" ht="13.5" thickBot="1" x14ac:dyDescent="0.25">
      <c r="B84" s="31"/>
      <c r="C84" s="31"/>
      <c r="D84" s="31"/>
      <c r="E84" s="31"/>
      <c r="F84" s="31"/>
      <c r="G84" s="31"/>
    </row>
    <row r="85" spans="1:7" ht="13.5" thickBot="1" x14ac:dyDescent="0.25">
      <c r="A85" s="32" t="s">
        <v>3</v>
      </c>
      <c r="B85" s="14" t="s">
        <v>28</v>
      </c>
      <c r="C85" s="11" t="s">
        <v>11</v>
      </c>
      <c r="D85" s="11" t="s">
        <v>12</v>
      </c>
      <c r="E85" s="11" t="s">
        <v>13</v>
      </c>
      <c r="F85" s="12" t="s">
        <v>14</v>
      </c>
      <c r="G85" s="12" t="s">
        <v>14</v>
      </c>
    </row>
    <row r="86" spans="1:7" x14ac:dyDescent="0.2">
      <c r="A86" s="16" t="s">
        <v>16</v>
      </c>
      <c r="B86" s="33" t="s">
        <v>29</v>
      </c>
      <c r="C86" s="34"/>
      <c r="D86" s="34"/>
      <c r="E86" s="34"/>
      <c r="F86" s="35">
        <f>SUM(C86:E86)</f>
        <v>0</v>
      </c>
      <c r="G86" s="35">
        <f>SUM(D86:F86)</f>
        <v>0</v>
      </c>
    </row>
    <row r="87" spans="1:7" ht="24" x14ac:dyDescent="0.2">
      <c r="A87" s="21" t="s">
        <v>18</v>
      </c>
      <c r="B87" s="36" t="s">
        <v>30</v>
      </c>
      <c r="C87" s="18"/>
      <c r="D87" s="18"/>
      <c r="E87" s="18"/>
      <c r="F87" s="37">
        <f>SUM(C87:E87)</f>
        <v>0</v>
      </c>
      <c r="G87" s="37">
        <f>SUM(D87:F87)</f>
        <v>0</v>
      </c>
    </row>
    <row r="88" spans="1:7" x14ac:dyDescent="0.2">
      <c r="A88" s="21" t="s">
        <v>20</v>
      </c>
      <c r="B88" s="36" t="s">
        <v>31</v>
      </c>
      <c r="C88" s="18"/>
      <c r="D88" s="18">
        <v>3850000</v>
      </c>
      <c r="E88" s="18"/>
      <c r="F88" s="37">
        <f>SUM(C88:E88)</f>
        <v>3850000</v>
      </c>
      <c r="G88" s="37">
        <v>3850000</v>
      </c>
    </row>
    <row r="89" spans="1:7" x14ac:dyDescent="0.2">
      <c r="A89" s="21" t="s">
        <v>22</v>
      </c>
      <c r="B89" s="22" t="s">
        <v>32</v>
      </c>
      <c r="C89" s="18">
        <v>3150000</v>
      </c>
      <c r="D89" s="18"/>
      <c r="E89" s="18"/>
      <c r="F89" s="37">
        <f>SUM(C89:E89)</f>
        <v>3150000</v>
      </c>
      <c r="G89" s="37"/>
    </row>
    <row r="90" spans="1:7" x14ac:dyDescent="0.2">
      <c r="A90" s="21" t="s">
        <v>24</v>
      </c>
      <c r="B90" s="22" t="s">
        <v>33</v>
      </c>
      <c r="C90" s="18"/>
      <c r="D90" s="18"/>
      <c r="E90" s="18"/>
      <c r="F90" s="37">
        <f>SUM(C90:E90)</f>
        <v>0</v>
      </c>
      <c r="G90" s="37">
        <f>SUM(D90:F90)</f>
        <v>0</v>
      </c>
    </row>
    <row r="91" spans="1:7" x14ac:dyDescent="0.2">
      <c r="A91" s="21" t="s">
        <v>26</v>
      </c>
      <c r="B91" s="38"/>
      <c r="C91" s="18"/>
      <c r="D91" s="18"/>
      <c r="E91" s="18"/>
      <c r="F91" s="37"/>
      <c r="G91" s="37"/>
    </row>
    <row r="92" spans="1:7" ht="13.5" thickBot="1" x14ac:dyDescent="0.25">
      <c r="A92" s="23" t="s">
        <v>34</v>
      </c>
      <c r="B92" s="24"/>
      <c r="C92" s="25"/>
      <c r="D92" s="25"/>
      <c r="E92" s="25"/>
      <c r="F92" s="39">
        <f>SUM(C92:E92)</f>
        <v>0</v>
      </c>
      <c r="G92" s="39">
        <f>SUM(D92:F92)</f>
        <v>0</v>
      </c>
    </row>
    <row r="93" spans="1:7" ht="13.5" thickBot="1" x14ac:dyDescent="0.25">
      <c r="A93" s="27" t="s">
        <v>35</v>
      </c>
      <c r="B93" s="28"/>
      <c r="C93" s="40">
        <f>SUM(C86:C92)</f>
        <v>3150000</v>
      </c>
      <c r="D93" s="40">
        <f>SUM(D86:D92)</f>
        <v>3850000</v>
      </c>
      <c r="E93" s="40">
        <f>SUM(E86:E92)</f>
        <v>0</v>
      </c>
      <c r="F93" s="41">
        <f>SUM(F86:F92)</f>
        <v>7000000</v>
      </c>
      <c r="G93" s="41">
        <f>SUM(G86:G92)</f>
        <v>3850000</v>
      </c>
    </row>
    <row r="94" spans="1:7" x14ac:dyDescent="0.2">
      <c r="A94" s="52"/>
      <c r="B94" s="52"/>
      <c r="C94" s="43"/>
      <c r="D94" s="43"/>
      <c r="E94" s="43"/>
      <c r="F94" s="43"/>
      <c r="G94" s="43"/>
    </row>
    <row r="95" spans="1:7" ht="12.75" customHeight="1" x14ac:dyDescent="0.2">
      <c r="B95" s="42"/>
      <c r="C95" s="43"/>
      <c r="D95" s="43"/>
      <c r="E95" s="43"/>
      <c r="F95" s="43"/>
      <c r="G95" s="43"/>
    </row>
    <row r="96" spans="1:7" ht="12.75" customHeight="1" x14ac:dyDescent="0.2">
      <c r="B96" s="6" t="s">
        <v>39</v>
      </c>
      <c r="C96" s="6"/>
      <c r="D96" s="6"/>
      <c r="E96" s="6"/>
      <c r="F96" s="6"/>
    </row>
    <row r="97" spans="1:7" ht="13.5" customHeight="1" thickBot="1" x14ac:dyDescent="0.25">
      <c r="B97" s="7"/>
      <c r="C97" s="7"/>
      <c r="D97" s="7"/>
      <c r="E97" s="49"/>
      <c r="F97" s="49"/>
      <c r="G97" s="9" t="s">
        <v>2</v>
      </c>
    </row>
    <row r="98" spans="1:7" ht="13.5" customHeight="1" thickBot="1" x14ac:dyDescent="0.25">
      <c r="A98" s="45" t="s">
        <v>3</v>
      </c>
      <c r="B98" s="11" t="s">
        <v>4</v>
      </c>
      <c r="C98" s="11" t="s">
        <v>5</v>
      </c>
      <c r="D98" s="11" t="s">
        <v>6</v>
      </c>
      <c r="E98" s="11" t="s">
        <v>7</v>
      </c>
      <c r="F98" s="12" t="s">
        <v>8</v>
      </c>
      <c r="G98" s="12" t="s">
        <v>9</v>
      </c>
    </row>
    <row r="99" spans="1:7" ht="24.75" thickBot="1" x14ac:dyDescent="0.25">
      <c r="A99" s="46"/>
      <c r="B99" s="14" t="s">
        <v>10</v>
      </c>
      <c r="C99" s="11" t="s">
        <v>11</v>
      </c>
      <c r="D99" s="11" t="s">
        <v>12</v>
      </c>
      <c r="E99" s="11" t="s">
        <v>13</v>
      </c>
      <c r="F99" s="12" t="s">
        <v>14</v>
      </c>
      <c r="G99" s="15" t="s">
        <v>15</v>
      </c>
    </row>
    <row r="100" spans="1:7" x14ac:dyDescent="0.2">
      <c r="A100" s="16" t="s">
        <v>16</v>
      </c>
      <c r="B100" s="17" t="s">
        <v>17</v>
      </c>
      <c r="C100" s="18"/>
      <c r="D100" s="18">
        <v>692000</v>
      </c>
      <c r="E100" s="47">
        <f>1395000</f>
        <v>1395000</v>
      </c>
      <c r="F100" s="35">
        <f t="shared" ref="F100:G105" si="5">SUM(C100:E100)</f>
        <v>2087000</v>
      </c>
      <c r="G100" s="35">
        <v>691100</v>
      </c>
    </row>
    <row r="101" spans="1:7" x14ac:dyDescent="0.2">
      <c r="A101" s="21" t="s">
        <v>18</v>
      </c>
      <c r="B101" s="22" t="s">
        <v>19</v>
      </c>
      <c r="C101" s="18">
        <v>5884000</v>
      </c>
      <c r="D101" s="18"/>
      <c r="E101" s="47">
        <v>6576000</v>
      </c>
      <c r="F101" s="35">
        <f t="shared" si="5"/>
        <v>12460000</v>
      </c>
      <c r="G101" s="35"/>
    </row>
    <row r="102" spans="1:7" x14ac:dyDescent="0.2">
      <c r="A102" s="21" t="s">
        <v>20</v>
      </c>
      <c r="B102" s="22" t="s">
        <v>21</v>
      </c>
      <c r="C102" s="18"/>
      <c r="D102" s="18"/>
      <c r="E102" s="18"/>
      <c r="F102" s="35">
        <f t="shared" si="5"/>
        <v>0</v>
      </c>
      <c r="G102" s="35">
        <f t="shared" si="5"/>
        <v>0</v>
      </c>
    </row>
    <row r="103" spans="1:7" x14ac:dyDescent="0.2">
      <c r="A103" s="21" t="s">
        <v>22</v>
      </c>
      <c r="B103" s="22" t="s">
        <v>23</v>
      </c>
      <c r="C103" s="18"/>
      <c r="D103" s="18"/>
      <c r="E103" s="47"/>
      <c r="F103" s="35">
        <f t="shared" si="5"/>
        <v>0</v>
      </c>
      <c r="G103" s="35">
        <f t="shared" si="5"/>
        <v>0</v>
      </c>
    </row>
    <row r="104" spans="1:7" x14ac:dyDescent="0.2">
      <c r="A104" s="21" t="s">
        <v>24</v>
      </c>
      <c r="B104" s="22" t="s">
        <v>25</v>
      </c>
      <c r="C104" s="47"/>
      <c r="D104" s="47"/>
      <c r="E104" s="47"/>
      <c r="F104" s="48">
        <f t="shared" si="5"/>
        <v>0</v>
      </c>
      <c r="G104" s="48">
        <f t="shared" si="5"/>
        <v>0</v>
      </c>
    </row>
    <row r="105" spans="1:7" ht="13.5" thickBot="1" x14ac:dyDescent="0.25">
      <c r="A105" s="23" t="s">
        <v>26</v>
      </c>
      <c r="B105" s="24"/>
      <c r="C105" s="25"/>
      <c r="D105" s="25"/>
      <c r="E105" s="25"/>
      <c r="F105" s="39">
        <f t="shared" si="5"/>
        <v>0</v>
      </c>
      <c r="G105" s="39">
        <f t="shared" si="5"/>
        <v>0</v>
      </c>
    </row>
    <row r="106" spans="1:7" ht="13.5" thickBot="1" x14ac:dyDescent="0.25">
      <c r="A106" s="27" t="s">
        <v>27</v>
      </c>
      <c r="B106" s="28"/>
      <c r="C106" s="40">
        <f>C100+SUM(C101:C105)</f>
        <v>5884000</v>
      </c>
      <c r="D106" s="40">
        <f>D100+SUM(D101:D105)</f>
        <v>692000</v>
      </c>
      <c r="E106" s="50">
        <f>E100+SUM(E101:E105)</f>
        <v>7971000</v>
      </c>
      <c r="F106" s="41">
        <f>F100+SUM(F101:F105)</f>
        <v>14547000</v>
      </c>
      <c r="G106" s="41">
        <f>G100+SUM(G101:G105)</f>
        <v>691100</v>
      </c>
    </row>
    <row r="107" spans="1:7" ht="13.5" thickBot="1" x14ac:dyDescent="0.25">
      <c r="B107" s="31"/>
      <c r="C107" s="31"/>
      <c r="D107" s="31"/>
      <c r="E107" s="31"/>
      <c r="F107" s="31"/>
      <c r="G107" s="31"/>
    </row>
    <row r="108" spans="1:7" ht="13.5" thickBot="1" x14ac:dyDescent="0.25">
      <c r="A108" s="32" t="s">
        <v>3</v>
      </c>
      <c r="B108" s="14" t="s">
        <v>28</v>
      </c>
      <c r="C108" s="11" t="s">
        <v>11</v>
      </c>
      <c r="D108" s="11" t="s">
        <v>12</v>
      </c>
      <c r="E108" s="11" t="s">
        <v>13</v>
      </c>
      <c r="F108" s="12" t="s">
        <v>14</v>
      </c>
      <c r="G108" s="12" t="s">
        <v>14</v>
      </c>
    </row>
    <row r="109" spans="1:7" x14ac:dyDescent="0.2">
      <c r="A109" s="16" t="s">
        <v>16</v>
      </c>
      <c r="B109" s="33" t="s">
        <v>29</v>
      </c>
      <c r="C109" s="34"/>
      <c r="D109" s="34"/>
      <c r="E109" s="34"/>
      <c r="F109" s="35">
        <f t="shared" ref="F109:G111" si="6">SUM(C109:E109)</f>
        <v>0</v>
      </c>
      <c r="G109" s="35">
        <f t="shared" si="6"/>
        <v>0</v>
      </c>
    </row>
    <row r="110" spans="1:7" ht="24" x14ac:dyDescent="0.2">
      <c r="A110" s="21" t="s">
        <v>18</v>
      </c>
      <c r="B110" s="36" t="s">
        <v>30</v>
      </c>
      <c r="C110" s="18"/>
      <c r="D110" s="18"/>
      <c r="E110" s="18"/>
      <c r="F110" s="37">
        <f t="shared" si="6"/>
        <v>0</v>
      </c>
      <c r="G110" s="37">
        <f t="shared" si="6"/>
        <v>0</v>
      </c>
    </row>
    <row r="111" spans="1:7" x14ac:dyDescent="0.2">
      <c r="A111" s="21" t="s">
        <v>20</v>
      </c>
      <c r="B111" s="36" t="s">
        <v>31</v>
      </c>
      <c r="C111" s="18"/>
      <c r="D111" s="18"/>
      <c r="E111" s="18"/>
      <c r="F111" s="37">
        <f t="shared" si="6"/>
        <v>0</v>
      </c>
      <c r="G111" s="37">
        <f t="shared" si="6"/>
        <v>0</v>
      </c>
    </row>
    <row r="112" spans="1:7" x14ac:dyDescent="0.2">
      <c r="A112" s="21" t="s">
        <v>22</v>
      </c>
      <c r="B112" s="22" t="s">
        <v>32</v>
      </c>
      <c r="C112" s="18"/>
      <c r="D112" s="18"/>
      <c r="E112" s="18">
        <v>417000</v>
      </c>
      <c r="F112" s="37">
        <f>SUM(C112:E112)</f>
        <v>417000</v>
      </c>
      <c r="G112" s="37"/>
    </row>
    <row r="113" spans="1:10" x14ac:dyDescent="0.2">
      <c r="A113" s="21" t="s">
        <v>24</v>
      </c>
      <c r="B113" s="22" t="s">
        <v>33</v>
      </c>
      <c r="C113" s="18"/>
      <c r="D113" s="18">
        <v>2034000</v>
      </c>
      <c r="E113" s="18">
        <v>12096000</v>
      </c>
      <c r="F113" s="37">
        <f>SUM(C113:E113)</f>
        <v>14130000</v>
      </c>
      <c r="G113" s="37">
        <v>2034267</v>
      </c>
    </row>
    <row r="114" spans="1:10" x14ac:dyDescent="0.2">
      <c r="A114" s="21" t="s">
        <v>26</v>
      </c>
      <c r="B114" s="38"/>
      <c r="C114" s="18"/>
      <c r="D114" s="18"/>
      <c r="E114" s="18"/>
      <c r="F114" s="37"/>
      <c r="G114" s="37"/>
    </row>
    <row r="115" spans="1:10" ht="13.5" thickBot="1" x14ac:dyDescent="0.25">
      <c r="A115" s="23" t="s">
        <v>34</v>
      </c>
      <c r="B115" s="24"/>
      <c r="C115" s="25"/>
      <c r="D115" s="25"/>
      <c r="E115" s="25"/>
      <c r="F115" s="39">
        <f>SUM(C115:E115)</f>
        <v>0</v>
      </c>
      <c r="G115" s="39">
        <f>SUM(D115:F115)</f>
        <v>0</v>
      </c>
    </row>
    <row r="116" spans="1:10" ht="13.5" thickBot="1" x14ac:dyDescent="0.25">
      <c r="A116" s="27" t="s">
        <v>35</v>
      </c>
      <c r="B116" s="28"/>
      <c r="C116" s="40">
        <f>SUM(C109:C115)</f>
        <v>0</v>
      </c>
      <c r="D116" s="40">
        <f>SUM(D109:D115)</f>
        <v>2034000</v>
      </c>
      <c r="E116" s="40">
        <f>SUM(E109:E115)</f>
        <v>12513000</v>
      </c>
      <c r="F116" s="41">
        <f>SUM(F109:F115)</f>
        <v>14547000</v>
      </c>
      <c r="G116" s="41">
        <f>SUM(G109:G115)</f>
        <v>2034267</v>
      </c>
      <c r="J116" s="20"/>
    </row>
    <row r="117" spans="1:10" x14ac:dyDescent="0.2">
      <c r="B117" s="3"/>
      <c r="C117" s="3"/>
      <c r="D117" s="3"/>
      <c r="E117" s="3"/>
      <c r="F117" s="3"/>
      <c r="G117" s="3"/>
    </row>
    <row r="118" spans="1:10" ht="24.75" customHeight="1" x14ac:dyDescent="0.2">
      <c r="B118" s="3"/>
      <c r="C118" s="3"/>
      <c r="D118" s="3"/>
      <c r="E118" s="3"/>
      <c r="F118" s="3"/>
      <c r="G118" s="3"/>
    </row>
    <row r="119" spans="1:10" ht="30.75" customHeight="1" x14ac:dyDescent="0.2">
      <c r="B119" s="6" t="s">
        <v>40</v>
      </c>
      <c r="C119" s="6"/>
      <c r="D119" s="6"/>
      <c r="E119" s="6"/>
      <c r="F119" s="6"/>
    </row>
    <row r="120" spans="1:10" ht="13.5" thickBot="1" x14ac:dyDescent="0.25">
      <c r="B120" s="7"/>
      <c r="C120" s="7"/>
      <c r="D120" s="7"/>
      <c r="E120" s="49"/>
      <c r="F120" s="49"/>
      <c r="G120" s="9" t="s">
        <v>2</v>
      </c>
    </row>
    <row r="121" spans="1:10" ht="13.5" customHeight="1" thickBot="1" x14ac:dyDescent="0.25">
      <c r="A121" s="45" t="s">
        <v>3</v>
      </c>
      <c r="B121" s="11" t="s">
        <v>4</v>
      </c>
      <c r="C121" s="11" t="s">
        <v>5</v>
      </c>
      <c r="D121" s="11" t="s">
        <v>6</v>
      </c>
      <c r="E121" s="11" t="s">
        <v>7</v>
      </c>
      <c r="F121" s="12" t="s">
        <v>8</v>
      </c>
      <c r="G121" s="12" t="s">
        <v>9</v>
      </c>
    </row>
    <row r="122" spans="1:10" ht="24.75" thickBot="1" x14ac:dyDescent="0.25">
      <c r="A122" s="46"/>
      <c r="B122" s="14" t="s">
        <v>10</v>
      </c>
      <c r="C122" s="11" t="s">
        <v>11</v>
      </c>
      <c r="D122" s="11" t="s">
        <v>12</v>
      </c>
      <c r="E122" s="11" t="s">
        <v>13</v>
      </c>
      <c r="F122" s="12" t="s">
        <v>14</v>
      </c>
      <c r="G122" s="15" t="s">
        <v>15</v>
      </c>
    </row>
    <row r="123" spans="1:10" x14ac:dyDescent="0.2">
      <c r="A123" s="16" t="s">
        <v>16</v>
      </c>
      <c r="B123" s="17" t="s">
        <v>17</v>
      </c>
      <c r="C123" s="34"/>
      <c r="D123" s="34"/>
      <c r="E123" s="34"/>
      <c r="F123" s="35">
        <f t="shared" ref="F123:G128" si="7">SUM(C123:E123)</f>
        <v>0</v>
      </c>
      <c r="G123" s="35">
        <f t="shared" si="7"/>
        <v>0</v>
      </c>
    </row>
    <row r="124" spans="1:10" x14ac:dyDescent="0.2">
      <c r="A124" s="21" t="s">
        <v>18</v>
      </c>
      <c r="B124" s="22" t="s">
        <v>19</v>
      </c>
      <c r="C124" s="47"/>
      <c r="D124" s="18">
        <v>19513000</v>
      </c>
      <c r="E124" s="47"/>
      <c r="F124" s="37">
        <f t="shared" si="7"/>
        <v>19513000</v>
      </c>
      <c r="G124" s="37"/>
    </row>
    <row r="125" spans="1:10" x14ac:dyDescent="0.2">
      <c r="A125" s="21" t="s">
        <v>20</v>
      </c>
      <c r="B125" s="22" t="s">
        <v>21</v>
      </c>
      <c r="C125" s="47"/>
      <c r="D125" s="47"/>
      <c r="E125" s="47"/>
      <c r="F125" s="48">
        <f t="shared" si="7"/>
        <v>0</v>
      </c>
      <c r="G125" s="48">
        <f t="shared" si="7"/>
        <v>0</v>
      </c>
    </row>
    <row r="126" spans="1:10" x14ac:dyDescent="0.2">
      <c r="A126" s="21" t="s">
        <v>22</v>
      </c>
      <c r="B126" s="22" t="s">
        <v>23</v>
      </c>
      <c r="C126" s="47"/>
      <c r="D126" s="47"/>
      <c r="E126" s="47"/>
      <c r="F126" s="48">
        <f t="shared" si="7"/>
        <v>0</v>
      </c>
      <c r="G126" s="48">
        <f t="shared" si="7"/>
        <v>0</v>
      </c>
    </row>
    <row r="127" spans="1:10" x14ac:dyDescent="0.2">
      <c r="A127" s="21" t="s">
        <v>24</v>
      </c>
      <c r="B127" s="22" t="s">
        <v>25</v>
      </c>
      <c r="C127" s="47"/>
      <c r="D127" s="47"/>
      <c r="E127" s="47"/>
      <c r="F127" s="48">
        <f t="shared" si="7"/>
        <v>0</v>
      </c>
      <c r="G127" s="48">
        <f t="shared" si="7"/>
        <v>0</v>
      </c>
    </row>
    <row r="128" spans="1:10" ht="13.5" thickBot="1" x14ac:dyDescent="0.25">
      <c r="A128" s="23" t="s">
        <v>26</v>
      </c>
      <c r="B128" s="24"/>
      <c r="C128" s="25"/>
      <c r="D128" s="25"/>
      <c r="E128" s="25"/>
      <c r="F128" s="39">
        <f t="shared" si="7"/>
        <v>0</v>
      </c>
      <c r="G128" s="39">
        <f t="shared" si="7"/>
        <v>0</v>
      </c>
    </row>
    <row r="129" spans="1:7" ht="13.5" thickBot="1" x14ac:dyDescent="0.25">
      <c r="A129" s="27" t="s">
        <v>27</v>
      </c>
      <c r="B129" s="28"/>
      <c r="C129" s="50">
        <f>C123+SUM(C124:C128)</f>
        <v>0</v>
      </c>
      <c r="D129" s="40">
        <f>D123+SUM(D124:D128)</f>
        <v>19513000</v>
      </c>
      <c r="E129" s="50">
        <f>E123+SUM(E124:E128)</f>
        <v>0</v>
      </c>
      <c r="F129" s="41">
        <f>F123+SUM(F124:F128)</f>
        <v>19513000</v>
      </c>
      <c r="G129" s="41">
        <f>G123+SUM(G124:G128)</f>
        <v>0</v>
      </c>
    </row>
    <row r="130" spans="1:7" ht="13.5" thickBot="1" x14ac:dyDescent="0.25">
      <c r="B130" s="31"/>
      <c r="C130" s="31"/>
      <c r="D130" s="31"/>
      <c r="E130" s="31"/>
      <c r="F130" s="31"/>
      <c r="G130" s="31"/>
    </row>
    <row r="131" spans="1:7" ht="13.5" thickBot="1" x14ac:dyDescent="0.25">
      <c r="A131" s="32" t="s">
        <v>3</v>
      </c>
      <c r="B131" s="14" t="s">
        <v>28</v>
      </c>
      <c r="C131" s="11" t="s">
        <v>11</v>
      </c>
      <c r="D131" s="11" t="s">
        <v>12</v>
      </c>
      <c r="E131" s="11" t="s">
        <v>13</v>
      </c>
      <c r="F131" s="12" t="s">
        <v>14</v>
      </c>
      <c r="G131" s="12" t="s">
        <v>14</v>
      </c>
    </row>
    <row r="132" spans="1:7" x14ac:dyDescent="0.2">
      <c r="A132" s="16" t="s">
        <v>16</v>
      </c>
      <c r="B132" s="33" t="s">
        <v>29</v>
      </c>
      <c r="C132" s="34"/>
      <c r="D132" s="34"/>
      <c r="E132" s="34"/>
      <c r="F132" s="35">
        <f>SUM(C132:E132)</f>
        <v>0</v>
      </c>
      <c r="G132" s="35">
        <f>SUM(D132:F132)</f>
        <v>0</v>
      </c>
    </row>
    <row r="133" spans="1:7" ht="24" x14ac:dyDescent="0.2">
      <c r="A133" s="21" t="s">
        <v>18</v>
      </c>
      <c r="B133" s="36" t="s">
        <v>30</v>
      </c>
      <c r="C133" s="18"/>
      <c r="D133" s="18"/>
      <c r="E133" s="18"/>
      <c r="F133" s="37">
        <f>SUM(C133:E133)</f>
        <v>0</v>
      </c>
      <c r="G133" s="37">
        <f>SUM(D133:F133)</f>
        <v>0</v>
      </c>
    </row>
    <row r="134" spans="1:7" x14ac:dyDescent="0.2">
      <c r="A134" s="21" t="s">
        <v>20</v>
      </c>
      <c r="B134" s="36" t="s">
        <v>31</v>
      </c>
      <c r="C134" s="18"/>
      <c r="D134" s="18">
        <v>1268000</v>
      </c>
      <c r="E134" s="18">
        <v>823000</v>
      </c>
      <c r="F134" s="37">
        <f>SUM(C134:E134)</f>
        <v>2091000</v>
      </c>
      <c r="G134" s="37">
        <v>1268299</v>
      </c>
    </row>
    <row r="135" spans="1:7" x14ac:dyDescent="0.2">
      <c r="A135" s="21" t="s">
        <v>22</v>
      </c>
      <c r="B135" s="22" t="s">
        <v>32</v>
      </c>
      <c r="C135" s="18"/>
      <c r="D135" s="18">
        <v>17422000</v>
      </c>
      <c r="E135" s="18"/>
      <c r="F135" s="37">
        <f>SUM(C135:E135)</f>
        <v>17422000</v>
      </c>
      <c r="G135" s="37">
        <v>17421861</v>
      </c>
    </row>
    <row r="136" spans="1:7" x14ac:dyDescent="0.2">
      <c r="A136" s="21" t="s">
        <v>24</v>
      </c>
      <c r="B136" s="22" t="s">
        <v>33</v>
      </c>
      <c r="C136" s="18"/>
      <c r="D136" s="18"/>
      <c r="E136" s="18"/>
      <c r="F136" s="37">
        <f>SUM(C136:E136)</f>
        <v>0</v>
      </c>
      <c r="G136" s="37">
        <f>SUM(D136:F136)</f>
        <v>0</v>
      </c>
    </row>
    <row r="137" spans="1:7" x14ac:dyDescent="0.2">
      <c r="A137" s="21" t="s">
        <v>26</v>
      </c>
      <c r="B137" s="38"/>
      <c r="C137" s="18"/>
      <c r="D137" s="18"/>
      <c r="E137" s="18"/>
      <c r="F137" s="37"/>
      <c r="G137" s="37"/>
    </row>
    <row r="138" spans="1:7" ht="13.5" thickBot="1" x14ac:dyDescent="0.25">
      <c r="A138" s="23" t="s">
        <v>34</v>
      </c>
      <c r="B138" s="24"/>
      <c r="C138" s="25"/>
      <c r="D138" s="25"/>
      <c r="E138" s="25"/>
      <c r="F138" s="39">
        <f>SUM(C138:E138)</f>
        <v>0</v>
      </c>
      <c r="G138" s="39">
        <f>SUM(D138:F138)</f>
        <v>0</v>
      </c>
    </row>
    <row r="139" spans="1:7" ht="13.5" thickBot="1" x14ac:dyDescent="0.25">
      <c r="A139" s="27" t="s">
        <v>35</v>
      </c>
      <c r="B139" s="28"/>
      <c r="C139" s="40">
        <f>SUM(C132:C138)</f>
        <v>0</v>
      </c>
      <c r="D139" s="40">
        <f>SUM(D132:D138)</f>
        <v>18690000</v>
      </c>
      <c r="E139" s="40">
        <f>SUM(E132:E138)</f>
        <v>823000</v>
      </c>
      <c r="F139" s="41">
        <f>SUM(F132:F138)</f>
        <v>19513000</v>
      </c>
      <c r="G139" s="41">
        <f>SUM(G132:G138)</f>
        <v>18690160</v>
      </c>
    </row>
    <row r="140" spans="1:7" x14ac:dyDescent="0.2">
      <c r="B140" s="42"/>
      <c r="C140" s="43"/>
      <c r="D140" s="43"/>
      <c r="E140" s="43"/>
      <c r="F140" s="43"/>
      <c r="G140" s="43"/>
    </row>
    <row r="141" spans="1:7" x14ac:dyDescent="0.2">
      <c r="B141" s="42"/>
      <c r="C141" s="43"/>
      <c r="D141" s="43"/>
      <c r="E141" s="43"/>
      <c r="F141" s="43"/>
      <c r="G141" s="43"/>
    </row>
    <row r="142" spans="1:7" ht="12.75" customHeight="1" x14ac:dyDescent="0.2">
      <c r="B142" s="6" t="s">
        <v>41</v>
      </c>
      <c r="C142" s="6"/>
      <c r="D142" s="6"/>
      <c r="E142" s="6"/>
      <c r="F142" s="6"/>
    </row>
    <row r="143" spans="1:7" ht="13.5" thickBot="1" x14ac:dyDescent="0.25">
      <c r="B143" s="7"/>
      <c r="C143" s="7"/>
      <c r="D143" s="7"/>
      <c r="E143" s="49"/>
      <c r="F143" s="49"/>
      <c r="G143" s="9" t="s">
        <v>2</v>
      </c>
    </row>
    <row r="144" spans="1:7" ht="13.5" customHeight="1" thickBot="1" x14ac:dyDescent="0.25">
      <c r="A144" s="45" t="s">
        <v>3</v>
      </c>
      <c r="B144" s="11" t="s">
        <v>4</v>
      </c>
      <c r="C144" s="11" t="s">
        <v>5</v>
      </c>
      <c r="D144" s="11" t="s">
        <v>6</v>
      </c>
      <c r="E144" s="11" t="s">
        <v>7</v>
      </c>
      <c r="F144" s="12" t="s">
        <v>8</v>
      </c>
      <c r="G144" s="12" t="s">
        <v>9</v>
      </c>
    </row>
    <row r="145" spans="1:7" ht="24.75" thickBot="1" x14ac:dyDescent="0.25">
      <c r="A145" s="46"/>
      <c r="B145" s="14" t="s">
        <v>10</v>
      </c>
      <c r="C145" s="11" t="s">
        <v>11</v>
      </c>
      <c r="D145" s="11" t="s">
        <v>12</v>
      </c>
      <c r="E145" s="11" t="s">
        <v>13</v>
      </c>
      <c r="F145" s="12" t="s">
        <v>14</v>
      </c>
      <c r="G145" s="15" t="s">
        <v>15</v>
      </c>
    </row>
    <row r="146" spans="1:7" x14ac:dyDescent="0.2">
      <c r="A146" s="16" t="s">
        <v>16</v>
      </c>
      <c r="B146" s="17" t="s">
        <v>17</v>
      </c>
      <c r="C146" s="34"/>
      <c r="D146" s="34"/>
      <c r="E146" s="34"/>
      <c r="F146" s="35">
        <f t="shared" ref="F146:G151" si="8">SUM(C146:E146)</f>
        <v>0</v>
      </c>
      <c r="G146" s="35">
        <f t="shared" si="8"/>
        <v>0</v>
      </c>
    </row>
    <row r="147" spans="1:7" x14ac:dyDescent="0.2">
      <c r="A147" s="21" t="s">
        <v>18</v>
      </c>
      <c r="B147" s="22" t="s">
        <v>19</v>
      </c>
      <c r="C147" s="47"/>
      <c r="D147" s="47">
        <v>35720000</v>
      </c>
      <c r="E147" s="47">
        <v>54223000</v>
      </c>
      <c r="F147" s="48">
        <f t="shared" si="8"/>
        <v>89943000</v>
      </c>
      <c r="G147" s="48"/>
    </row>
    <row r="148" spans="1:7" x14ac:dyDescent="0.2">
      <c r="A148" s="21" t="s">
        <v>20</v>
      </c>
      <c r="B148" s="22" t="s">
        <v>21</v>
      </c>
      <c r="C148" s="47"/>
      <c r="D148" s="47"/>
      <c r="E148" s="47"/>
      <c r="F148" s="48">
        <f t="shared" si="8"/>
        <v>0</v>
      </c>
      <c r="G148" s="48">
        <f t="shared" si="8"/>
        <v>0</v>
      </c>
    </row>
    <row r="149" spans="1:7" x14ac:dyDescent="0.2">
      <c r="A149" s="21" t="s">
        <v>22</v>
      </c>
      <c r="B149" s="22" t="s">
        <v>23</v>
      </c>
      <c r="C149" s="47"/>
      <c r="D149" s="47"/>
      <c r="E149" s="47"/>
      <c r="F149" s="48">
        <f t="shared" si="8"/>
        <v>0</v>
      </c>
      <c r="G149" s="48">
        <f t="shared" si="8"/>
        <v>0</v>
      </c>
    </row>
    <row r="150" spans="1:7" x14ac:dyDescent="0.2">
      <c r="A150" s="21" t="s">
        <v>24</v>
      </c>
      <c r="B150" s="22" t="s">
        <v>25</v>
      </c>
      <c r="C150" s="47"/>
      <c r="D150" s="47"/>
      <c r="E150" s="47"/>
      <c r="F150" s="48">
        <f t="shared" si="8"/>
        <v>0</v>
      </c>
      <c r="G150" s="48">
        <f t="shared" si="8"/>
        <v>0</v>
      </c>
    </row>
    <row r="151" spans="1:7" ht="13.5" thickBot="1" x14ac:dyDescent="0.25">
      <c r="A151" s="23" t="s">
        <v>26</v>
      </c>
      <c r="B151" s="24"/>
      <c r="C151" s="25"/>
      <c r="D151" s="25"/>
      <c r="E151" s="25"/>
      <c r="F151" s="39">
        <f t="shared" si="8"/>
        <v>0</v>
      </c>
      <c r="G151" s="39">
        <f t="shared" si="8"/>
        <v>0</v>
      </c>
    </row>
    <row r="152" spans="1:7" ht="13.5" thickBot="1" x14ac:dyDescent="0.25">
      <c r="A152" s="27" t="s">
        <v>27</v>
      </c>
      <c r="B152" s="28"/>
      <c r="C152" s="50">
        <f>C146+SUM(C147:C151)</f>
        <v>0</v>
      </c>
      <c r="D152" s="50">
        <f>D146+SUM(D147:D151)</f>
        <v>35720000</v>
      </c>
      <c r="E152" s="50">
        <f>E146+SUM(E147:E151)</f>
        <v>54223000</v>
      </c>
      <c r="F152" s="51">
        <f>F146+SUM(F147:F151)</f>
        <v>89943000</v>
      </c>
      <c r="G152" s="51">
        <f>G146+SUM(G147:G151)</f>
        <v>0</v>
      </c>
    </row>
    <row r="153" spans="1:7" ht="13.5" thickBot="1" x14ac:dyDescent="0.25">
      <c r="B153" s="31"/>
      <c r="C153" s="31"/>
      <c r="D153" s="31"/>
      <c r="E153" s="31"/>
      <c r="F153" s="31"/>
      <c r="G153" s="31"/>
    </row>
    <row r="154" spans="1:7" ht="13.5" thickBot="1" x14ac:dyDescent="0.25">
      <c r="A154" s="32" t="s">
        <v>3</v>
      </c>
      <c r="B154" s="14" t="s">
        <v>28</v>
      </c>
      <c r="C154" s="11" t="s">
        <v>11</v>
      </c>
      <c r="D154" s="11" t="s">
        <v>12</v>
      </c>
      <c r="E154" s="11" t="s">
        <v>13</v>
      </c>
      <c r="F154" s="12" t="s">
        <v>14</v>
      </c>
      <c r="G154" s="12" t="s">
        <v>14</v>
      </c>
    </row>
    <row r="155" spans="1:7" x14ac:dyDescent="0.2">
      <c r="A155" s="16" t="s">
        <v>16</v>
      </c>
      <c r="B155" s="33" t="s">
        <v>29</v>
      </c>
      <c r="C155" s="34"/>
      <c r="D155" s="34">
        <v>3080000</v>
      </c>
      <c r="E155" s="34">
        <f>15971190+7878626-3080000+184</f>
        <v>20770000</v>
      </c>
      <c r="F155" s="35">
        <f>SUM(C155:E155)</f>
        <v>23850000</v>
      </c>
      <c r="G155" s="35">
        <v>3080152</v>
      </c>
    </row>
    <row r="156" spans="1:7" ht="24" x14ac:dyDescent="0.2">
      <c r="A156" s="21" t="s">
        <v>18</v>
      </c>
      <c r="B156" s="36" t="s">
        <v>30</v>
      </c>
      <c r="C156" s="18"/>
      <c r="D156" s="18">
        <v>516000</v>
      </c>
      <c r="E156" s="18">
        <f>3856158-D156-158</f>
        <v>3340000</v>
      </c>
      <c r="F156" s="37">
        <f>SUM(C156:E156)</f>
        <v>3856000</v>
      </c>
      <c r="G156" s="37">
        <v>515005</v>
      </c>
    </row>
    <row r="157" spans="1:7" x14ac:dyDescent="0.2">
      <c r="A157" s="21" t="s">
        <v>20</v>
      </c>
      <c r="B157" s="36" t="s">
        <v>31</v>
      </c>
      <c r="C157" s="18"/>
      <c r="D157" s="18">
        <v>5197000</v>
      </c>
      <c r="E157" s="18">
        <f>60564820-5191000-397600-220-5000-1000-1000</f>
        <v>54969000</v>
      </c>
      <c r="F157" s="37">
        <f>SUM(C157:E157)</f>
        <v>60166000</v>
      </c>
      <c r="G157" s="37">
        <v>5196370</v>
      </c>
    </row>
    <row r="158" spans="1:7" x14ac:dyDescent="0.2">
      <c r="A158" s="21" t="s">
        <v>22</v>
      </c>
      <c r="B158" s="22" t="s">
        <v>32</v>
      </c>
      <c r="C158" s="18"/>
      <c r="D158" s="18">
        <v>2071000</v>
      </c>
      <c r="E158" s="18"/>
      <c r="F158" s="37">
        <f>SUM(C158:E158)</f>
        <v>2071000</v>
      </c>
      <c r="G158" s="37">
        <v>2070395</v>
      </c>
    </row>
    <row r="159" spans="1:7" x14ac:dyDescent="0.2">
      <c r="A159" s="21" t="s">
        <v>24</v>
      </c>
      <c r="B159" s="22" t="s">
        <v>33</v>
      </c>
      <c r="C159" s="18"/>
      <c r="D159" s="18"/>
      <c r="E159" s="18"/>
      <c r="F159" s="37">
        <f>SUM(C159:E159)</f>
        <v>0</v>
      </c>
      <c r="G159" s="37">
        <f>SUM(D159:F159)</f>
        <v>0</v>
      </c>
    </row>
    <row r="160" spans="1:7" x14ac:dyDescent="0.2">
      <c r="A160" s="21" t="s">
        <v>26</v>
      </c>
      <c r="B160" s="38"/>
      <c r="C160" s="18"/>
      <c r="D160" s="18"/>
      <c r="E160" s="18"/>
      <c r="F160" s="37"/>
      <c r="G160" s="37"/>
    </row>
    <row r="161" spans="1:7" ht="13.5" thickBot="1" x14ac:dyDescent="0.25">
      <c r="A161" s="23" t="s">
        <v>34</v>
      </c>
      <c r="B161" s="24"/>
      <c r="C161" s="25"/>
      <c r="D161" s="25"/>
      <c r="E161" s="25"/>
      <c r="F161" s="39">
        <f>SUM(C161:E161)</f>
        <v>0</v>
      </c>
      <c r="G161" s="39">
        <f>SUM(D161:F161)</f>
        <v>0</v>
      </c>
    </row>
    <row r="162" spans="1:7" ht="13.5" thickBot="1" x14ac:dyDescent="0.25">
      <c r="A162" s="27" t="s">
        <v>35</v>
      </c>
      <c r="B162" s="28"/>
      <c r="C162" s="40">
        <f>SUM(C155:C161)</f>
        <v>0</v>
      </c>
      <c r="D162" s="40">
        <f>SUM(D155:D161)</f>
        <v>10864000</v>
      </c>
      <c r="E162" s="40">
        <f>SUM(E155:E161)</f>
        <v>79079000</v>
      </c>
      <c r="F162" s="41">
        <f>SUM(F155:F161)</f>
        <v>89943000</v>
      </c>
      <c r="G162" s="41">
        <f>SUM(G155:G161)</f>
        <v>10861922</v>
      </c>
    </row>
    <row r="163" spans="1:7" x14ac:dyDescent="0.2">
      <c r="B163" s="42"/>
      <c r="C163" s="43"/>
      <c r="D163" s="43"/>
      <c r="E163" s="43"/>
      <c r="F163" s="43"/>
      <c r="G163" s="43"/>
    </row>
    <row r="164" spans="1:7" x14ac:dyDescent="0.2">
      <c r="B164" s="42"/>
      <c r="C164" s="43"/>
      <c r="D164" s="43"/>
      <c r="E164" s="43"/>
      <c r="F164" s="43"/>
      <c r="G164" s="43"/>
    </row>
    <row r="165" spans="1:7" ht="24" customHeight="1" x14ac:dyDescent="0.2">
      <c r="B165" s="6" t="s">
        <v>42</v>
      </c>
      <c r="C165" s="6"/>
      <c r="D165" s="6"/>
      <c r="E165" s="6"/>
      <c r="F165" s="6"/>
    </row>
    <row r="166" spans="1:7" ht="13.5" thickBot="1" x14ac:dyDescent="0.25">
      <c r="B166" s="7"/>
      <c r="C166" s="7"/>
      <c r="D166" s="7"/>
      <c r="E166" s="49"/>
      <c r="F166" s="49"/>
      <c r="G166" s="9" t="s">
        <v>2</v>
      </c>
    </row>
    <row r="167" spans="1:7" ht="13.5" thickBot="1" x14ac:dyDescent="0.25">
      <c r="A167" s="45" t="s">
        <v>3</v>
      </c>
      <c r="B167" s="11" t="s">
        <v>4</v>
      </c>
      <c r="C167" s="11" t="s">
        <v>5</v>
      </c>
      <c r="D167" s="11" t="s">
        <v>6</v>
      </c>
      <c r="E167" s="11" t="s">
        <v>7</v>
      </c>
      <c r="F167" s="12" t="s">
        <v>8</v>
      </c>
      <c r="G167" s="12" t="s">
        <v>9</v>
      </c>
    </row>
    <row r="168" spans="1:7" ht="24.75" thickBot="1" x14ac:dyDescent="0.25">
      <c r="A168" s="46"/>
      <c r="B168" s="14" t="s">
        <v>10</v>
      </c>
      <c r="C168" s="11" t="s">
        <v>11</v>
      </c>
      <c r="D168" s="11" t="s">
        <v>12</v>
      </c>
      <c r="E168" s="11" t="s">
        <v>13</v>
      </c>
      <c r="F168" s="12" t="s">
        <v>14</v>
      </c>
      <c r="G168" s="15" t="s">
        <v>15</v>
      </c>
    </row>
    <row r="169" spans="1:7" x14ac:dyDescent="0.2">
      <c r="A169" s="16" t="s">
        <v>16</v>
      </c>
      <c r="B169" s="17" t="s">
        <v>17</v>
      </c>
      <c r="C169" s="34"/>
      <c r="D169" s="34"/>
      <c r="E169" s="34"/>
      <c r="F169" s="35">
        <f t="shared" ref="F169:G174" si="9">SUM(C169:E169)</f>
        <v>0</v>
      </c>
      <c r="G169" s="35">
        <f t="shared" si="9"/>
        <v>0</v>
      </c>
    </row>
    <row r="170" spans="1:7" x14ac:dyDescent="0.2">
      <c r="A170" s="21" t="s">
        <v>18</v>
      </c>
      <c r="B170" s="22" t="s">
        <v>19</v>
      </c>
      <c r="C170" s="18">
        <v>115384000</v>
      </c>
      <c r="D170" s="18"/>
      <c r="E170" s="18">
        <f>110769000+120000000</f>
        <v>230769000</v>
      </c>
      <c r="F170" s="37">
        <f t="shared" si="9"/>
        <v>346153000</v>
      </c>
      <c r="G170" s="37"/>
    </row>
    <row r="171" spans="1:7" x14ac:dyDescent="0.2">
      <c r="A171" s="21" t="s">
        <v>20</v>
      </c>
      <c r="B171" s="22" t="s">
        <v>21</v>
      </c>
      <c r="C171" s="47"/>
      <c r="D171" s="47"/>
      <c r="E171" s="47"/>
      <c r="F171" s="48">
        <f t="shared" si="9"/>
        <v>0</v>
      </c>
      <c r="G171" s="48">
        <f t="shared" si="9"/>
        <v>0</v>
      </c>
    </row>
    <row r="172" spans="1:7" x14ac:dyDescent="0.2">
      <c r="A172" s="21" t="s">
        <v>22</v>
      </c>
      <c r="B172" s="22" t="s">
        <v>23</v>
      </c>
      <c r="C172" s="47"/>
      <c r="D172" s="47"/>
      <c r="E172" s="47"/>
      <c r="F172" s="48">
        <f t="shared" si="9"/>
        <v>0</v>
      </c>
      <c r="G172" s="48">
        <f t="shared" si="9"/>
        <v>0</v>
      </c>
    </row>
    <row r="173" spans="1:7" x14ac:dyDescent="0.2">
      <c r="A173" s="21" t="s">
        <v>24</v>
      </c>
      <c r="B173" s="22" t="s">
        <v>25</v>
      </c>
      <c r="C173" s="47"/>
      <c r="D173" s="47"/>
      <c r="E173" s="47"/>
      <c r="F173" s="48">
        <f t="shared" si="9"/>
        <v>0</v>
      </c>
      <c r="G173" s="48">
        <f t="shared" si="9"/>
        <v>0</v>
      </c>
    </row>
    <row r="174" spans="1:7" ht="13.5" thickBot="1" x14ac:dyDescent="0.25">
      <c r="A174" s="23" t="s">
        <v>26</v>
      </c>
      <c r="B174" s="24"/>
      <c r="C174" s="25"/>
      <c r="D174" s="25"/>
      <c r="E174" s="25"/>
      <c r="F174" s="39">
        <f t="shared" si="9"/>
        <v>0</v>
      </c>
      <c r="G174" s="39">
        <f t="shared" si="9"/>
        <v>0</v>
      </c>
    </row>
    <row r="175" spans="1:7" ht="13.5" thickBot="1" x14ac:dyDescent="0.25">
      <c r="A175" s="27" t="s">
        <v>27</v>
      </c>
      <c r="B175" s="28"/>
      <c r="C175" s="40">
        <f>C169+SUM(C170:C174)</f>
        <v>115384000</v>
      </c>
      <c r="D175" s="40">
        <f>D169+SUM(D170:D174)</f>
        <v>0</v>
      </c>
      <c r="E175" s="40">
        <f>E169+SUM(E170:E174)</f>
        <v>230769000</v>
      </c>
      <c r="F175" s="41">
        <f>F169+SUM(F170:F174)</f>
        <v>346153000</v>
      </c>
      <c r="G175" s="41">
        <f>G169+SUM(G170:G174)</f>
        <v>0</v>
      </c>
    </row>
    <row r="176" spans="1:7" ht="13.5" thickBot="1" x14ac:dyDescent="0.25">
      <c r="B176" s="31"/>
      <c r="C176" s="31"/>
      <c r="D176" s="31"/>
      <c r="E176" s="31"/>
      <c r="F176" s="31"/>
      <c r="G176" s="31"/>
    </row>
    <row r="177" spans="1:7" ht="13.5" thickBot="1" x14ac:dyDescent="0.25">
      <c r="A177" s="32" t="s">
        <v>3</v>
      </c>
      <c r="B177" s="14" t="s">
        <v>28</v>
      </c>
      <c r="C177" s="11" t="s">
        <v>11</v>
      </c>
      <c r="D177" s="11" t="s">
        <v>12</v>
      </c>
      <c r="E177" s="11" t="s">
        <v>13</v>
      </c>
      <c r="F177" s="12" t="s">
        <v>14</v>
      </c>
      <c r="G177" s="12" t="s">
        <v>14</v>
      </c>
    </row>
    <row r="178" spans="1:7" x14ac:dyDescent="0.2">
      <c r="A178" s="16" t="s">
        <v>16</v>
      </c>
      <c r="B178" s="33" t="s">
        <v>29</v>
      </c>
      <c r="C178" s="34"/>
      <c r="D178" s="34"/>
      <c r="E178" s="34"/>
      <c r="F178" s="35">
        <f t="shared" ref="F178:G180" si="10">SUM(C178:E178)</f>
        <v>0</v>
      </c>
      <c r="G178" s="35">
        <f t="shared" si="10"/>
        <v>0</v>
      </c>
    </row>
    <row r="179" spans="1:7" ht="24" x14ac:dyDescent="0.2">
      <c r="A179" s="21" t="s">
        <v>18</v>
      </c>
      <c r="B179" s="36" t="s">
        <v>30</v>
      </c>
      <c r="C179" s="18"/>
      <c r="D179" s="18"/>
      <c r="E179" s="18"/>
      <c r="F179" s="37">
        <f t="shared" si="10"/>
        <v>0</v>
      </c>
      <c r="G179" s="37">
        <f t="shared" si="10"/>
        <v>0</v>
      </c>
    </row>
    <row r="180" spans="1:7" x14ac:dyDescent="0.2">
      <c r="A180" s="21" t="s">
        <v>20</v>
      </c>
      <c r="B180" s="36" t="s">
        <v>31</v>
      </c>
      <c r="C180" s="18"/>
      <c r="D180" s="18"/>
      <c r="E180" s="18"/>
      <c r="F180" s="37">
        <f t="shared" si="10"/>
        <v>0</v>
      </c>
      <c r="G180" s="37">
        <f t="shared" si="10"/>
        <v>0</v>
      </c>
    </row>
    <row r="181" spans="1:7" x14ac:dyDescent="0.2">
      <c r="A181" s="21" t="s">
        <v>22</v>
      </c>
      <c r="B181" s="22" t="s">
        <v>32</v>
      </c>
      <c r="C181" s="18"/>
      <c r="D181" s="18"/>
      <c r="E181" s="18">
        <v>346153000</v>
      </c>
      <c r="F181" s="37">
        <f>SUM(C181:E181)</f>
        <v>346153000</v>
      </c>
      <c r="G181" s="37"/>
    </row>
    <row r="182" spans="1:7" x14ac:dyDescent="0.2">
      <c r="A182" s="21" t="s">
        <v>24</v>
      </c>
      <c r="B182" s="22" t="s">
        <v>33</v>
      </c>
      <c r="C182" s="18"/>
      <c r="D182" s="18"/>
      <c r="E182" s="18"/>
      <c r="F182" s="37">
        <f>SUM(C182:E182)</f>
        <v>0</v>
      </c>
      <c r="G182" s="37">
        <f>SUM(D182:F182)</f>
        <v>0</v>
      </c>
    </row>
    <row r="183" spans="1:7" x14ac:dyDescent="0.2">
      <c r="A183" s="21" t="s">
        <v>26</v>
      </c>
      <c r="B183" s="38"/>
      <c r="C183" s="18"/>
      <c r="D183" s="18"/>
      <c r="E183" s="18"/>
      <c r="F183" s="37"/>
      <c r="G183" s="37"/>
    </row>
    <row r="184" spans="1:7" ht="13.5" thickBot="1" x14ac:dyDescent="0.25">
      <c r="A184" s="23" t="s">
        <v>34</v>
      </c>
      <c r="B184" s="24"/>
      <c r="C184" s="25"/>
      <c r="D184" s="25"/>
      <c r="E184" s="25"/>
      <c r="F184" s="39">
        <f>SUM(C184:E184)</f>
        <v>0</v>
      </c>
      <c r="G184" s="39">
        <f>SUM(D184:F184)</f>
        <v>0</v>
      </c>
    </row>
    <row r="185" spans="1:7" ht="13.5" thickBot="1" x14ac:dyDescent="0.25">
      <c r="A185" s="27" t="s">
        <v>35</v>
      </c>
      <c r="B185" s="28"/>
      <c r="C185" s="40">
        <f>SUM(C178:C184)</f>
        <v>0</v>
      </c>
      <c r="D185" s="40">
        <f>SUM(D178:D184)</f>
        <v>0</v>
      </c>
      <c r="E185" s="40">
        <f>SUM(E178:E184)</f>
        <v>346153000</v>
      </c>
      <c r="F185" s="41">
        <f>SUM(F178:F184)</f>
        <v>346153000</v>
      </c>
      <c r="G185" s="41">
        <f>SUM(G178:G184)</f>
        <v>0</v>
      </c>
    </row>
    <row r="187" spans="1:7" ht="15.75" x14ac:dyDescent="0.2">
      <c r="B187" s="53" t="s">
        <v>43</v>
      </c>
      <c r="C187" s="53"/>
      <c r="D187" s="53"/>
      <c r="E187" s="53"/>
      <c r="F187" s="53"/>
    </row>
    <row r="188" spans="1:7" ht="13.5" thickBot="1" x14ac:dyDescent="0.25">
      <c r="B188" s="3"/>
      <c r="C188" s="3"/>
      <c r="D188" s="3"/>
      <c r="E188" s="3"/>
      <c r="F188" s="3"/>
      <c r="G188" s="3"/>
    </row>
    <row r="189" spans="1:7" ht="26.25" thickBot="1" x14ac:dyDescent="0.25">
      <c r="A189" s="32" t="s">
        <v>44</v>
      </c>
      <c r="B189" s="54" t="s">
        <v>45</v>
      </c>
      <c r="C189" s="54"/>
      <c r="D189" s="54"/>
      <c r="E189" s="54" t="s">
        <v>46</v>
      </c>
      <c r="F189" s="55"/>
    </row>
    <row r="190" spans="1:7" x14ac:dyDescent="0.2">
      <c r="A190" s="16" t="s">
        <v>16</v>
      </c>
      <c r="B190" s="56"/>
      <c r="C190" s="56"/>
      <c r="D190" s="56"/>
      <c r="E190" s="57"/>
      <c r="F190" s="58"/>
    </row>
    <row r="191" spans="1:7" ht="13.5" thickBot="1" x14ac:dyDescent="0.25">
      <c r="A191" s="23" t="s">
        <v>18</v>
      </c>
      <c r="B191" s="59"/>
      <c r="C191" s="59"/>
      <c r="D191" s="59"/>
      <c r="E191" s="60"/>
      <c r="F191" s="61"/>
    </row>
    <row r="192" spans="1:7" ht="13.5" thickBot="1" x14ac:dyDescent="0.25">
      <c r="A192" s="62" t="s">
        <v>35</v>
      </c>
      <c r="B192" s="63"/>
      <c r="C192" s="63"/>
      <c r="D192" s="64"/>
      <c r="E192" s="65">
        <f>SUM(E190:F191)</f>
        <v>0</v>
      </c>
      <c r="F192" s="66"/>
      <c r="G192" s="67"/>
    </row>
    <row r="194" spans="2:7" x14ac:dyDescent="0.2">
      <c r="B194" s="1" t="s">
        <v>47</v>
      </c>
    </row>
    <row r="196" spans="2:7" x14ac:dyDescent="0.2">
      <c r="D196" s="20"/>
      <c r="E196" s="20"/>
      <c r="F196" s="20"/>
      <c r="G196" s="20"/>
    </row>
    <row r="197" spans="2:7" x14ac:dyDescent="0.2">
      <c r="D197" s="20"/>
      <c r="E197" s="20"/>
      <c r="F197" s="20"/>
      <c r="G197" s="20"/>
    </row>
    <row r="198" spans="2:7" x14ac:dyDescent="0.2">
      <c r="D198" s="20"/>
      <c r="E198" s="20"/>
    </row>
    <row r="199" spans="2:7" x14ac:dyDescent="0.2">
      <c r="D199" s="20"/>
    </row>
    <row r="201" spans="2:7" x14ac:dyDescent="0.2">
      <c r="D201" s="20"/>
    </row>
  </sheetData>
  <mergeCells count="48">
    <mergeCell ref="B190:D190"/>
    <mergeCell ref="E190:F190"/>
    <mergeCell ref="B191:D191"/>
    <mergeCell ref="E191:F191"/>
    <mergeCell ref="A192:D192"/>
    <mergeCell ref="E192:F192"/>
    <mergeCell ref="A167:A168"/>
    <mergeCell ref="A175:B175"/>
    <mergeCell ref="A185:B185"/>
    <mergeCell ref="B187:F187"/>
    <mergeCell ref="B189:D189"/>
    <mergeCell ref="E189:F189"/>
    <mergeCell ref="E143:F143"/>
    <mergeCell ref="A144:A145"/>
    <mergeCell ref="A152:B152"/>
    <mergeCell ref="A162:B162"/>
    <mergeCell ref="B165:F165"/>
    <mergeCell ref="E166:F166"/>
    <mergeCell ref="B119:F119"/>
    <mergeCell ref="E120:F120"/>
    <mergeCell ref="A121:A122"/>
    <mergeCell ref="A129:B129"/>
    <mergeCell ref="A139:B139"/>
    <mergeCell ref="B142:F142"/>
    <mergeCell ref="A93:B93"/>
    <mergeCell ref="B96:F96"/>
    <mergeCell ref="E97:F97"/>
    <mergeCell ref="A98:A99"/>
    <mergeCell ref="A106:B106"/>
    <mergeCell ref="A116:B116"/>
    <mergeCell ref="A61:B61"/>
    <mergeCell ref="A71:B71"/>
    <mergeCell ref="B73:F73"/>
    <mergeCell ref="E74:F74"/>
    <mergeCell ref="A75:A76"/>
    <mergeCell ref="A83:B83"/>
    <mergeCell ref="A30:A31"/>
    <mergeCell ref="A38:B38"/>
    <mergeCell ref="A48:B48"/>
    <mergeCell ref="B51:F51"/>
    <mergeCell ref="E52:F52"/>
    <mergeCell ref="A53:A54"/>
    <mergeCell ref="B3:F3"/>
    <mergeCell ref="B5:F5"/>
    <mergeCell ref="A7:A8"/>
    <mergeCell ref="A15:B15"/>
    <mergeCell ref="A25:B25"/>
    <mergeCell ref="B28:F28"/>
  </mergeCells>
  <conditionalFormatting sqref="C61:E61 C71:E71 F55:F61 F66:F71 C95:F95 C140:F141 C163:F164">
    <cfRule type="cellIs" dxfId="31" priority="30" stopIfTrue="1" operator="equal">
      <formula>0</formula>
    </cfRule>
  </conditionalFormatting>
  <conditionalFormatting sqref="F18:F19">
    <cfRule type="cellIs" dxfId="30" priority="29" stopIfTrue="1" operator="equal">
      <formula>0</formula>
    </cfRule>
  </conditionalFormatting>
  <conditionalFormatting sqref="F64:F65">
    <cfRule type="cellIs" dxfId="29" priority="28" stopIfTrue="1" operator="equal">
      <formula>0</formula>
    </cfRule>
  </conditionalFormatting>
  <conditionalFormatting sqref="F20:F27 C25:E27 C49:F50 C72:F72">
    <cfRule type="cellIs" dxfId="28" priority="32" stopIfTrue="1" operator="equal">
      <formula>0</formula>
    </cfRule>
  </conditionalFormatting>
  <conditionalFormatting sqref="C48:E48 F32 F41:F48 F34:F37">
    <cfRule type="cellIs" dxfId="27" priority="31" stopIfTrue="1" operator="equal">
      <formula>0</formula>
    </cfRule>
  </conditionalFormatting>
  <conditionalFormatting sqref="C93:E94 F86:F94 F77:F82">
    <cfRule type="cellIs" dxfId="26" priority="27" stopIfTrue="1" operator="equal">
      <formula>0</formula>
    </cfRule>
  </conditionalFormatting>
  <conditionalFormatting sqref="C116:E116 F109:F116 F100:F106 C106:E106">
    <cfRule type="cellIs" dxfId="25" priority="26" stopIfTrue="1" operator="equal">
      <formula>0</formula>
    </cfRule>
  </conditionalFormatting>
  <conditionalFormatting sqref="C38:F38">
    <cfRule type="cellIs" dxfId="24" priority="25" stopIfTrue="1" operator="equal">
      <formula>0</formula>
    </cfRule>
  </conditionalFormatting>
  <conditionalFormatting sqref="F33">
    <cfRule type="cellIs" dxfId="23" priority="24" stopIfTrue="1" operator="equal">
      <formula>0</formula>
    </cfRule>
  </conditionalFormatting>
  <conditionalFormatting sqref="C83:F83">
    <cfRule type="cellIs" dxfId="22" priority="23" stopIfTrue="1" operator="equal">
      <formula>0</formula>
    </cfRule>
  </conditionalFormatting>
  <conditionalFormatting sqref="C139:E139 F132:F139 F123:F129 C129:E129">
    <cfRule type="cellIs" dxfId="21" priority="22" stopIfTrue="1" operator="equal">
      <formula>0</formula>
    </cfRule>
  </conditionalFormatting>
  <conditionalFormatting sqref="C152:E152 C162:E162 F146:F152 F155:F162">
    <cfRule type="cellIs" dxfId="20" priority="21" stopIfTrue="1" operator="equal">
      <formula>0</formula>
    </cfRule>
  </conditionalFormatting>
  <conditionalFormatting sqref="C185:E185 F169 F178:F185 F171:F174">
    <cfRule type="cellIs" dxfId="19" priority="20" stopIfTrue="1" operator="equal">
      <formula>0</formula>
    </cfRule>
  </conditionalFormatting>
  <conditionalFormatting sqref="C175:F175">
    <cfRule type="cellIs" dxfId="18" priority="19" stopIfTrue="1" operator="equal">
      <formula>0</formula>
    </cfRule>
  </conditionalFormatting>
  <conditionalFormatting sqref="F170">
    <cfRule type="cellIs" dxfId="17" priority="18" stopIfTrue="1" operator="equal">
      <formula>0</formula>
    </cfRule>
  </conditionalFormatting>
  <conditionalFormatting sqref="E192:F192">
    <cfRule type="cellIs" dxfId="16" priority="17" stopIfTrue="1" operator="equal">
      <formula>0</formula>
    </cfRule>
  </conditionalFormatting>
  <conditionalFormatting sqref="G55:G61 G66:G71 G95 G140:G141 G163:G164">
    <cfRule type="cellIs" dxfId="15" priority="14" stopIfTrue="1" operator="equal">
      <formula>0</formula>
    </cfRule>
  </conditionalFormatting>
  <conditionalFormatting sqref="G18:G19">
    <cfRule type="cellIs" dxfId="14" priority="13" stopIfTrue="1" operator="equal">
      <formula>0</formula>
    </cfRule>
  </conditionalFormatting>
  <conditionalFormatting sqref="G64:G65">
    <cfRule type="cellIs" dxfId="13" priority="12" stopIfTrue="1" operator="equal">
      <formula>0</formula>
    </cfRule>
  </conditionalFormatting>
  <conditionalFormatting sqref="G20:G27 G49:G50 G72">
    <cfRule type="cellIs" dxfId="12" priority="16" stopIfTrue="1" operator="equal">
      <formula>0</formula>
    </cfRule>
  </conditionalFormatting>
  <conditionalFormatting sqref="G32 G41:G48 G34:G37">
    <cfRule type="cellIs" dxfId="11" priority="15" stopIfTrue="1" operator="equal">
      <formula>0</formula>
    </cfRule>
  </conditionalFormatting>
  <conditionalFormatting sqref="G86:G94 G77:G82">
    <cfRule type="cellIs" dxfId="10" priority="11" stopIfTrue="1" operator="equal">
      <formula>0</formula>
    </cfRule>
  </conditionalFormatting>
  <conditionalFormatting sqref="G109:G116 G100:G106">
    <cfRule type="cellIs" dxfId="9" priority="10" stopIfTrue="1" operator="equal">
      <formula>0</formula>
    </cfRule>
  </conditionalFormatting>
  <conditionalFormatting sqref="G38">
    <cfRule type="cellIs" dxfId="8" priority="9" stopIfTrue="1" operator="equal">
      <formula>0</formula>
    </cfRule>
  </conditionalFormatting>
  <conditionalFormatting sqref="G33">
    <cfRule type="cellIs" dxfId="7" priority="8" stopIfTrue="1" operator="equal">
      <formula>0</formula>
    </cfRule>
  </conditionalFormatting>
  <conditionalFormatting sqref="G83">
    <cfRule type="cellIs" dxfId="6" priority="7" stopIfTrue="1" operator="equal">
      <formula>0</formula>
    </cfRule>
  </conditionalFormatting>
  <conditionalFormatting sqref="G132:G139 G123:G129">
    <cfRule type="cellIs" dxfId="5" priority="6" stopIfTrue="1" operator="equal">
      <formula>0</formula>
    </cfRule>
  </conditionalFormatting>
  <conditionalFormatting sqref="G146:G152 G155:G162">
    <cfRule type="cellIs" dxfId="4" priority="5" stopIfTrue="1" operator="equal">
      <formula>0</formula>
    </cfRule>
  </conditionalFormatting>
  <conditionalFormatting sqref="G169 G178:G185 G171:G174">
    <cfRule type="cellIs" dxfId="3" priority="4" stopIfTrue="1" operator="equal">
      <formula>0</formula>
    </cfRule>
  </conditionalFormatting>
  <conditionalFormatting sqref="G175">
    <cfRule type="cellIs" dxfId="2" priority="3" stopIfTrue="1" operator="equal">
      <formula>0</formula>
    </cfRule>
  </conditionalFormatting>
  <conditionalFormatting sqref="G170">
    <cfRule type="cellIs" dxfId="1" priority="2" stopIfTrue="1" operator="equal">
      <formula>0</formula>
    </cfRule>
  </conditionalFormatting>
  <conditionalFormatting sqref="G19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73" orientation="portrait" r:id="rId1"/>
  <headerFooter alignWithMargins="0"/>
  <rowBreaks count="3" manualBreakCount="3">
    <brk id="48" max="16383" man="1"/>
    <brk id="94" max="16383" man="1"/>
    <brk id="139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 melléklet</vt:lpstr>
      <vt:lpstr>'13.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2019-05-26T08:10:27Z</dcterms:created>
  <dcterms:modified xsi:type="dcterms:W3CDTF">2019-05-26T08:11:06Z</dcterms:modified>
</cp:coreProperties>
</file>