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Városellátó" sheetId="1" r:id="rId1"/>
  </sheets>
  <definedNames>
    <definedName name="_xlnm.Print_Titles" localSheetId="0">Városellátó!$2:$8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 s="1"/>
  <c r="D53" i="1" s="1"/>
  <c r="H53" i="1"/>
  <c r="H58" i="1" s="1"/>
  <c r="G53" i="1"/>
  <c r="F53" i="1"/>
  <c r="F58" i="1" s="1"/>
  <c r="C53" i="1"/>
  <c r="G50" i="1"/>
  <c r="E50" i="1"/>
  <c r="D50" i="1"/>
  <c r="G49" i="1"/>
  <c r="E49" i="1"/>
  <c r="D49" i="1" s="1"/>
  <c r="G48" i="1"/>
  <c r="E48" i="1"/>
  <c r="D48" i="1"/>
  <c r="H47" i="1"/>
  <c r="G47" i="1"/>
  <c r="G58" i="1" s="1"/>
  <c r="F47" i="1"/>
  <c r="E47" i="1"/>
  <c r="C47" i="1"/>
  <c r="C58" i="1" s="1"/>
  <c r="G42" i="1"/>
  <c r="E42" i="1"/>
  <c r="D42" i="1" s="1"/>
  <c r="D39" i="1" s="1"/>
  <c r="H39" i="1"/>
  <c r="G39" i="1"/>
  <c r="F39" i="1"/>
  <c r="C39" i="1"/>
  <c r="H32" i="1"/>
  <c r="G32" i="1"/>
  <c r="F32" i="1"/>
  <c r="E32" i="1"/>
  <c r="D32" i="1"/>
  <c r="C32" i="1"/>
  <c r="H28" i="1"/>
  <c r="G28" i="1"/>
  <c r="F28" i="1"/>
  <c r="E28" i="1"/>
  <c r="D28" i="1"/>
  <c r="C28" i="1"/>
  <c r="H22" i="1"/>
  <c r="G22" i="1"/>
  <c r="F22" i="1"/>
  <c r="E22" i="1"/>
  <c r="D22" i="1"/>
  <c r="C22" i="1"/>
  <c r="G19" i="1"/>
  <c r="D19" i="1" s="1"/>
  <c r="E18" i="1"/>
  <c r="D18" i="1" s="1"/>
  <c r="E17" i="1"/>
  <c r="D17" i="1" s="1"/>
  <c r="E16" i="1"/>
  <c r="D16" i="1" s="1"/>
  <c r="D10" i="1" s="1"/>
  <c r="D38" i="1" s="1"/>
  <c r="D43" i="1" s="1"/>
  <c r="G15" i="1"/>
  <c r="E15" i="1"/>
  <c r="D15" i="1"/>
  <c r="D14" i="1"/>
  <c r="C14" i="1"/>
  <c r="C10" i="1" s="1"/>
  <c r="C38" i="1" s="1"/>
  <c r="C43" i="1" s="1"/>
  <c r="E13" i="1"/>
  <c r="D13" i="1"/>
  <c r="H12" i="1"/>
  <c r="G12" i="1"/>
  <c r="G10" i="1" s="1"/>
  <c r="G38" i="1" s="1"/>
  <c r="G43" i="1" s="1"/>
  <c r="E12" i="1"/>
  <c r="D12" i="1"/>
  <c r="C11" i="1"/>
  <c r="H10" i="1"/>
  <c r="H38" i="1" s="1"/>
  <c r="H43" i="1" s="1"/>
  <c r="F10" i="1"/>
  <c r="F38" i="1" s="1"/>
  <c r="F43" i="1" s="1"/>
  <c r="D47" i="1" l="1"/>
  <c r="D58" i="1" s="1"/>
  <c r="E10" i="1"/>
  <c r="E38" i="1" s="1"/>
  <c r="E43" i="1" s="1"/>
  <c r="E39" i="1"/>
  <c r="E53" i="1"/>
  <c r="E58" i="1" s="1"/>
</calcChain>
</file>

<file path=xl/sharedStrings.xml><?xml version="1.0" encoding="utf-8"?>
<sst xmlns="http://schemas.openxmlformats.org/spreadsheetml/2006/main" count="120" uniqueCount="106">
  <si>
    <t>6. melléklet a 14/2015. (IX.24.) önkormányzati rendelethez</t>
  </si>
  <si>
    <t>6. melléklet a 2/2015. (II.13.) önkormányzati rendelethez</t>
  </si>
  <si>
    <t>Költségvetési szerv megnevezése</t>
  </si>
  <si>
    <t>Városellátó Szervezet</t>
  </si>
  <si>
    <t>03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</si>
  <si>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</si>
  <si>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</si>
  <si>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</si>
  <si>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</si>
  <si>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</si>
  <si>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</si>
  <si>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</si>
  <si>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</si>
  <si>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</si>
  <si>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</si>
  <si>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>önként vállalt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</si>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</sst>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3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37" xfId="0" applyNumberFormat="1" applyFont="1" applyFill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6" fillId="0" borderId="36" xfId="0" applyFont="1" applyBorder="1" applyAlignment="1" applyProtection="1">
      <alignment horizontal="left" wrapText="1" indent="1"/>
    </xf>
    <xf numFmtId="3" fontId="16" fillId="0" borderId="37" xfId="0" applyNumberFormat="1" applyFont="1" applyBorder="1" applyAlignment="1" applyProtection="1">
      <alignment horizontal="right" wrapText="1" inden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3" fontId="5" fillId="0" borderId="36" xfId="0" applyNumberFormat="1" applyFont="1" applyFill="1" applyBorder="1" applyAlignment="1" applyProtection="1">
      <alignment horizontal="right" vertical="center" wrapText="1" indent="1"/>
    </xf>
    <xf numFmtId="3" fontId="4" fillId="0" borderId="3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 applyProtection="1">
      <alignment vertical="center" wrapText="1"/>
    </xf>
    <xf numFmtId="3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3" fontId="0" fillId="0" borderId="0" xfId="0" applyNumberFormat="1" applyFill="1" applyAlignment="1" applyProtection="1">
      <alignment horizontal="right"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4" xfId="0" applyNumberFormat="1" applyFont="1" applyFill="1" applyBorder="1" applyAlignment="1" applyProtection="1">
      <alignment horizontal="right" vertical="center" wrapText="1" indent="1"/>
    </xf>
    <xf numFmtId="3" fontId="8" fillId="0" borderId="36" xfId="0" applyNumberFormat="1" applyFont="1" applyFill="1" applyBorder="1" applyAlignment="1" applyProtection="1">
      <alignment horizontal="righ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61"/>
  <sheetViews>
    <sheetView tabSelected="1" zoomScaleNormal="100" workbookViewId="0">
      <selection activeCell="H2" sqref="H2"/>
    </sheetView>
  </sheetViews>
  <sheetFormatPr defaultRowHeight="12.75" x14ac:dyDescent="0.2"/>
  <cols>
    <col min="1" max="1" width="10.33203125" style="100" customWidth="1"/>
    <col min="2" max="2" width="62.5" style="21" customWidth="1"/>
    <col min="3" max="3" width="15.5" style="21" customWidth="1"/>
    <col min="4" max="4" width="16" style="21" customWidth="1"/>
    <col min="5" max="5" width="16.83203125" style="21" customWidth="1"/>
    <col min="6" max="7" width="13.1640625" style="21" customWidth="1"/>
    <col min="8" max="8" width="14.83203125" style="21" customWidth="1"/>
    <col min="9" max="9" width="9.33203125" style="21"/>
    <col min="10" max="10" width="9.6640625" style="21" bestFit="1" customWidth="1"/>
    <col min="11" max="16384" width="9.33203125" style="21"/>
  </cols>
  <sheetData>
    <row r="2" spans="1:8" s="4" customFormat="1" ht="15" customHeight="1" x14ac:dyDescent="0.2">
      <c r="A2" s="1"/>
      <c r="B2" s="2"/>
      <c r="C2" s="2"/>
      <c r="D2" s="2"/>
      <c r="E2" s="3"/>
      <c r="H2" s="3" t="s">
        <v>0</v>
      </c>
    </row>
    <row r="3" spans="1:8" s="4" customFormat="1" ht="21" customHeight="1" thickBot="1" x14ac:dyDescent="0.25">
      <c r="A3" s="1"/>
      <c r="B3" s="2"/>
      <c r="C3" s="2"/>
      <c r="D3" s="2"/>
      <c r="E3" s="3"/>
      <c r="H3" s="3" t="s">
        <v>1</v>
      </c>
    </row>
    <row r="4" spans="1:8" s="9" customFormat="1" ht="31.5" customHeight="1" x14ac:dyDescent="0.2">
      <c r="A4" s="5" t="s">
        <v>2</v>
      </c>
      <c r="B4" s="6" t="s">
        <v>3</v>
      </c>
      <c r="C4" s="7"/>
      <c r="D4" s="7"/>
      <c r="E4" s="7"/>
      <c r="F4" s="7"/>
      <c r="G4" s="7"/>
      <c r="H4" s="8" t="s">
        <v>4</v>
      </c>
    </row>
    <row r="5" spans="1:8" s="9" customFormat="1" ht="24.75" customHeight="1" thickBot="1" x14ac:dyDescent="0.25">
      <c r="A5" s="10" t="s">
        <v>5</v>
      </c>
      <c r="B5" s="11" t="s">
        <v>6</v>
      </c>
      <c r="C5" s="12"/>
      <c r="D5" s="12"/>
      <c r="E5" s="11"/>
      <c r="F5" s="12"/>
      <c r="G5" s="12"/>
      <c r="H5" s="13" t="s">
        <v>7</v>
      </c>
    </row>
    <row r="6" spans="1:8" s="16" customFormat="1" ht="15.95" customHeight="1" thickBot="1" x14ac:dyDescent="0.3">
      <c r="A6" s="14"/>
      <c r="B6" s="14"/>
      <c r="C6" s="14"/>
      <c r="D6" s="14"/>
      <c r="E6" s="14"/>
      <c r="F6" s="14"/>
      <c r="G6" s="14"/>
      <c r="H6" s="15" t="s">
        <v>8</v>
      </c>
    </row>
    <row r="7" spans="1:8" ht="36.75" thickBot="1" x14ac:dyDescent="0.25">
      <c r="A7" s="17" t="s">
        <v>9</v>
      </c>
      <c r="B7" s="18" t="s">
        <v>10</v>
      </c>
      <c r="C7" s="19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19" t="s">
        <v>14</v>
      </c>
    </row>
    <row r="8" spans="1:8" s="26" customFormat="1" ht="12.95" customHeight="1" thickBot="1" x14ac:dyDescent="0.25">
      <c r="A8" s="22"/>
      <c r="B8" s="23" t="s">
        <v>16</v>
      </c>
      <c r="C8" s="24" t="s">
        <v>17</v>
      </c>
      <c r="D8" s="24" t="s">
        <v>18</v>
      </c>
      <c r="E8" s="24" t="s">
        <v>19</v>
      </c>
      <c r="F8" s="24" t="s">
        <v>20</v>
      </c>
      <c r="G8" s="24" t="s">
        <v>21</v>
      </c>
      <c r="H8" s="25" t="s">
        <v>22</v>
      </c>
    </row>
    <row r="9" spans="1:8" s="26" customFormat="1" ht="15.95" customHeight="1" thickBot="1" x14ac:dyDescent="0.25">
      <c r="A9" s="27"/>
      <c r="B9" s="28" t="s">
        <v>23</v>
      </c>
      <c r="C9" s="28"/>
      <c r="D9" s="28"/>
      <c r="E9" s="28"/>
      <c r="F9" s="28"/>
      <c r="G9" s="28"/>
      <c r="H9" s="29"/>
    </row>
    <row r="10" spans="1:8" s="33" customFormat="1" ht="12" customHeight="1" thickBot="1" x14ac:dyDescent="0.25">
      <c r="A10" s="22" t="s">
        <v>24</v>
      </c>
      <c r="B10" s="30" t="s">
        <v>25</v>
      </c>
      <c r="C10" s="31">
        <f t="shared" ref="C10:H10" si="0">SUM(C11:C21)</f>
        <v>108587</v>
      </c>
      <c r="D10" s="31">
        <f t="shared" si="0"/>
        <v>64077</v>
      </c>
      <c r="E10" s="31">
        <f t="shared" si="0"/>
        <v>43426</v>
      </c>
      <c r="F10" s="31">
        <f t="shared" si="0"/>
        <v>-27103</v>
      </c>
      <c r="G10" s="31">
        <f t="shared" si="0"/>
        <v>20651</v>
      </c>
      <c r="H10" s="32">
        <f t="shared" si="0"/>
        <v>-17407</v>
      </c>
    </row>
    <row r="11" spans="1:8" s="33" customFormat="1" ht="12" customHeight="1" x14ac:dyDescent="0.2">
      <c r="A11" s="34" t="s">
        <v>26</v>
      </c>
      <c r="B11" s="35" t="s">
        <v>27</v>
      </c>
      <c r="C11" s="36">
        <f>+E11+H11</f>
        <v>0</v>
      </c>
      <c r="D11" s="36"/>
      <c r="E11" s="37"/>
      <c r="F11" s="37"/>
      <c r="G11" s="37"/>
      <c r="H11" s="38"/>
    </row>
    <row r="12" spans="1:8" s="33" customFormat="1" ht="12" customHeight="1" x14ac:dyDescent="0.2">
      <c r="A12" s="39" t="s">
        <v>28</v>
      </c>
      <c r="B12" s="40" t="s">
        <v>29</v>
      </c>
      <c r="C12" s="41">
        <v>5398</v>
      </c>
      <c r="D12" s="42">
        <f>+E12+G12</f>
        <v>6494</v>
      </c>
      <c r="E12" s="42">
        <f>+F12</f>
        <v>0</v>
      </c>
      <c r="F12" s="42"/>
      <c r="G12" s="42">
        <f>5398+H12</f>
        <v>6494</v>
      </c>
      <c r="H12" s="43">
        <f>4345-3249</f>
        <v>1096</v>
      </c>
    </row>
    <row r="13" spans="1:8" s="33" customFormat="1" ht="12" customHeight="1" x14ac:dyDescent="0.2">
      <c r="A13" s="39" t="s">
        <v>30</v>
      </c>
      <c r="B13" s="40" t="s">
        <v>31</v>
      </c>
      <c r="C13" s="41">
        <v>5000</v>
      </c>
      <c r="D13" s="42">
        <f>+E13+H13</f>
        <v>3766</v>
      </c>
      <c r="E13" s="42">
        <f>+F13+5000</f>
        <v>3766</v>
      </c>
      <c r="F13" s="42">
        <v>-1234</v>
      </c>
      <c r="G13" s="42"/>
      <c r="H13" s="43"/>
    </row>
    <row r="14" spans="1:8" s="33" customFormat="1" ht="12" customHeight="1" x14ac:dyDescent="0.2">
      <c r="A14" s="39" t="s">
        <v>32</v>
      </c>
      <c r="B14" s="40" t="s">
        <v>33</v>
      </c>
      <c r="C14" s="41">
        <f>+E14+H14</f>
        <v>0</v>
      </c>
      <c r="D14" s="42">
        <f>+E14+H14</f>
        <v>0</v>
      </c>
      <c r="E14" s="42"/>
      <c r="F14" s="42"/>
      <c r="G14" s="42"/>
      <c r="H14" s="43"/>
    </row>
    <row r="15" spans="1:8" s="33" customFormat="1" ht="12" customHeight="1" x14ac:dyDescent="0.2">
      <c r="A15" s="39" t="s">
        <v>34</v>
      </c>
      <c r="B15" s="40" t="s">
        <v>35</v>
      </c>
      <c r="C15" s="41">
        <v>53493</v>
      </c>
      <c r="D15" s="42">
        <f>+E15+G15</f>
        <v>32115</v>
      </c>
      <c r="E15" s="42">
        <f>+F15+25178</f>
        <v>17958</v>
      </c>
      <c r="F15" s="42">
        <v>-7220</v>
      </c>
      <c r="G15" s="42">
        <f>28315+H15</f>
        <v>14157</v>
      </c>
      <c r="H15" s="43">
        <v>-14158</v>
      </c>
    </row>
    <row r="16" spans="1:8" s="33" customFormat="1" ht="12" customHeight="1" x14ac:dyDescent="0.2">
      <c r="A16" s="39" t="s">
        <v>36</v>
      </c>
      <c r="B16" s="40" t="s">
        <v>37</v>
      </c>
      <c r="C16" s="41">
        <v>18345</v>
      </c>
      <c r="D16" s="42">
        <f>+E16+H16</f>
        <v>11059</v>
      </c>
      <c r="E16" s="42">
        <f>+F16+18345</f>
        <v>11059</v>
      </c>
      <c r="F16" s="42">
        <v>-7286</v>
      </c>
      <c r="G16" s="42"/>
      <c r="H16" s="43"/>
    </row>
    <row r="17" spans="1:8" s="33" customFormat="1" ht="12" customHeight="1" x14ac:dyDescent="0.2">
      <c r="A17" s="39" t="s">
        <v>38</v>
      </c>
      <c r="B17" s="44" t="s">
        <v>39</v>
      </c>
      <c r="C17" s="41">
        <v>22000</v>
      </c>
      <c r="D17" s="42">
        <f>+E17+H17</f>
        <v>10637</v>
      </c>
      <c r="E17" s="45">
        <f>+F17+22000</f>
        <v>10637</v>
      </c>
      <c r="F17" s="41">
        <v>-11363</v>
      </c>
      <c r="G17" s="41"/>
      <c r="H17" s="43"/>
    </row>
    <row r="18" spans="1:8" s="33" customFormat="1" ht="12" customHeight="1" x14ac:dyDescent="0.2">
      <c r="A18" s="39" t="s">
        <v>40</v>
      </c>
      <c r="B18" s="40" t="s">
        <v>41</v>
      </c>
      <c r="C18" s="41">
        <v>6</v>
      </c>
      <c r="D18" s="42">
        <f>+E18+H18</f>
        <v>6</v>
      </c>
      <c r="E18" s="41">
        <f>+F18+6</f>
        <v>6</v>
      </c>
      <c r="F18" s="45"/>
      <c r="G18" s="45"/>
      <c r="H18" s="46"/>
    </row>
    <row r="19" spans="1:8" s="47" customFormat="1" ht="12" customHeight="1" x14ac:dyDescent="0.2">
      <c r="A19" s="39" t="s">
        <v>42</v>
      </c>
      <c r="B19" s="40" t="s">
        <v>43</v>
      </c>
      <c r="C19" s="41">
        <v>4345</v>
      </c>
      <c r="D19" s="42">
        <f>+E19+G19</f>
        <v>0</v>
      </c>
      <c r="E19" s="42"/>
      <c r="F19" s="42"/>
      <c r="G19" s="42">
        <f>4345+H19</f>
        <v>0</v>
      </c>
      <c r="H19" s="43">
        <v>-4345</v>
      </c>
    </row>
    <row r="20" spans="1:8" s="47" customFormat="1" ht="12" customHeight="1" x14ac:dyDescent="0.2">
      <c r="A20" s="39" t="s">
        <v>44</v>
      </c>
      <c r="B20" s="40" t="s">
        <v>45</v>
      </c>
      <c r="C20" s="48"/>
      <c r="D20" s="42"/>
      <c r="E20" s="41"/>
      <c r="F20" s="41"/>
      <c r="G20" s="41"/>
      <c r="H20" s="49"/>
    </row>
    <row r="21" spans="1:8" s="47" customFormat="1" ht="12" customHeight="1" thickBot="1" x14ac:dyDescent="0.25">
      <c r="A21" s="39" t="s">
        <v>46</v>
      </c>
      <c r="B21" s="44" t="s">
        <v>47</v>
      </c>
      <c r="C21" s="48"/>
      <c r="D21" s="42"/>
      <c r="E21" s="45"/>
      <c r="F21" s="45"/>
      <c r="G21" s="45"/>
      <c r="H21" s="49"/>
    </row>
    <row r="22" spans="1:8" s="33" customFormat="1" ht="12" customHeight="1" thickBot="1" x14ac:dyDescent="0.25">
      <c r="A22" s="22" t="s">
        <v>48</v>
      </c>
      <c r="B22" s="30" t="s">
        <v>49</v>
      </c>
      <c r="C22" s="31">
        <f>SUM(C23:C26)</f>
        <v>0</v>
      </c>
      <c r="D22" s="31">
        <f>SUM(D23:D26)</f>
        <v>0</v>
      </c>
      <c r="E22" s="31">
        <f>SUM(E23:E26)</f>
        <v>0</v>
      </c>
      <c r="F22" s="31">
        <f>SUM(F23:F26)</f>
        <v>0</v>
      </c>
      <c r="G22" s="31">
        <f>SUM(G23:G26)</f>
        <v>0</v>
      </c>
      <c r="H22" s="32">
        <f>SUM(H23:H25)</f>
        <v>0</v>
      </c>
    </row>
    <row r="23" spans="1:8" s="47" customFormat="1" ht="12" customHeight="1" x14ac:dyDescent="0.2">
      <c r="A23" s="39" t="s">
        <v>50</v>
      </c>
      <c r="B23" s="50" t="s">
        <v>51</v>
      </c>
      <c r="C23" s="48"/>
      <c r="D23" s="48"/>
      <c r="E23" s="48"/>
      <c r="F23" s="48"/>
      <c r="G23" s="48"/>
      <c r="H23" s="43"/>
    </row>
    <row r="24" spans="1:8" s="47" customFormat="1" ht="12" customHeight="1" x14ac:dyDescent="0.2">
      <c r="A24" s="39" t="s">
        <v>52</v>
      </c>
      <c r="B24" s="40" t="s">
        <v>53</v>
      </c>
      <c r="C24" s="42"/>
      <c r="D24" s="42"/>
      <c r="E24" s="42"/>
      <c r="F24" s="42"/>
      <c r="G24" s="42"/>
      <c r="H24" s="43"/>
    </row>
    <row r="25" spans="1:8" s="47" customFormat="1" ht="12" customHeight="1" x14ac:dyDescent="0.2">
      <c r="A25" s="39" t="s">
        <v>54</v>
      </c>
      <c r="B25" s="40" t="s">
        <v>55</v>
      </c>
      <c r="C25" s="42"/>
      <c r="D25" s="42"/>
      <c r="E25" s="42"/>
      <c r="F25" s="42"/>
      <c r="G25" s="42"/>
      <c r="H25" s="43"/>
    </row>
    <row r="26" spans="1:8" s="47" customFormat="1" ht="12" customHeight="1" thickBot="1" x14ac:dyDescent="0.25">
      <c r="A26" s="39" t="s">
        <v>56</v>
      </c>
      <c r="B26" s="40" t="s">
        <v>57</v>
      </c>
      <c r="C26" s="42"/>
      <c r="D26" s="42"/>
      <c r="E26" s="42"/>
      <c r="F26" s="42"/>
      <c r="G26" s="42"/>
      <c r="H26" s="43"/>
    </row>
    <row r="27" spans="1:8" s="47" customFormat="1" ht="12" customHeight="1" thickBot="1" x14ac:dyDescent="0.25">
      <c r="A27" s="51" t="s">
        <v>58</v>
      </c>
      <c r="B27" s="52" t="s">
        <v>59</v>
      </c>
      <c r="C27" s="53"/>
      <c r="D27" s="53"/>
      <c r="E27" s="53"/>
      <c r="F27" s="53"/>
      <c r="G27" s="53"/>
      <c r="H27" s="54"/>
    </row>
    <row r="28" spans="1:8" s="47" customFormat="1" ht="12" customHeight="1" thickBot="1" x14ac:dyDescent="0.25">
      <c r="A28" s="51" t="s">
        <v>60</v>
      </c>
      <c r="B28" s="52" t="s">
        <v>61</v>
      </c>
      <c r="C28" s="53">
        <f>SUM(C29:C31)</f>
        <v>0</v>
      </c>
      <c r="D28" s="53">
        <f>SUM(D29:D31)</f>
        <v>0</v>
      </c>
      <c r="E28" s="53">
        <f>SUM(E29:E31)</f>
        <v>0</v>
      </c>
      <c r="F28" s="53">
        <f>SUM(F29:F31)</f>
        <v>0</v>
      </c>
      <c r="G28" s="53">
        <f>SUM(G29:G31)</f>
        <v>0</v>
      </c>
      <c r="H28" s="32">
        <f>+H29+H30</f>
        <v>0</v>
      </c>
    </row>
    <row r="29" spans="1:8" s="47" customFormat="1" ht="12" customHeight="1" x14ac:dyDescent="0.2">
      <c r="A29" s="55" t="s">
        <v>62</v>
      </c>
      <c r="B29" s="56" t="s">
        <v>53</v>
      </c>
      <c r="C29" s="57"/>
      <c r="D29" s="57"/>
      <c r="E29" s="57"/>
      <c r="F29" s="57"/>
      <c r="G29" s="57"/>
      <c r="H29" s="58"/>
    </row>
    <row r="30" spans="1:8" s="47" customFormat="1" ht="12" customHeight="1" x14ac:dyDescent="0.2">
      <c r="A30" s="55" t="s">
        <v>63</v>
      </c>
      <c r="B30" s="59" t="s">
        <v>64</v>
      </c>
      <c r="C30" s="60"/>
      <c r="D30" s="60"/>
      <c r="E30" s="60"/>
      <c r="F30" s="60"/>
      <c r="G30" s="60"/>
      <c r="H30" s="61"/>
    </row>
    <row r="31" spans="1:8" s="47" customFormat="1" ht="12" customHeight="1" thickBot="1" x14ac:dyDescent="0.25">
      <c r="A31" s="39" t="s">
        <v>65</v>
      </c>
      <c r="B31" s="62" t="s">
        <v>66</v>
      </c>
      <c r="C31" s="63"/>
      <c r="D31" s="63"/>
      <c r="E31" s="63"/>
      <c r="F31" s="63"/>
      <c r="G31" s="63"/>
      <c r="H31" s="64"/>
    </row>
    <row r="32" spans="1:8" s="47" customFormat="1" ht="12" customHeight="1" thickBot="1" x14ac:dyDescent="0.25">
      <c r="A32" s="51" t="s">
        <v>67</v>
      </c>
      <c r="B32" s="52" t="s">
        <v>68</v>
      </c>
      <c r="C32" s="53">
        <f>SUM(C33:C35)</f>
        <v>0</v>
      </c>
      <c r="D32" s="53">
        <f>SUM(D33:D35)</f>
        <v>0</v>
      </c>
      <c r="E32" s="53">
        <f>SUM(E33:E35)</f>
        <v>0</v>
      </c>
      <c r="F32" s="53">
        <f>SUM(F33:F35)</f>
        <v>0</v>
      </c>
      <c r="G32" s="53">
        <f>SUM(G33:G35)</f>
        <v>0</v>
      </c>
      <c r="H32" s="32">
        <f>+H33+H34+H35</f>
        <v>0</v>
      </c>
    </row>
    <row r="33" spans="1:10" s="47" customFormat="1" ht="12" customHeight="1" x14ac:dyDescent="0.2">
      <c r="A33" s="55" t="s">
        <v>69</v>
      </c>
      <c r="B33" s="56" t="s">
        <v>70</v>
      </c>
      <c r="C33" s="57"/>
      <c r="D33" s="57"/>
      <c r="E33" s="57"/>
      <c r="F33" s="57"/>
      <c r="G33" s="57"/>
      <c r="H33" s="58"/>
    </row>
    <row r="34" spans="1:10" s="47" customFormat="1" ht="12" customHeight="1" x14ac:dyDescent="0.2">
      <c r="A34" s="55" t="s">
        <v>71</v>
      </c>
      <c r="B34" s="59" t="s">
        <v>72</v>
      </c>
      <c r="C34" s="60"/>
      <c r="D34" s="60"/>
      <c r="E34" s="60"/>
      <c r="F34" s="60"/>
      <c r="G34" s="60"/>
      <c r="H34" s="61"/>
    </row>
    <row r="35" spans="1:10" s="47" customFormat="1" ht="12" customHeight="1" thickBot="1" x14ac:dyDescent="0.25">
      <c r="A35" s="39" t="s">
        <v>73</v>
      </c>
      <c r="B35" s="65" t="s">
        <v>74</v>
      </c>
      <c r="C35" s="66"/>
      <c r="D35" s="66"/>
      <c r="E35" s="66"/>
      <c r="F35" s="66"/>
      <c r="G35" s="66"/>
      <c r="H35" s="64"/>
    </row>
    <row r="36" spans="1:10" s="33" customFormat="1" ht="12" customHeight="1" thickBot="1" x14ac:dyDescent="0.25">
      <c r="A36" s="51" t="s">
        <v>75</v>
      </c>
      <c r="B36" s="52" t="s">
        <v>76</v>
      </c>
      <c r="C36" s="53"/>
      <c r="D36" s="53"/>
      <c r="E36" s="53"/>
      <c r="F36" s="53"/>
      <c r="G36" s="53"/>
      <c r="H36" s="54"/>
    </row>
    <row r="37" spans="1:10" s="33" customFormat="1" ht="12" customHeight="1" thickBot="1" x14ac:dyDescent="0.25">
      <c r="A37" s="51" t="s">
        <v>77</v>
      </c>
      <c r="B37" s="52" t="s">
        <v>78</v>
      </c>
      <c r="C37" s="67"/>
      <c r="D37" s="68"/>
      <c r="E37" s="68"/>
      <c r="F37" s="69"/>
      <c r="G37" s="69"/>
      <c r="H37" s="70"/>
    </row>
    <row r="38" spans="1:10" s="33" customFormat="1" ht="12" customHeight="1" thickBot="1" x14ac:dyDescent="0.25">
      <c r="A38" s="22" t="s">
        <v>79</v>
      </c>
      <c r="B38" s="52" t="s">
        <v>80</v>
      </c>
      <c r="C38" s="67">
        <f>C10+C22+C27+C28+C32+C36+C37</f>
        <v>108587</v>
      </c>
      <c r="D38" s="71">
        <f>D10+D22+D27+D28+D32+D36+D37</f>
        <v>64077</v>
      </c>
      <c r="E38" s="68">
        <f>E10+E22+E27+E28+E32+E36+E37</f>
        <v>43426</v>
      </c>
      <c r="F38" s="68">
        <f>F10+F22+F27+F28+F32+F36+F37</f>
        <v>-27103</v>
      </c>
      <c r="G38" s="67">
        <f>G10+G22+G27+G28+G32+G36+G37</f>
        <v>20651</v>
      </c>
      <c r="H38" s="72">
        <f>+H10+H22+H27+H28+H32+H36+H37</f>
        <v>-17407</v>
      </c>
    </row>
    <row r="39" spans="1:10" s="33" customFormat="1" ht="12" customHeight="1" thickBot="1" x14ac:dyDescent="0.25">
      <c r="A39" s="73" t="s">
        <v>81</v>
      </c>
      <c r="B39" s="52" t="s">
        <v>82</v>
      </c>
      <c r="C39" s="67">
        <f>SUM(C40:C42)</f>
        <v>108363</v>
      </c>
      <c r="D39" s="71">
        <f>SUM(D40:D42)</f>
        <v>42125</v>
      </c>
      <c r="E39" s="68">
        <f>SUM(E40:E42)</f>
        <v>24511</v>
      </c>
      <c r="F39" s="68">
        <f>SUM(F40:F42)</f>
        <v>-45380</v>
      </c>
      <c r="G39" s="67">
        <f>SUM(G40:G42)</f>
        <v>17614</v>
      </c>
      <c r="H39" s="72">
        <f>+H40+H41+H42</f>
        <v>-20858</v>
      </c>
    </row>
    <row r="40" spans="1:10" s="33" customFormat="1" ht="12" customHeight="1" x14ac:dyDescent="0.2">
      <c r="A40" s="55" t="s">
        <v>83</v>
      </c>
      <c r="B40" s="56" t="s">
        <v>84</v>
      </c>
      <c r="C40" s="57"/>
      <c r="D40" s="57"/>
      <c r="E40" s="57"/>
      <c r="F40" s="57"/>
      <c r="G40" s="57"/>
      <c r="H40" s="58"/>
    </row>
    <row r="41" spans="1:10" s="33" customFormat="1" ht="12" customHeight="1" x14ac:dyDescent="0.2">
      <c r="A41" s="55" t="s">
        <v>85</v>
      </c>
      <c r="B41" s="59" t="s">
        <v>86</v>
      </c>
      <c r="C41" s="57"/>
      <c r="D41" s="57"/>
      <c r="E41" s="60"/>
      <c r="F41" s="60"/>
      <c r="G41" s="60"/>
      <c r="H41" s="61"/>
    </row>
    <row r="42" spans="1:10" s="47" customFormat="1" ht="12" customHeight="1" thickBot="1" x14ac:dyDescent="0.25">
      <c r="A42" s="39" t="s">
        <v>87</v>
      </c>
      <c r="B42" s="65" t="s">
        <v>88</v>
      </c>
      <c r="C42" s="57">
        <v>108363</v>
      </c>
      <c r="D42" s="74">
        <f>+E42+G42</f>
        <v>42125</v>
      </c>
      <c r="E42" s="66">
        <f>+F42+69891</f>
        <v>24511</v>
      </c>
      <c r="F42" s="66">
        <v>-45380</v>
      </c>
      <c r="G42" s="66">
        <f>38472+H42</f>
        <v>17614</v>
      </c>
      <c r="H42" s="64">
        <v>-20858</v>
      </c>
      <c r="J42" s="75"/>
    </row>
    <row r="43" spans="1:10" s="47" customFormat="1" ht="15" customHeight="1" thickBot="1" x14ac:dyDescent="0.25">
      <c r="A43" s="73" t="s">
        <v>89</v>
      </c>
      <c r="B43" s="76" t="s">
        <v>90</v>
      </c>
      <c r="C43" s="77">
        <f>C38+C39</f>
        <v>216950</v>
      </c>
      <c r="D43" s="77">
        <f>D38+D39</f>
        <v>106202</v>
      </c>
      <c r="E43" s="77">
        <f>E38+E39</f>
        <v>67937</v>
      </c>
      <c r="F43" s="77">
        <f>F38+F39</f>
        <v>-72483</v>
      </c>
      <c r="G43" s="77">
        <f>G38+G39</f>
        <v>38265</v>
      </c>
      <c r="H43" s="78">
        <f>+H38+H39</f>
        <v>-38265</v>
      </c>
      <c r="J43" s="75"/>
    </row>
    <row r="44" spans="1:10" s="47" customFormat="1" ht="15" customHeight="1" x14ac:dyDescent="0.2">
      <c r="A44" s="79"/>
      <c r="B44" s="80"/>
      <c r="C44" s="81"/>
      <c r="D44" s="81"/>
      <c r="E44" s="81"/>
      <c r="F44" s="81"/>
      <c r="G44" s="81"/>
      <c r="H44" s="82"/>
    </row>
    <row r="45" spans="1:10" ht="13.5" thickBot="1" x14ac:dyDescent="0.25">
      <c r="A45" s="83"/>
      <c r="B45" s="84"/>
      <c r="C45" s="85"/>
      <c r="D45" s="85"/>
      <c r="E45" s="85"/>
      <c r="F45" s="85"/>
      <c r="G45" s="85"/>
      <c r="H45" s="85"/>
    </row>
    <row r="46" spans="1:10" s="26" customFormat="1" ht="16.5" customHeight="1" thickBot="1" x14ac:dyDescent="0.25">
      <c r="A46" s="86"/>
      <c r="B46" s="87" t="s">
        <v>91</v>
      </c>
      <c r="C46" s="88"/>
      <c r="D46" s="88"/>
      <c r="E46" s="88"/>
      <c r="F46" s="88"/>
      <c r="G46" s="88"/>
      <c r="H46" s="89"/>
    </row>
    <row r="47" spans="1:10" s="90" customFormat="1" ht="12" customHeight="1" thickBot="1" x14ac:dyDescent="0.25">
      <c r="A47" s="51" t="s">
        <v>24</v>
      </c>
      <c r="B47" s="52" t="s">
        <v>92</v>
      </c>
      <c r="C47" s="53">
        <f t="shared" ref="C47:H47" si="1">SUM(C48:C52)</f>
        <v>215850</v>
      </c>
      <c r="D47" s="53">
        <f t="shared" si="1"/>
        <v>106202</v>
      </c>
      <c r="E47" s="53">
        <f t="shared" si="1"/>
        <v>67937</v>
      </c>
      <c r="F47" s="53">
        <f t="shared" si="1"/>
        <v>-71383</v>
      </c>
      <c r="G47" s="53">
        <f t="shared" si="1"/>
        <v>38265</v>
      </c>
      <c r="H47" s="32">
        <f t="shared" si="1"/>
        <v>-38265</v>
      </c>
    </row>
    <row r="48" spans="1:10" ht="12" customHeight="1" x14ac:dyDescent="0.2">
      <c r="A48" s="39" t="s">
        <v>26</v>
      </c>
      <c r="B48" s="50" t="s">
        <v>93</v>
      </c>
      <c r="C48" s="48">
        <v>65455</v>
      </c>
      <c r="D48" s="48">
        <f>+E48+G48</f>
        <v>30108</v>
      </c>
      <c r="E48" s="48">
        <f>+F48+46002</f>
        <v>20382</v>
      </c>
      <c r="F48" s="48">
        <v>-25620</v>
      </c>
      <c r="G48" s="91">
        <f>19453+H48</f>
        <v>9726</v>
      </c>
      <c r="H48" s="92">
        <v>-9727</v>
      </c>
      <c r="J48" s="93"/>
    </row>
    <row r="49" spans="1:10" ht="12" customHeight="1" x14ac:dyDescent="0.2">
      <c r="A49" s="39" t="s">
        <v>28</v>
      </c>
      <c r="B49" s="40" t="s">
        <v>94</v>
      </c>
      <c r="C49" s="48">
        <v>19640</v>
      </c>
      <c r="D49" s="48">
        <f>+E49+G49</f>
        <v>8898</v>
      </c>
      <c r="E49" s="42">
        <f>+F49+14286</f>
        <v>6221</v>
      </c>
      <c r="F49" s="42">
        <v>-8065</v>
      </c>
      <c r="G49" s="94">
        <f>5354+H49</f>
        <v>2677</v>
      </c>
      <c r="H49" s="95">
        <v>-2677</v>
      </c>
      <c r="J49" s="93"/>
    </row>
    <row r="50" spans="1:10" ht="12" customHeight="1" x14ac:dyDescent="0.2">
      <c r="A50" s="39" t="s">
        <v>30</v>
      </c>
      <c r="B50" s="40" t="s">
        <v>95</v>
      </c>
      <c r="C50" s="48">
        <v>130755</v>
      </c>
      <c r="D50" s="48">
        <f>+E50+G50</f>
        <v>67196</v>
      </c>
      <c r="E50" s="42">
        <f>+F50+79032</f>
        <v>41334</v>
      </c>
      <c r="F50" s="42">
        <v>-37698</v>
      </c>
      <c r="G50" s="94">
        <f>51723+H50</f>
        <v>25862</v>
      </c>
      <c r="H50" s="95">
        <v>-25861</v>
      </c>
      <c r="J50" s="93"/>
    </row>
    <row r="51" spans="1:10" ht="12" customHeight="1" x14ac:dyDescent="0.2">
      <c r="A51" s="39" t="s">
        <v>32</v>
      </c>
      <c r="B51" s="40" t="s">
        <v>96</v>
      </c>
      <c r="C51" s="48"/>
      <c r="D51" s="48"/>
      <c r="E51" s="42"/>
      <c r="F51" s="42"/>
      <c r="G51" s="42"/>
      <c r="H51" s="96"/>
      <c r="J51" s="93"/>
    </row>
    <row r="52" spans="1:10" ht="12" customHeight="1" thickBot="1" x14ac:dyDescent="0.25">
      <c r="A52" s="39" t="s">
        <v>34</v>
      </c>
      <c r="B52" s="40" t="s">
        <v>97</v>
      </c>
      <c r="C52" s="48"/>
      <c r="D52" s="48"/>
      <c r="E52" s="42"/>
      <c r="F52" s="42"/>
      <c r="G52" s="42"/>
      <c r="H52" s="96"/>
    </row>
    <row r="53" spans="1:10" ht="12" customHeight="1" thickBot="1" x14ac:dyDescent="0.25">
      <c r="A53" s="51" t="s">
        <v>48</v>
      </c>
      <c r="B53" s="52" t="s">
        <v>98</v>
      </c>
      <c r="C53" s="53">
        <f t="shared" ref="C53:H53" si="2">SUM(C54:C56)</f>
        <v>1100</v>
      </c>
      <c r="D53" s="53">
        <f t="shared" si="2"/>
        <v>0</v>
      </c>
      <c r="E53" s="53">
        <f t="shared" si="2"/>
        <v>0</v>
      </c>
      <c r="F53" s="53">
        <f t="shared" si="2"/>
        <v>-1100</v>
      </c>
      <c r="G53" s="53">
        <f t="shared" si="2"/>
        <v>0</v>
      </c>
      <c r="H53" s="32">
        <f t="shared" si="2"/>
        <v>0</v>
      </c>
      <c r="J53" s="93"/>
    </row>
    <row r="54" spans="1:10" s="90" customFormat="1" ht="12" customHeight="1" x14ac:dyDescent="0.2">
      <c r="A54" s="39" t="s">
        <v>50</v>
      </c>
      <c r="B54" s="50" t="s">
        <v>99</v>
      </c>
      <c r="C54" s="48">
        <v>1100</v>
      </c>
      <c r="D54" s="48">
        <f>+E54+H54</f>
        <v>0</v>
      </c>
      <c r="E54" s="48">
        <f>+F54+1100</f>
        <v>0</v>
      </c>
      <c r="F54" s="48">
        <v>-1100</v>
      </c>
      <c r="G54" s="48"/>
      <c r="H54" s="58"/>
    </row>
    <row r="55" spans="1:10" ht="12" customHeight="1" x14ac:dyDescent="0.2">
      <c r="A55" s="39" t="s">
        <v>52</v>
      </c>
      <c r="B55" s="40" t="s">
        <v>100</v>
      </c>
      <c r="C55" s="48"/>
      <c r="D55" s="48"/>
      <c r="E55" s="42"/>
      <c r="F55" s="42"/>
      <c r="G55" s="42"/>
      <c r="H55" s="96"/>
    </row>
    <row r="56" spans="1:10" ht="12" customHeight="1" x14ac:dyDescent="0.2">
      <c r="A56" s="39" t="s">
        <v>54</v>
      </c>
      <c r="B56" s="40" t="s">
        <v>101</v>
      </c>
      <c r="C56" s="48"/>
      <c r="D56" s="48"/>
      <c r="E56" s="42"/>
      <c r="F56" s="42"/>
      <c r="G56" s="42"/>
      <c r="H56" s="96"/>
    </row>
    <row r="57" spans="1:10" ht="12" customHeight="1" thickBot="1" x14ac:dyDescent="0.25">
      <c r="A57" s="39" t="s">
        <v>56</v>
      </c>
      <c r="B57" s="40" t="s">
        <v>102</v>
      </c>
      <c r="C57" s="48"/>
      <c r="D57" s="48"/>
      <c r="E57" s="42"/>
      <c r="F57" s="42"/>
      <c r="G57" s="42"/>
      <c r="H57" s="96"/>
    </row>
    <row r="58" spans="1:10" ht="15" customHeight="1" thickBot="1" x14ac:dyDescent="0.25">
      <c r="A58" s="51" t="s">
        <v>58</v>
      </c>
      <c r="B58" s="97" t="s">
        <v>103</v>
      </c>
      <c r="C58" s="98">
        <f>C47+C53</f>
        <v>216950</v>
      </c>
      <c r="D58" s="98">
        <f>D47+D53</f>
        <v>106202</v>
      </c>
      <c r="E58" s="98">
        <f>E47+E53</f>
        <v>67937</v>
      </c>
      <c r="F58" s="98">
        <f>F47+F53</f>
        <v>-72483</v>
      </c>
      <c r="G58" s="98">
        <f>G47+G53</f>
        <v>38265</v>
      </c>
      <c r="H58" s="99">
        <f>+H47+H53</f>
        <v>-38265</v>
      </c>
    </row>
    <row r="59" spans="1:10" ht="13.5" thickBot="1" x14ac:dyDescent="0.25">
      <c r="C59" s="101"/>
      <c r="D59" s="101"/>
      <c r="E59" s="101"/>
      <c r="F59" s="101"/>
      <c r="G59" s="101"/>
      <c r="H59" s="101"/>
    </row>
    <row r="60" spans="1:10" ht="15" customHeight="1" thickBot="1" x14ac:dyDescent="0.25">
      <c r="A60" s="102" t="s">
        <v>104</v>
      </c>
      <c r="B60" s="103"/>
      <c r="C60" s="104">
        <v>37</v>
      </c>
      <c r="D60" s="105"/>
      <c r="E60" s="104">
        <v>25</v>
      </c>
      <c r="F60" s="106"/>
      <c r="G60" s="106"/>
      <c r="H60" s="107">
        <v>12</v>
      </c>
    </row>
    <row r="61" spans="1:10" ht="14.25" customHeight="1" thickBot="1" x14ac:dyDescent="0.25">
      <c r="A61" s="102" t="s">
        <v>105</v>
      </c>
      <c r="B61" s="103"/>
      <c r="C61" s="108"/>
      <c r="D61" s="108"/>
      <c r="E61" s="109"/>
      <c r="F61" s="110"/>
      <c r="G61" s="110"/>
      <c r="H61" s="10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Városellátó</vt:lpstr>
      <vt:lpstr>Városellátó!Nyomtatási_cím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2015-09-25T08:10:43Z</dcterms:created>
  <dcterms:modified xsi:type="dcterms:W3CDTF">2015-09-25T08:12:19Z</dcterms:modified>
</cp:coreProperties>
</file>