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ádóczki Lászlóné\Documents\erika\testületi_üles\rendeketek\2016\"/>
    </mc:Choice>
  </mc:AlternateContent>
  <bookViews>
    <workbookView xWindow="0" yWindow="0" windowWidth="21600" windowHeight="9735" firstSheet="4" activeTab="12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  <sheet name="Munka7" sheetId="7" r:id="rId7"/>
    <sheet name="Munka8" sheetId="8" r:id="rId8"/>
    <sheet name="Munka9" sheetId="9" r:id="rId9"/>
    <sheet name="Munka10" sheetId="10" r:id="rId10"/>
    <sheet name="Munka11" sheetId="11" r:id="rId11"/>
    <sheet name="Munka12" sheetId="12" r:id="rId12"/>
    <sheet name="Munka13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3" l="1"/>
  <c r="E30" i="13" s="1"/>
  <c r="E25" i="12"/>
  <c r="E22" i="12"/>
  <c r="E30" i="11"/>
  <c r="E32" i="11" s="1"/>
  <c r="E40" i="10"/>
  <c r="E38" i="10"/>
  <c r="E41" i="9"/>
  <c r="E39" i="9"/>
  <c r="G65" i="8"/>
  <c r="G62" i="8"/>
  <c r="G41" i="8"/>
  <c r="G44" i="8" s="1"/>
  <c r="G36" i="8"/>
  <c r="F109" i="7"/>
  <c r="F107" i="7"/>
  <c r="F90" i="7"/>
  <c r="F92" i="7" s="1"/>
  <c r="F47" i="7"/>
  <c r="F45" i="7"/>
  <c r="F40" i="7"/>
  <c r="H27" i="6"/>
  <c r="H18" i="6"/>
  <c r="H29" i="6" s="1"/>
  <c r="K38" i="5"/>
  <c r="K37" i="5"/>
  <c r="K36" i="5"/>
  <c r="K35" i="5" s="1"/>
  <c r="L35" i="5"/>
  <c r="J35" i="5"/>
  <c r="I35" i="5"/>
  <c r="H35" i="5"/>
  <c r="G35" i="5"/>
  <c r="F35" i="5"/>
  <c r="E35" i="5"/>
  <c r="D35" i="5"/>
  <c r="C35" i="5"/>
  <c r="K34" i="5"/>
  <c r="K33" i="5"/>
  <c r="K32" i="5" s="1"/>
  <c r="L32" i="5"/>
  <c r="L7" i="5" s="1"/>
  <c r="J32" i="5"/>
  <c r="I32" i="5"/>
  <c r="H32" i="5"/>
  <c r="G32" i="5"/>
  <c r="F32" i="5"/>
  <c r="E32" i="5"/>
  <c r="D32" i="5"/>
  <c r="C32" i="5"/>
  <c r="K31" i="5"/>
  <c r="K30" i="5"/>
  <c r="K29" i="5"/>
  <c r="K28" i="5"/>
  <c r="K27" i="5"/>
  <c r="K26" i="5"/>
  <c r="J25" i="5"/>
  <c r="I25" i="5"/>
  <c r="H25" i="5"/>
  <c r="H8" i="5" s="1"/>
  <c r="H7" i="5" s="1"/>
  <c r="G25" i="5"/>
  <c r="G8" i="5" s="1"/>
  <c r="G7" i="5" s="1"/>
  <c r="F25" i="5"/>
  <c r="E25" i="5"/>
  <c r="D25" i="5"/>
  <c r="D8" i="5" s="1"/>
  <c r="D7" i="5" s="1"/>
  <c r="C25" i="5"/>
  <c r="C8" i="5" s="1"/>
  <c r="C7" i="5" s="1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L8" i="5"/>
  <c r="J8" i="5"/>
  <c r="J7" i="5" s="1"/>
  <c r="I8" i="5"/>
  <c r="I7" i="5" s="1"/>
  <c r="F8" i="5"/>
  <c r="F7" i="5" s="1"/>
  <c r="E8" i="5"/>
  <c r="E7" i="5" s="1"/>
  <c r="L9" i="4"/>
  <c r="L8" i="4"/>
  <c r="M7" i="4"/>
  <c r="L7" i="4"/>
  <c r="K7" i="4"/>
  <c r="J7" i="4"/>
  <c r="I7" i="4"/>
  <c r="H7" i="4"/>
  <c r="G7" i="4"/>
  <c r="F7" i="4"/>
  <c r="E7" i="4"/>
  <c r="D7" i="4"/>
  <c r="C7" i="4"/>
  <c r="L10" i="3"/>
  <c r="L9" i="3"/>
  <c r="L8" i="3"/>
  <c r="L7" i="3" s="1"/>
  <c r="M7" i="3"/>
  <c r="K7" i="3"/>
  <c r="J7" i="3"/>
  <c r="I7" i="3"/>
  <c r="H7" i="3"/>
  <c r="G7" i="3"/>
  <c r="F7" i="3"/>
  <c r="E7" i="3"/>
  <c r="D7" i="3"/>
  <c r="C7" i="3"/>
  <c r="E140" i="2"/>
  <c r="E131" i="2"/>
  <c r="E110" i="2"/>
  <c r="E95" i="2"/>
  <c r="E76" i="2"/>
  <c r="E69" i="2"/>
  <c r="E46" i="2"/>
  <c r="E39" i="2"/>
  <c r="E31" i="2"/>
  <c r="E23" i="2"/>
  <c r="E8" i="2"/>
  <c r="E87" i="1"/>
  <c r="E76" i="1"/>
  <c r="E56" i="1"/>
  <c r="E28" i="1"/>
  <c r="E21" i="1"/>
  <c r="E31" i="1" s="1"/>
  <c r="K8" i="5" l="1"/>
  <c r="K7" i="5" s="1"/>
  <c r="K25" i="5"/>
</calcChain>
</file>

<file path=xl/sharedStrings.xml><?xml version="1.0" encoding="utf-8"?>
<sst xmlns="http://schemas.openxmlformats.org/spreadsheetml/2006/main" count="607" uniqueCount="204">
  <si>
    <t>Községgazdálkodás</t>
  </si>
  <si>
    <t>K1</t>
  </si>
  <si>
    <t>Személyi juttatások</t>
  </si>
  <si>
    <t>reprezent</t>
  </si>
  <si>
    <t>K2</t>
  </si>
  <si>
    <t>Járulék</t>
  </si>
  <si>
    <t>reprez, cégtelefon</t>
  </si>
  <si>
    <t>K511</t>
  </si>
  <si>
    <t>Civil szervezetek támogatása</t>
  </si>
  <si>
    <t>K506</t>
  </si>
  <si>
    <t>Központi ügyelet, kistérség</t>
  </si>
  <si>
    <t>K322</t>
  </si>
  <si>
    <t>Kommunikációs szolgáltatás</t>
  </si>
  <si>
    <t>telefon</t>
  </si>
  <si>
    <t>K337</t>
  </si>
  <si>
    <t>Egyéb szolgáltatás</t>
  </si>
  <si>
    <t>K351</t>
  </si>
  <si>
    <t>Áfa</t>
  </si>
  <si>
    <t>K352</t>
  </si>
  <si>
    <t>Áfa befizetés</t>
  </si>
  <si>
    <t>K355</t>
  </si>
  <si>
    <t>Kamat, kezelési ktg</t>
  </si>
  <si>
    <t>K3</t>
  </si>
  <si>
    <t>Dologi összesen:</t>
  </si>
  <si>
    <t>K62</t>
  </si>
  <si>
    <t>Ingatlanvásárlás</t>
  </si>
  <si>
    <t>K71</t>
  </si>
  <si>
    <t>Ingatlanfelújítás</t>
  </si>
  <si>
    <t>hivatal konyha</t>
  </si>
  <si>
    <t>K74</t>
  </si>
  <si>
    <t>K7</t>
  </si>
  <si>
    <t>Felújítás</t>
  </si>
  <si>
    <t>Összesen</t>
  </si>
  <si>
    <t>Kulturális műsorok, rendezvények</t>
  </si>
  <si>
    <t>Lecsófesztivál</t>
  </si>
  <si>
    <t>Összesen:</t>
  </si>
  <si>
    <t>Lakáscélú ingatlanok</t>
  </si>
  <si>
    <t>Kossuth L.18, háziorvos, szoc.lakások</t>
  </si>
  <si>
    <t>K312</t>
  </si>
  <si>
    <t>Üzemeltetési anyagok</t>
  </si>
  <si>
    <t>K334</t>
  </si>
  <si>
    <t>Karbantartás, kisjavítás</t>
  </si>
  <si>
    <t>Dologi összesen</t>
  </si>
  <si>
    <t>K6</t>
  </si>
  <si>
    <t>Beruházás</t>
  </si>
  <si>
    <t>kazán</t>
  </si>
  <si>
    <t>K67</t>
  </si>
  <si>
    <t>Nem lakáscélú ingatlan</t>
  </si>
  <si>
    <t>műhely, gyermekjóléti, butiksor</t>
  </si>
  <si>
    <t>varroda</t>
  </si>
  <si>
    <t>K332</t>
  </si>
  <si>
    <t>Közüzemi díjak</t>
  </si>
  <si>
    <t>gáz</t>
  </si>
  <si>
    <t>villamose</t>
  </si>
  <si>
    <t>víz, csatorna</t>
  </si>
  <si>
    <t>Egyéb szolgált</t>
  </si>
  <si>
    <t>Alapfokú oktatás</t>
  </si>
  <si>
    <t>Önkormányzati segély</t>
  </si>
  <si>
    <t>K4</t>
  </si>
  <si>
    <t>Ellátottak juttatásai</t>
  </si>
  <si>
    <t>Települési hulladékkezelés</t>
  </si>
  <si>
    <t>Egyéb szolgált.</t>
  </si>
  <si>
    <t>Közutak, hidak, alagutak</t>
  </si>
  <si>
    <t>Karbantartás</t>
  </si>
  <si>
    <t>Útfelújítás</t>
  </si>
  <si>
    <t>Felújítás összesen</t>
  </si>
  <si>
    <t>Állategészségügyi tev.</t>
  </si>
  <si>
    <t>Közvilágítás</t>
  </si>
  <si>
    <t>K331</t>
  </si>
  <si>
    <t>Villamosenergia</t>
  </si>
  <si>
    <t>Háziorvosi szolgálat</t>
  </si>
  <si>
    <t>Fogászat</t>
  </si>
  <si>
    <t>villamose.</t>
  </si>
  <si>
    <t>víz,csatorna</t>
  </si>
  <si>
    <t>Szociális étkeztetés</t>
  </si>
  <si>
    <t>Vásárolt élelmezés</t>
  </si>
  <si>
    <t>Múzeum</t>
  </si>
  <si>
    <t>villmose</t>
  </si>
  <si>
    <t>Egyéb szolg.</t>
  </si>
  <si>
    <t>Temető fenntartása</t>
  </si>
  <si>
    <t>áram</t>
  </si>
  <si>
    <t xml:space="preserve">Sportlétesítmények </t>
  </si>
  <si>
    <t>riasztó</t>
  </si>
  <si>
    <t>köztiszt.</t>
  </si>
  <si>
    <t>Közfoglalkoztatás</t>
  </si>
  <si>
    <t>Személyi juttatás</t>
  </si>
  <si>
    <t>Járulék 13,5%</t>
  </si>
  <si>
    <t>adatok ezer forintban</t>
  </si>
  <si>
    <t>2016. évi költségvetési kiadások és létszámkeret címek és kiemelt előirányzatok szerinti bontásban</t>
  </si>
  <si>
    <t>Cím, alcím</t>
  </si>
  <si>
    <t>Működési kiadások</t>
  </si>
  <si>
    <t>Felhalm. Kiadás</t>
  </si>
  <si>
    <t>Adósságsz.</t>
  </si>
  <si>
    <t>Tartalék</t>
  </si>
  <si>
    <t>Létszám</t>
  </si>
  <si>
    <t>személyi</t>
  </si>
  <si>
    <t>járulék</t>
  </si>
  <si>
    <t>dologi</t>
  </si>
  <si>
    <t>ellátottak</t>
  </si>
  <si>
    <t>pek átadás</t>
  </si>
  <si>
    <t>intézm.fin</t>
  </si>
  <si>
    <t>I.3.</t>
  </si>
  <si>
    <t>Kacó Óvoda</t>
  </si>
  <si>
    <t>Óvodai ellátás</t>
  </si>
  <si>
    <t>Gyermekétkezt.</t>
  </si>
  <si>
    <t>Szünidei étkeztetés</t>
  </si>
  <si>
    <t>I.2.</t>
  </si>
  <si>
    <t>Önkorm. Hivatal</t>
  </si>
  <si>
    <t>Igazgatási tev.</t>
  </si>
  <si>
    <t>Tornaterem</t>
  </si>
  <si>
    <t>I.</t>
  </si>
  <si>
    <t>Községi Önkormányzat</t>
  </si>
  <si>
    <t>I.1.</t>
  </si>
  <si>
    <t>Önkormányzat</t>
  </si>
  <si>
    <t>Zöldterület kezelése</t>
  </si>
  <si>
    <t>Települési hulladékk.</t>
  </si>
  <si>
    <t>Közutak, hidak</t>
  </si>
  <si>
    <t>Állateü fel.</t>
  </si>
  <si>
    <t>Háziorvosi szolg.</t>
  </si>
  <si>
    <t>Temetőfenntartás</t>
  </si>
  <si>
    <t>Művelődési Ház</t>
  </si>
  <si>
    <t>Védőnői szolgálat</t>
  </si>
  <si>
    <t>Házigondozás</t>
  </si>
  <si>
    <t>Napközi</t>
  </si>
  <si>
    <t>Sportlétesítmények</t>
  </si>
  <si>
    <t>Nem lakáscélú ingat.</t>
  </si>
  <si>
    <t>Kulturális rendezvény</t>
  </si>
  <si>
    <t>Lakáscélú ingatlank.</t>
  </si>
  <si>
    <t>Zsámbok Község Önkormányzat 2016. évi felújítási és beruházási kiadásai feladatonként</t>
  </si>
  <si>
    <t>Beruházások</t>
  </si>
  <si>
    <t>tűzhely</t>
  </si>
  <si>
    <t>Polgármesteri hiv.</t>
  </si>
  <si>
    <t>Bútorok</t>
  </si>
  <si>
    <t>Lakáscélú ingatlan</t>
  </si>
  <si>
    <t>Polgármesteri Hivatal konyh</t>
  </si>
  <si>
    <t>Mindösszesen:</t>
  </si>
  <si>
    <t>Kacó Napközi Otthonos Óvoda</t>
  </si>
  <si>
    <t>Bérköltség</t>
  </si>
  <si>
    <t>Költségtérítés</t>
  </si>
  <si>
    <t>Megbízási díj</t>
  </si>
  <si>
    <t>Személyi kiadás</t>
  </si>
  <si>
    <t>Járulékok</t>
  </si>
  <si>
    <t>K311</t>
  </si>
  <si>
    <t>Szakmai anyag</t>
  </si>
  <si>
    <t>könyv</t>
  </si>
  <si>
    <t>irodaszer</t>
  </si>
  <si>
    <t>egyéb készl</t>
  </si>
  <si>
    <t>munkaruha</t>
  </si>
  <si>
    <t>tisztítószer</t>
  </si>
  <si>
    <t>Kommunikációs szolgált</t>
  </si>
  <si>
    <t>K341</t>
  </si>
  <si>
    <t>Belföldi kiküld.</t>
  </si>
  <si>
    <t>K64</t>
  </si>
  <si>
    <t>sütő</t>
  </si>
  <si>
    <t xml:space="preserve">Beruházás </t>
  </si>
  <si>
    <t>Kormányzati funk. Össz.</t>
  </si>
  <si>
    <t>Étkeztetés</t>
  </si>
  <si>
    <t xml:space="preserve">K2 </t>
  </si>
  <si>
    <t>Járulék összesen</t>
  </si>
  <si>
    <t>könyv, folyóirat</t>
  </si>
  <si>
    <t>egyéb készlet</t>
  </si>
  <si>
    <t>Élelmiszer</t>
  </si>
  <si>
    <t>Kommunikációs szolg.</t>
  </si>
  <si>
    <t>villany</t>
  </si>
  <si>
    <t>Kormányzati funk.össz.</t>
  </si>
  <si>
    <t>Polgármesteri Hivatal</t>
  </si>
  <si>
    <t>Személyi kiadások</t>
  </si>
  <si>
    <t>egyéb üzemelt.</t>
  </si>
  <si>
    <t>Kommunikációs szolg</t>
  </si>
  <si>
    <t>Közüzemi szolgáltatás</t>
  </si>
  <si>
    <t>bútorok</t>
  </si>
  <si>
    <t>Beruházás összesen</t>
  </si>
  <si>
    <t>Kormányzati funk.össz</t>
  </si>
  <si>
    <t>gyógyszer</t>
  </si>
  <si>
    <t>egyéb k.</t>
  </si>
  <si>
    <t>Kommunikációs szolgált.</t>
  </si>
  <si>
    <t>víz,csatona</t>
  </si>
  <si>
    <t>egyéb szolg</t>
  </si>
  <si>
    <t>gyerekorvos</t>
  </si>
  <si>
    <t>Egészségn</t>
  </si>
  <si>
    <t>Belföldi kiküldetés</t>
  </si>
  <si>
    <t>egyéb a.</t>
  </si>
  <si>
    <t>Üzemeletetési anyag</t>
  </si>
  <si>
    <t>játszóház</t>
  </si>
  <si>
    <t>rendezvények</t>
  </si>
  <si>
    <t>egyéb</t>
  </si>
  <si>
    <t>Kormányzati funk. össz.</t>
  </si>
  <si>
    <t>Iskolai étkeztetés</t>
  </si>
  <si>
    <t>Személyi kiad.össz</t>
  </si>
  <si>
    <t>Járulék összesen:</t>
  </si>
  <si>
    <t>K223</t>
  </si>
  <si>
    <t>Zöldterület-kezelés</t>
  </si>
  <si>
    <t>Üzemeltetési anyag</t>
  </si>
  <si>
    <t>üzemanyag</t>
  </si>
  <si>
    <t>víz</t>
  </si>
  <si>
    <t>Karbantartás,kisjav</t>
  </si>
  <si>
    <t>Dologi Összesen:</t>
  </si>
  <si>
    <t>4. melléklet az 1/2016 (I.28.) önkormányzati rendelethez</t>
  </si>
  <si>
    <t>7. melléklet az 1/2016 (I.28.) önkormányzati rendelethez</t>
  </si>
  <si>
    <t>9/a. melléklet az 1/2016 (I.28.) önkormányzati rendelethez</t>
  </si>
  <si>
    <t>8/a. melléklet az 1/2016 (I.28.) önkormányzati rendelethez</t>
  </si>
  <si>
    <t>5/b. melléklet az 1/2016 (I.28.) önkormányzati rendelethez</t>
  </si>
  <si>
    <t>9/b. melléklet az 1/2016 (I.28.) önkormányzati rendelethez</t>
  </si>
  <si>
    <t>8/b. melléklet az 1/2016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</si>
</sst>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Fill="1" applyBorder="1"/>
    <xf numFmtId="0" fontId="1" fillId="0" borderId="0" xfId="0" applyFont="1" applyFill="1" applyBorder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/>
    <xf numFmtId="0" fontId="0" fillId="0" borderId="0" xfId="0" applyBorder="1" applyAlignment="1"/>
    <xf numFmtId="0" fontId="4" fillId="0" borderId="0" xfId="0" applyFont="1" applyFill="1" applyBorder="1" applyAlignment="1"/>
    <xf numFmtId="0" fontId="4" fillId="0" borderId="0" xfId="0" applyFont="1" applyBorder="1" applyAlignment="1"/>
    <xf numFmtId="0" fontId="2" fillId="0" borderId="0" xfId="0" applyFont="1" applyFill="1" applyBorder="1" applyAlignment="1"/>
    <xf numFmtId="0" fontId="2" fillId="0" borderId="0" xfId="0" applyFont="1" applyAlignment="1">
      <alignment horizontal="left"/>
    </xf>
    <xf numFmtId="1" fontId="0" fillId="0" borderId="0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EBEBF5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opLeftCell="A58" workbookViewId="0">
      <selection activeCell="B96" sqref="B96"/>
    </sheetView>
  </sheetViews>
  <sheetFormatPr defaultRowHeight="15" x14ac:dyDescent="0.25"/>
  <cols>
    <col min="2" max="2" width="33.42578125" customWidth="1"/>
    <col min="3" max="3" width="13.5703125" customWidth="1"/>
  </cols>
  <sheetData>
    <row r="1" spans="1:5" x14ac:dyDescent="0.25">
      <c r="B1" s="1" t="s">
        <v>0</v>
      </c>
      <c r="C1" s="2"/>
      <c r="D1" s="2"/>
      <c r="E1" s="2">
        <v>66010</v>
      </c>
    </row>
    <row r="2" spans="1:5" x14ac:dyDescent="0.25">
      <c r="B2" s="1"/>
      <c r="C2" s="2"/>
      <c r="D2" s="2"/>
      <c r="E2" s="2"/>
    </row>
    <row r="3" spans="1:5" x14ac:dyDescent="0.25">
      <c r="A3" s="3" t="s">
        <v>1</v>
      </c>
      <c r="B3" s="4" t="s">
        <v>2</v>
      </c>
      <c r="C3" s="2" t="s">
        <v>3</v>
      </c>
      <c r="D3" s="2"/>
      <c r="E3" s="4">
        <v>200000</v>
      </c>
    </row>
    <row r="4" spans="1:5" x14ac:dyDescent="0.25">
      <c r="B4" s="1"/>
      <c r="C4" s="2"/>
      <c r="D4" s="2"/>
      <c r="E4" s="2"/>
    </row>
    <row r="5" spans="1:5" x14ac:dyDescent="0.25">
      <c r="A5" t="s">
        <v>4</v>
      </c>
      <c r="B5" s="4" t="s">
        <v>5</v>
      </c>
      <c r="C5" s="2"/>
      <c r="D5" s="2"/>
      <c r="E5" s="2">
        <v>240000</v>
      </c>
    </row>
    <row r="6" spans="1:5" x14ac:dyDescent="0.25">
      <c r="B6" s="5" t="s">
        <v>6</v>
      </c>
      <c r="C6" s="2"/>
      <c r="D6" s="2"/>
      <c r="E6" s="2"/>
    </row>
    <row r="7" spans="1:5" x14ac:dyDescent="0.25">
      <c r="B7" s="2"/>
      <c r="C7" s="2"/>
      <c r="D7" s="2"/>
      <c r="E7" s="2"/>
    </row>
    <row r="8" spans="1:5" x14ac:dyDescent="0.25">
      <c r="A8" t="s">
        <v>7</v>
      </c>
      <c r="B8" s="2" t="s">
        <v>8</v>
      </c>
      <c r="C8" s="2"/>
      <c r="D8" s="2"/>
      <c r="E8" s="2">
        <v>1700000</v>
      </c>
    </row>
    <row r="9" spans="1:5" x14ac:dyDescent="0.25">
      <c r="A9" t="s">
        <v>9</v>
      </c>
      <c r="B9" s="2" t="s">
        <v>10</v>
      </c>
      <c r="C9" s="2"/>
      <c r="D9" s="2"/>
      <c r="E9" s="2">
        <v>1600000</v>
      </c>
    </row>
    <row r="10" spans="1:5" x14ac:dyDescent="0.25">
      <c r="B10" s="2"/>
      <c r="C10" s="2"/>
      <c r="D10" s="2"/>
      <c r="E10" s="2"/>
    </row>
    <row r="11" spans="1:5" x14ac:dyDescent="0.25">
      <c r="A11" t="s">
        <v>11</v>
      </c>
      <c r="B11" s="2" t="s">
        <v>12</v>
      </c>
      <c r="C11" s="2" t="s">
        <v>13</v>
      </c>
      <c r="D11" s="2"/>
      <c r="E11" s="2">
        <v>70000</v>
      </c>
    </row>
    <row r="12" spans="1:5" x14ac:dyDescent="0.25">
      <c r="B12" s="2"/>
      <c r="C12" s="2"/>
      <c r="D12" s="2"/>
      <c r="E12" s="2"/>
    </row>
    <row r="13" spans="1:5" x14ac:dyDescent="0.25">
      <c r="A13" t="s">
        <v>14</v>
      </c>
      <c r="B13" s="2" t="s">
        <v>15</v>
      </c>
      <c r="C13" s="2"/>
      <c r="D13" s="2"/>
      <c r="E13" s="2">
        <v>3500000</v>
      </c>
    </row>
    <row r="14" spans="1:5" x14ac:dyDescent="0.25">
      <c r="B14" s="2"/>
      <c r="C14" s="2"/>
      <c r="D14" s="2"/>
      <c r="E14" s="2"/>
    </row>
    <row r="15" spans="1:5" x14ac:dyDescent="0.25">
      <c r="A15" t="s">
        <v>16</v>
      </c>
      <c r="B15" s="2" t="s">
        <v>17</v>
      </c>
      <c r="C15" s="2"/>
      <c r="D15" s="2"/>
      <c r="E15" s="2">
        <v>800000</v>
      </c>
    </row>
    <row r="16" spans="1:5" x14ac:dyDescent="0.25">
      <c r="B16" s="2"/>
      <c r="C16" s="2"/>
      <c r="D16" s="2"/>
      <c r="E16" s="2"/>
    </row>
    <row r="17" spans="1:5" x14ac:dyDescent="0.25">
      <c r="B17" s="2"/>
      <c r="C17" s="2"/>
      <c r="D17" s="2"/>
      <c r="E17" s="2"/>
    </row>
    <row r="18" spans="1:5" x14ac:dyDescent="0.25">
      <c r="A18" t="s">
        <v>18</v>
      </c>
      <c r="B18" s="2" t="s">
        <v>19</v>
      </c>
      <c r="C18" s="2"/>
      <c r="D18" s="2"/>
      <c r="E18" s="2">
        <v>390000</v>
      </c>
    </row>
    <row r="19" spans="1:5" x14ac:dyDescent="0.25">
      <c r="A19" t="s">
        <v>20</v>
      </c>
      <c r="B19" s="2" t="s">
        <v>21</v>
      </c>
      <c r="C19" s="2"/>
      <c r="D19" s="2"/>
      <c r="E19" s="2">
        <v>300000</v>
      </c>
    </row>
    <row r="20" spans="1:5" x14ac:dyDescent="0.25">
      <c r="B20" s="2"/>
      <c r="C20" s="2"/>
      <c r="D20" s="2"/>
      <c r="E20" s="2"/>
    </row>
    <row r="21" spans="1:5" x14ac:dyDescent="0.25">
      <c r="A21" s="6" t="s">
        <v>22</v>
      </c>
      <c r="B21" s="1" t="s">
        <v>23</v>
      </c>
      <c r="C21" s="1"/>
      <c r="D21" s="1"/>
      <c r="E21" s="1">
        <f>SUM(E11:E20)</f>
        <v>5060000</v>
      </c>
    </row>
    <row r="22" spans="1:5" x14ac:dyDescent="0.25">
      <c r="A22" s="6"/>
      <c r="B22" s="1"/>
      <c r="C22" s="1"/>
      <c r="D22" s="1"/>
      <c r="E22" s="1"/>
    </row>
    <row r="23" spans="1:5" x14ac:dyDescent="0.25">
      <c r="A23" s="6" t="s">
        <v>24</v>
      </c>
      <c r="B23" s="1" t="s">
        <v>25</v>
      </c>
      <c r="C23" s="1"/>
      <c r="D23" s="1"/>
      <c r="E23" s="1">
        <v>3500000</v>
      </c>
    </row>
    <row r="24" spans="1:5" x14ac:dyDescent="0.25">
      <c r="A24" s="6"/>
      <c r="B24" s="1"/>
      <c r="C24" s="1"/>
      <c r="D24" s="1"/>
      <c r="E24" s="1"/>
    </row>
    <row r="25" spans="1:5" x14ac:dyDescent="0.25">
      <c r="A25" s="3" t="s">
        <v>26</v>
      </c>
      <c r="B25" s="4" t="s">
        <v>27</v>
      </c>
      <c r="C25" s="4" t="s">
        <v>28</v>
      </c>
      <c r="D25" s="4"/>
      <c r="E25" s="4">
        <v>1183000</v>
      </c>
    </row>
    <row r="26" spans="1:5" x14ac:dyDescent="0.25">
      <c r="A26" s="3" t="s">
        <v>29</v>
      </c>
      <c r="B26" s="4" t="s">
        <v>17</v>
      </c>
      <c r="C26" s="4"/>
      <c r="D26" s="4"/>
      <c r="E26" s="4">
        <v>319000</v>
      </c>
    </row>
    <row r="27" spans="1:5" x14ac:dyDescent="0.25">
      <c r="A27" s="6"/>
      <c r="B27" s="1"/>
      <c r="C27" s="1"/>
      <c r="D27" s="1"/>
      <c r="E27" s="1"/>
    </row>
    <row r="28" spans="1:5" x14ac:dyDescent="0.25">
      <c r="A28" s="6" t="s">
        <v>30</v>
      </c>
      <c r="B28" s="1" t="s">
        <v>31</v>
      </c>
      <c r="C28" s="1"/>
      <c r="D28" s="1"/>
      <c r="E28" s="1">
        <f>E25+E26</f>
        <v>1502000</v>
      </c>
    </row>
    <row r="29" spans="1:5" x14ac:dyDescent="0.25">
      <c r="A29" s="6"/>
      <c r="B29" s="4"/>
      <c r="C29" s="1"/>
      <c r="D29" s="1"/>
      <c r="E29" s="4"/>
    </row>
    <row r="30" spans="1:5" x14ac:dyDescent="0.25">
      <c r="B30" s="2"/>
      <c r="C30" s="2"/>
      <c r="D30" s="2"/>
      <c r="E30" s="2"/>
    </row>
    <row r="31" spans="1:5" x14ac:dyDescent="0.25">
      <c r="A31" s="6"/>
      <c r="B31" s="1" t="s">
        <v>32</v>
      </c>
      <c r="C31" s="1"/>
      <c r="D31" s="1"/>
      <c r="E31" s="1">
        <f>E21+E9+E8+E3+E5+E28+E23</f>
        <v>13802000</v>
      </c>
    </row>
    <row r="32" spans="1:5" x14ac:dyDescent="0.25">
      <c r="B32" s="2"/>
      <c r="C32" s="2"/>
      <c r="D32" s="2"/>
      <c r="E32" s="2"/>
    </row>
    <row r="33" spans="1:5" x14ac:dyDescent="0.25">
      <c r="B33" s="2"/>
      <c r="C33" s="2"/>
      <c r="D33" s="2"/>
      <c r="E33" s="2"/>
    </row>
    <row r="34" spans="1:5" x14ac:dyDescent="0.25">
      <c r="B34" s="1" t="s">
        <v>33</v>
      </c>
      <c r="C34" s="2"/>
      <c r="D34" s="2"/>
      <c r="E34" s="2"/>
    </row>
    <row r="35" spans="1:5" x14ac:dyDescent="0.25">
      <c r="B35" s="2"/>
      <c r="C35" s="2"/>
      <c r="D35" s="2"/>
      <c r="E35" s="2"/>
    </row>
    <row r="36" spans="1:5" x14ac:dyDescent="0.25">
      <c r="A36" t="s">
        <v>14</v>
      </c>
      <c r="B36" s="2" t="s">
        <v>15</v>
      </c>
      <c r="C36" s="2" t="s">
        <v>34</v>
      </c>
      <c r="D36" s="2"/>
      <c r="E36" s="2">
        <v>2000000</v>
      </c>
    </row>
    <row r="37" spans="1:5" x14ac:dyDescent="0.25">
      <c r="B37" s="2"/>
      <c r="C37" s="2"/>
      <c r="D37" s="2"/>
      <c r="E37" s="2"/>
    </row>
    <row r="38" spans="1:5" x14ac:dyDescent="0.25">
      <c r="A38" s="6"/>
      <c r="B38" s="1" t="s">
        <v>35</v>
      </c>
      <c r="C38" s="1"/>
      <c r="D38" s="1"/>
      <c r="E38" s="1">
        <v>2000000</v>
      </c>
    </row>
    <row r="39" spans="1:5" x14ac:dyDescent="0.25">
      <c r="B39" s="2"/>
      <c r="C39" s="2"/>
      <c r="D39" s="2"/>
      <c r="E39" s="2"/>
    </row>
    <row r="40" spans="1:5" x14ac:dyDescent="0.25">
      <c r="B40" s="1" t="s">
        <v>36</v>
      </c>
      <c r="C40" s="2"/>
      <c r="D40" s="2"/>
      <c r="E40" s="2"/>
    </row>
    <row r="41" spans="1:5" x14ac:dyDescent="0.25">
      <c r="B41" s="2" t="s">
        <v>37</v>
      </c>
      <c r="C41" s="2"/>
      <c r="D41" s="2"/>
      <c r="E41" s="2"/>
    </row>
    <row r="42" spans="1:5" x14ac:dyDescent="0.25">
      <c r="B42" s="2"/>
      <c r="C42" s="2"/>
      <c r="D42" s="2"/>
      <c r="E42" s="2"/>
    </row>
    <row r="43" spans="1:5" x14ac:dyDescent="0.25">
      <c r="A43" t="s">
        <v>38</v>
      </c>
      <c r="B43" s="2" t="s">
        <v>39</v>
      </c>
      <c r="C43" s="2"/>
      <c r="D43" s="2"/>
      <c r="E43" s="2">
        <v>30000</v>
      </c>
    </row>
    <row r="44" spans="1:5" x14ac:dyDescent="0.25">
      <c r="B44" s="2"/>
      <c r="C44" s="2"/>
      <c r="D44" s="2"/>
      <c r="E44" s="2"/>
    </row>
    <row r="45" spans="1:5" x14ac:dyDescent="0.25">
      <c r="A45" t="s">
        <v>40</v>
      </c>
      <c r="B45" s="7" t="s">
        <v>41</v>
      </c>
      <c r="C45" s="2"/>
      <c r="D45" s="2"/>
      <c r="E45" s="2">
        <v>286000</v>
      </c>
    </row>
    <row r="46" spans="1:5" x14ac:dyDescent="0.25">
      <c r="B46" s="2"/>
      <c r="C46" s="2"/>
      <c r="D46" s="2"/>
      <c r="E46" s="2"/>
    </row>
    <row r="47" spans="1:5" x14ac:dyDescent="0.25">
      <c r="A47" t="s">
        <v>16</v>
      </c>
      <c r="B47" s="7" t="s">
        <v>17</v>
      </c>
      <c r="C47" s="2"/>
      <c r="D47" s="2"/>
      <c r="E47" s="2">
        <v>164000</v>
      </c>
    </row>
    <row r="48" spans="1:5" x14ac:dyDescent="0.25">
      <c r="B48" s="7"/>
      <c r="C48" s="2"/>
      <c r="D48" s="2"/>
      <c r="E48" s="2"/>
    </row>
    <row r="49" spans="1:5" x14ac:dyDescent="0.25">
      <c r="A49" s="6" t="s">
        <v>22</v>
      </c>
      <c r="B49" s="8" t="s">
        <v>42</v>
      </c>
      <c r="C49" s="1"/>
      <c r="D49" s="1"/>
      <c r="E49" s="1">
        <v>480000</v>
      </c>
    </row>
    <row r="50" spans="1:5" x14ac:dyDescent="0.25">
      <c r="B50" s="7"/>
      <c r="C50" s="2"/>
      <c r="D50" s="2"/>
      <c r="E50" s="2"/>
    </row>
    <row r="51" spans="1:5" x14ac:dyDescent="0.25">
      <c r="A51" t="s">
        <v>43</v>
      </c>
      <c r="B51" s="7" t="s">
        <v>44</v>
      </c>
      <c r="C51" s="2" t="s">
        <v>45</v>
      </c>
      <c r="D51" s="2"/>
      <c r="E51" s="2">
        <v>236000</v>
      </c>
    </row>
    <row r="52" spans="1:5" x14ac:dyDescent="0.25">
      <c r="A52" t="s">
        <v>46</v>
      </c>
      <c r="B52" s="7" t="s">
        <v>17</v>
      </c>
      <c r="C52" s="2"/>
      <c r="D52" s="2"/>
      <c r="E52" s="7">
        <v>64000</v>
      </c>
    </row>
    <row r="53" spans="1:5" x14ac:dyDescent="0.25">
      <c r="B53" s="7"/>
      <c r="C53" s="2"/>
      <c r="D53" s="2"/>
      <c r="E53" s="7"/>
    </row>
    <row r="54" spans="1:5" x14ac:dyDescent="0.25">
      <c r="A54" s="6" t="s">
        <v>43</v>
      </c>
      <c r="B54" s="8" t="s">
        <v>44</v>
      </c>
      <c r="C54" s="1"/>
      <c r="D54" s="1"/>
      <c r="E54" s="8">
        <v>300000</v>
      </c>
    </row>
    <row r="55" spans="1:5" x14ac:dyDescent="0.25">
      <c r="B55" s="7"/>
      <c r="C55" s="2"/>
      <c r="D55" s="2"/>
      <c r="E55" s="2"/>
    </row>
    <row r="56" spans="1:5" x14ac:dyDescent="0.25">
      <c r="A56" s="6"/>
      <c r="B56" s="8" t="s">
        <v>35</v>
      </c>
      <c r="C56" s="1"/>
      <c r="D56" s="1"/>
      <c r="E56" s="1">
        <f>SUM(E43:E47)+E54</f>
        <v>780000</v>
      </c>
    </row>
    <row r="59" spans="1:5" x14ac:dyDescent="0.25">
      <c r="B59" s="1" t="s">
        <v>47</v>
      </c>
      <c r="C59" s="2"/>
      <c r="D59" s="2"/>
      <c r="E59" s="2"/>
    </row>
    <row r="60" spans="1:5" x14ac:dyDescent="0.25">
      <c r="B60" s="2" t="s">
        <v>48</v>
      </c>
      <c r="C60" s="2" t="s">
        <v>49</v>
      </c>
      <c r="D60" s="2"/>
      <c r="E60" s="2"/>
    </row>
    <row r="61" spans="1:5" x14ac:dyDescent="0.25">
      <c r="B61" s="2"/>
      <c r="C61" s="2"/>
      <c r="D61" s="2"/>
      <c r="E61" s="2"/>
    </row>
    <row r="62" spans="1:5" x14ac:dyDescent="0.25">
      <c r="A62" t="s">
        <v>38</v>
      </c>
      <c r="B62" s="7" t="s">
        <v>39</v>
      </c>
      <c r="C62" s="2"/>
      <c r="D62" s="2"/>
      <c r="E62" s="2">
        <v>15000</v>
      </c>
    </row>
    <row r="63" spans="1:5" x14ac:dyDescent="0.25">
      <c r="B63" s="2"/>
      <c r="C63" s="2"/>
      <c r="D63" s="2"/>
      <c r="E63" s="2"/>
    </row>
    <row r="64" spans="1:5" x14ac:dyDescent="0.25">
      <c r="A64" t="s">
        <v>50</v>
      </c>
      <c r="B64" s="2" t="s">
        <v>51</v>
      </c>
      <c r="C64" s="2"/>
      <c r="D64" s="2"/>
      <c r="E64" s="2">
        <v>300000</v>
      </c>
    </row>
    <row r="65" spans="1:5" x14ac:dyDescent="0.25">
      <c r="B65" s="2"/>
      <c r="C65" s="2" t="s">
        <v>52</v>
      </c>
      <c r="D65" s="2">
        <v>150000</v>
      </c>
      <c r="E65" s="2"/>
    </row>
    <row r="66" spans="1:5" x14ac:dyDescent="0.25">
      <c r="B66" s="2"/>
      <c r="C66" s="2" t="s">
        <v>53</v>
      </c>
      <c r="D66" s="2">
        <v>100000</v>
      </c>
      <c r="E66" s="2"/>
    </row>
    <row r="67" spans="1:5" x14ac:dyDescent="0.25">
      <c r="B67" s="2"/>
      <c r="C67" s="7" t="s">
        <v>54</v>
      </c>
      <c r="D67" s="2">
        <v>50000</v>
      </c>
      <c r="E67" s="2"/>
    </row>
    <row r="68" spans="1:5" x14ac:dyDescent="0.25">
      <c r="B68" s="2"/>
      <c r="C68" s="2"/>
      <c r="D68" s="2"/>
      <c r="E68" s="2"/>
    </row>
    <row r="69" spans="1:5" x14ac:dyDescent="0.25">
      <c r="B69" s="2"/>
      <c r="C69" s="2"/>
      <c r="D69" s="2"/>
      <c r="E69" s="2"/>
    </row>
    <row r="70" spans="1:5" x14ac:dyDescent="0.25">
      <c r="A70" t="s">
        <v>40</v>
      </c>
      <c r="B70" s="7" t="s">
        <v>41</v>
      </c>
      <c r="C70" s="2"/>
      <c r="D70" s="2"/>
      <c r="E70" s="7">
        <v>30000</v>
      </c>
    </row>
    <row r="71" spans="1:5" x14ac:dyDescent="0.25">
      <c r="B71" s="7"/>
      <c r="C71" s="2"/>
      <c r="D71" s="2"/>
      <c r="E71" s="7"/>
    </row>
    <row r="72" spans="1:5" x14ac:dyDescent="0.25">
      <c r="A72" t="s">
        <v>14</v>
      </c>
      <c r="B72" s="7" t="s">
        <v>55</v>
      </c>
      <c r="C72" s="2"/>
      <c r="D72" s="2"/>
      <c r="E72" s="7">
        <v>35000</v>
      </c>
    </row>
    <row r="73" spans="1:5" x14ac:dyDescent="0.25">
      <c r="B73" s="2"/>
      <c r="C73" s="2"/>
      <c r="D73" s="2"/>
      <c r="E73" s="2"/>
    </row>
    <row r="74" spans="1:5" x14ac:dyDescent="0.25">
      <c r="A74" t="s">
        <v>16</v>
      </c>
      <c r="B74" s="2" t="s">
        <v>17</v>
      </c>
      <c r="C74" s="2"/>
      <c r="D74" s="2"/>
      <c r="E74" s="2">
        <v>100000</v>
      </c>
    </row>
    <row r="75" spans="1:5" x14ac:dyDescent="0.25">
      <c r="B75" s="2"/>
      <c r="C75" s="2"/>
      <c r="D75" s="2"/>
      <c r="E75" s="2"/>
    </row>
    <row r="76" spans="1:5" x14ac:dyDescent="0.25">
      <c r="A76" s="6"/>
      <c r="B76" s="1" t="s">
        <v>35</v>
      </c>
      <c r="C76" s="1"/>
      <c r="D76" s="1"/>
      <c r="E76" s="1">
        <f>SUM(E62:E75)</f>
        <v>480000</v>
      </c>
    </row>
    <row r="77" spans="1:5" x14ac:dyDescent="0.25">
      <c r="A77" s="6"/>
      <c r="B77" s="1"/>
      <c r="C77" s="1"/>
      <c r="D77" s="1"/>
      <c r="E77" s="1"/>
    </row>
    <row r="78" spans="1:5" x14ac:dyDescent="0.25">
      <c r="B78" s="2"/>
      <c r="C78" s="2"/>
      <c r="D78" s="2"/>
      <c r="E78" s="2"/>
    </row>
    <row r="79" spans="1:5" x14ac:dyDescent="0.25">
      <c r="B79" s="1" t="s">
        <v>56</v>
      </c>
      <c r="C79" s="2"/>
      <c r="D79" s="2"/>
      <c r="E79" s="2"/>
    </row>
    <row r="80" spans="1:5" x14ac:dyDescent="0.25">
      <c r="B80" s="2"/>
      <c r="C80" s="2"/>
      <c r="D80" s="2"/>
      <c r="E80" s="2"/>
    </row>
    <row r="81" spans="1:5" x14ac:dyDescent="0.25">
      <c r="A81" t="s">
        <v>50</v>
      </c>
      <c r="B81" s="2" t="s">
        <v>51</v>
      </c>
      <c r="C81" s="2"/>
      <c r="D81" s="2"/>
      <c r="E81" s="2">
        <v>4820000</v>
      </c>
    </row>
    <row r="82" spans="1:5" x14ac:dyDescent="0.25">
      <c r="B82" s="2"/>
      <c r="C82" s="2" t="s">
        <v>52</v>
      </c>
      <c r="D82" s="2">
        <v>4800000</v>
      </c>
      <c r="E82" s="2"/>
    </row>
    <row r="83" spans="1:5" x14ac:dyDescent="0.25">
      <c r="B83" s="2"/>
      <c r="C83" s="2" t="s">
        <v>54</v>
      </c>
      <c r="D83" s="2">
        <v>20000</v>
      </c>
      <c r="E83" s="2"/>
    </row>
    <row r="84" spans="1:5" x14ac:dyDescent="0.25">
      <c r="B84" s="2"/>
      <c r="C84" s="2"/>
      <c r="D84" s="2"/>
      <c r="E84" s="2"/>
    </row>
    <row r="85" spans="1:5" x14ac:dyDescent="0.25">
      <c r="A85" t="s">
        <v>16</v>
      </c>
      <c r="B85" s="2" t="s">
        <v>17</v>
      </c>
      <c r="C85" s="2"/>
      <c r="D85" s="2"/>
      <c r="E85" s="2">
        <v>1300000</v>
      </c>
    </row>
    <row r="86" spans="1:5" x14ac:dyDescent="0.25">
      <c r="B86" s="2"/>
      <c r="C86" s="2"/>
      <c r="D86" s="2"/>
      <c r="E86" s="2"/>
    </row>
    <row r="87" spans="1:5" x14ac:dyDescent="0.25">
      <c r="A87" s="6"/>
      <c r="B87" s="1" t="s">
        <v>35</v>
      </c>
      <c r="C87" s="1"/>
      <c r="D87" s="1"/>
      <c r="E87" s="1">
        <f>SUM(E81:E86)</f>
        <v>6120000</v>
      </c>
    </row>
    <row r="88" spans="1:5" x14ac:dyDescent="0.25">
      <c r="B88" s="2"/>
      <c r="C88" s="2"/>
      <c r="D88" s="2"/>
      <c r="E88" s="2"/>
    </row>
    <row r="89" spans="1:5" x14ac:dyDescent="0.25">
      <c r="B89" s="2"/>
      <c r="C89" s="2"/>
      <c r="D89" s="2"/>
      <c r="E89" s="2"/>
    </row>
    <row r="90" spans="1:5" x14ac:dyDescent="0.25">
      <c r="A90" s="6"/>
      <c r="B90" s="1" t="s">
        <v>57</v>
      </c>
      <c r="C90" s="1"/>
      <c r="D90" s="1"/>
      <c r="E90" s="1"/>
    </row>
    <row r="91" spans="1:5" x14ac:dyDescent="0.25">
      <c r="A91" s="6"/>
      <c r="B91" s="1"/>
      <c r="C91" s="1"/>
      <c r="D91" s="1"/>
      <c r="E91" s="1"/>
    </row>
    <row r="92" spans="1:5" x14ac:dyDescent="0.25">
      <c r="A92" s="3" t="s">
        <v>58</v>
      </c>
      <c r="B92" s="4" t="s">
        <v>59</v>
      </c>
      <c r="C92" s="4"/>
      <c r="D92" s="4"/>
      <c r="E92" s="4">
        <v>8200000</v>
      </c>
    </row>
    <row r="93" spans="1:5" x14ac:dyDescent="0.25">
      <c r="A93" s="6"/>
      <c r="B93" s="1"/>
      <c r="C93" s="1"/>
      <c r="D93" s="1"/>
      <c r="E93" s="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"/>
  <sheetViews>
    <sheetView workbookViewId="0">
      <selection activeCell="H12" sqref="H12"/>
    </sheetView>
  </sheetViews>
  <sheetFormatPr defaultRowHeight="15" x14ac:dyDescent="0.25"/>
  <cols>
    <col min="2" max="2" width="19.85546875" customWidth="1"/>
    <col min="3" max="3" width="12" customWidth="1"/>
  </cols>
  <sheetData>
    <row r="2" spans="1:6" x14ac:dyDescent="0.25">
      <c r="B2" s="6" t="s">
        <v>120</v>
      </c>
      <c r="D2">
        <v>82091</v>
      </c>
    </row>
    <row r="3" spans="1:6" x14ac:dyDescent="0.25">
      <c r="B3" s="6"/>
    </row>
    <row r="4" spans="1:6" x14ac:dyDescent="0.25">
      <c r="B4" s="3" t="s">
        <v>137</v>
      </c>
      <c r="E4">
        <v>2192000</v>
      </c>
    </row>
    <row r="5" spans="1:6" x14ac:dyDescent="0.25">
      <c r="B5" s="6"/>
    </row>
    <row r="6" spans="1:6" x14ac:dyDescent="0.25">
      <c r="B6" s="3" t="s">
        <v>138</v>
      </c>
      <c r="E6">
        <v>160000</v>
      </c>
    </row>
    <row r="7" spans="1:6" x14ac:dyDescent="0.25">
      <c r="B7" s="6"/>
    </row>
    <row r="9" spans="1:6" x14ac:dyDescent="0.25">
      <c r="A9" s="6" t="s">
        <v>1</v>
      </c>
      <c r="B9" s="6" t="s">
        <v>2</v>
      </c>
      <c r="C9" s="6"/>
      <c r="D9" s="6"/>
      <c r="E9" s="6">
        <v>2352000</v>
      </c>
      <c r="F9" s="6"/>
    </row>
    <row r="11" spans="1:6" x14ac:dyDescent="0.25">
      <c r="A11" s="6" t="s">
        <v>4</v>
      </c>
      <c r="B11" s="6" t="s">
        <v>141</v>
      </c>
      <c r="C11" s="6"/>
      <c r="D11" s="6"/>
      <c r="E11" s="6">
        <v>613000</v>
      </c>
      <c r="F11" s="6"/>
    </row>
    <row r="13" spans="1:6" x14ac:dyDescent="0.25">
      <c r="A13" t="s">
        <v>142</v>
      </c>
      <c r="B13" s="2" t="s">
        <v>143</v>
      </c>
      <c r="C13" s="2"/>
      <c r="D13" s="2"/>
      <c r="E13" s="2">
        <v>100000</v>
      </c>
    </row>
    <row r="14" spans="1:6" x14ac:dyDescent="0.25">
      <c r="B14" s="2"/>
      <c r="C14" s="2" t="s">
        <v>144</v>
      </c>
      <c r="D14" s="2">
        <v>40000</v>
      </c>
      <c r="E14" s="2"/>
    </row>
    <row r="15" spans="1:6" x14ac:dyDescent="0.25">
      <c r="B15" s="2"/>
      <c r="C15" s="2" t="s">
        <v>181</v>
      </c>
      <c r="D15" s="2">
        <v>60000</v>
      </c>
      <c r="E15" s="2"/>
    </row>
    <row r="16" spans="1:6" x14ac:dyDescent="0.25">
      <c r="B16" s="2"/>
      <c r="C16" s="2"/>
      <c r="D16" s="2"/>
      <c r="E16" s="2"/>
    </row>
    <row r="17" spans="1:5" x14ac:dyDescent="0.25">
      <c r="A17" t="s">
        <v>38</v>
      </c>
      <c r="B17" s="2" t="s">
        <v>182</v>
      </c>
      <c r="C17" s="2"/>
      <c r="D17" s="2"/>
      <c r="E17" s="2">
        <v>130000</v>
      </c>
    </row>
    <row r="18" spans="1:5" x14ac:dyDescent="0.25">
      <c r="B18" s="2"/>
      <c r="C18" s="7" t="s">
        <v>174</v>
      </c>
      <c r="D18" s="2">
        <v>80000</v>
      </c>
      <c r="E18" s="2"/>
    </row>
    <row r="19" spans="1:5" x14ac:dyDescent="0.25">
      <c r="B19" s="2"/>
      <c r="C19" s="7" t="s">
        <v>145</v>
      </c>
      <c r="D19" s="7">
        <v>50000</v>
      </c>
      <c r="E19" s="7"/>
    </row>
    <row r="20" spans="1:5" x14ac:dyDescent="0.25">
      <c r="B20" s="2"/>
      <c r="C20" s="2"/>
      <c r="D20" s="2"/>
      <c r="E20" s="2"/>
    </row>
    <row r="21" spans="1:5" x14ac:dyDescent="0.25">
      <c r="A21" t="s">
        <v>11</v>
      </c>
      <c r="B21" s="2" t="s">
        <v>168</v>
      </c>
      <c r="C21" s="7" t="s">
        <v>13</v>
      </c>
      <c r="D21" s="2"/>
      <c r="E21" s="2">
        <v>150000</v>
      </c>
    </row>
    <row r="22" spans="1:5" x14ac:dyDescent="0.25">
      <c r="B22" s="2"/>
      <c r="C22" s="7"/>
      <c r="D22" s="2"/>
      <c r="E22" s="2"/>
    </row>
    <row r="23" spans="1:5" x14ac:dyDescent="0.25">
      <c r="A23" t="s">
        <v>68</v>
      </c>
      <c r="B23" s="2" t="s">
        <v>51</v>
      </c>
      <c r="C23" s="7"/>
      <c r="D23" s="2"/>
      <c r="E23" s="2">
        <v>800000</v>
      </c>
    </row>
    <row r="24" spans="1:5" x14ac:dyDescent="0.25">
      <c r="B24" s="2"/>
      <c r="C24" s="7" t="s">
        <v>52</v>
      </c>
      <c r="D24" s="2">
        <v>550000</v>
      </c>
      <c r="E24" s="2"/>
    </row>
    <row r="25" spans="1:5" x14ac:dyDescent="0.25">
      <c r="B25" s="2"/>
      <c r="C25" s="7" t="s">
        <v>53</v>
      </c>
      <c r="D25" s="2">
        <v>150000</v>
      </c>
      <c r="E25" s="2"/>
    </row>
    <row r="26" spans="1:5" x14ac:dyDescent="0.25">
      <c r="B26" s="2"/>
      <c r="C26" s="7" t="s">
        <v>73</v>
      </c>
      <c r="D26" s="2">
        <v>100000</v>
      </c>
      <c r="E26" s="2"/>
    </row>
    <row r="27" spans="1:5" x14ac:dyDescent="0.25">
      <c r="B27" s="2"/>
      <c r="C27" s="2"/>
      <c r="D27" s="2"/>
      <c r="E27" s="2"/>
    </row>
    <row r="28" spans="1:5" x14ac:dyDescent="0.25">
      <c r="A28" t="s">
        <v>40</v>
      </c>
      <c r="B28" s="2" t="s">
        <v>63</v>
      </c>
      <c r="C28" s="2"/>
      <c r="D28" s="2"/>
      <c r="E28" s="2">
        <v>50000</v>
      </c>
    </row>
    <row r="29" spans="1:5" x14ac:dyDescent="0.25">
      <c r="B29" s="2"/>
      <c r="C29" s="2"/>
      <c r="D29" s="2"/>
      <c r="E29" s="2"/>
    </row>
    <row r="30" spans="1:5" x14ac:dyDescent="0.25">
      <c r="A30" t="s">
        <v>14</v>
      </c>
      <c r="B30" s="2" t="s">
        <v>15</v>
      </c>
      <c r="C30" s="2"/>
      <c r="D30" s="2"/>
      <c r="E30" s="2">
        <v>1000000</v>
      </c>
    </row>
    <row r="31" spans="1:5" x14ac:dyDescent="0.25">
      <c r="B31" s="2"/>
      <c r="C31" s="2" t="s">
        <v>183</v>
      </c>
      <c r="D31" s="2">
        <v>200000</v>
      </c>
      <c r="E31" s="2"/>
    </row>
    <row r="32" spans="1:5" x14ac:dyDescent="0.25">
      <c r="B32" s="7"/>
      <c r="C32" s="2" t="s">
        <v>184</v>
      </c>
      <c r="D32" s="2">
        <v>450000</v>
      </c>
      <c r="E32" s="7"/>
    </row>
    <row r="33" spans="1:5" x14ac:dyDescent="0.25">
      <c r="B33" s="2"/>
      <c r="C33" s="2" t="s">
        <v>185</v>
      </c>
      <c r="D33" s="2">
        <v>350000</v>
      </c>
      <c r="E33" s="2"/>
    </row>
    <row r="34" spans="1:5" x14ac:dyDescent="0.25">
      <c r="A34" t="s">
        <v>16</v>
      </c>
      <c r="B34" s="2" t="s">
        <v>17</v>
      </c>
      <c r="C34" s="2"/>
      <c r="D34" s="2"/>
      <c r="E34" s="2">
        <v>510000</v>
      </c>
    </row>
    <row r="35" spans="1:5" x14ac:dyDescent="0.25">
      <c r="B35" s="2"/>
      <c r="C35" s="2"/>
      <c r="D35" s="2"/>
      <c r="E35" s="2"/>
    </row>
    <row r="36" spans="1:5" x14ac:dyDescent="0.25">
      <c r="A36" t="s">
        <v>150</v>
      </c>
      <c r="B36" s="7" t="s">
        <v>180</v>
      </c>
      <c r="C36" s="2"/>
      <c r="D36" s="2"/>
      <c r="E36" s="7">
        <v>10000</v>
      </c>
    </row>
    <row r="37" spans="1:5" x14ac:dyDescent="0.25">
      <c r="B37" s="2"/>
      <c r="C37" s="2"/>
      <c r="D37" s="2"/>
      <c r="E37" s="2"/>
    </row>
    <row r="38" spans="1:5" x14ac:dyDescent="0.25">
      <c r="A38" s="6" t="s">
        <v>22</v>
      </c>
      <c r="B38" s="1" t="s">
        <v>23</v>
      </c>
      <c r="C38" s="1"/>
      <c r="D38" s="1"/>
      <c r="E38" s="1">
        <f>SUM(E13:E37)</f>
        <v>2750000</v>
      </c>
    </row>
    <row r="39" spans="1:5" x14ac:dyDescent="0.25">
      <c r="B39" s="2"/>
      <c r="C39" s="2"/>
      <c r="D39" s="2"/>
      <c r="E39" s="2"/>
    </row>
    <row r="40" spans="1:5" x14ac:dyDescent="0.25">
      <c r="B40" s="2" t="s">
        <v>186</v>
      </c>
      <c r="C40" s="2"/>
      <c r="D40" s="2"/>
      <c r="E40" s="26">
        <f>E38+E11+E9</f>
        <v>5715000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workbookViewId="0">
      <selection sqref="A1:F35"/>
    </sheetView>
  </sheetViews>
  <sheetFormatPr defaultRowHeight="15" x14ac:dyDescent="0.25"/>
  <cols>
    <col min="2" max="2" width="20" customWidth="1"/>
    <col min="3" max="3" width="12.7109375" customWidth="1"/>
  </cols>
  <sheetData>
    <row r="2" spans="1:6" x14ac:dyDescent="0.25">
      <c r="B2" s="34" t="s">
        <v>122</v>
      </c>
      <c r="C2" s="34"/>
      <c r="E2">
        <v>107052</v>
      </c>
    </row>
    <row r="3" spans="1:6" x14ac:dyDescent="0.25">
      <c r="B3" s="13"/>
      <c r="C3" s="13"/>
    </row>
    <row r="4" spans="1:6" x14ac:dyDescent="0.25">
      <c r="B4" s="25" t="s">
        <v>137</v>
      </c>
      <c r="C4" s="13"/>
      <c r="E4">
        <v>4899000</v>
      </c>
    </row>
    <row r="5" spans="1:6" x14ac:dyDescent="0.25">
      <c r="B5" s="25"/>
      <c r="C5" s="13"/>
    </row>
    <row r="6" spans="1:6" x14ac:dyDescent="0.25">
      <c r="B6" s="25" t="s">
        <v>138</v>
      </c>
      <c r="C6" s="13"/>
      <c r="E6">
        <v>190000</v>
      </c>
    </row>
    <row r="8" spans="1:6" x14ac:dyDescent="0.25">
      <c r="A8" s="6" t="s">
        <v>1</v>
      </c>
      <c r="B8" s="6" t="s">
        <v>85</v>
      </c>
      <c r="C8" s="6"/>
      <c r="D8" s="6"/>
      <c r="E8" s="6">
        <v>5089000</v>
      </c>
      <c r="F8" s="6"/>
    </row>
    <row r="10" spans="1:6" x14ac:dyDescent="0.25">
      <c r="A10" s="6" t="s">
        <v>4</v>
      </c>
      <c r="B10" s="6" t="s">
        <v>141</v>
      </c>
      <c r="C10" s="6"/>
      <c r="D10" s="6"/>
      <c r="E10" s="6">
        <v>1392000</v>
      </c>
      <c r="F10" s="6"/>
    </row>
    <row r="12" spans="1:6" x14ac:dyDescent="0.25">
      <c r="A12" t="s">
        <v>38</v>
      </c>
      <c r="B12" s="2" t="s">
        <v>39</v>
      </c>
      <c r="C12" s="2"/>
      <c r="D12" s="2"/>
      <c r="E12" s="2">
        <v>50000</v>
      </c>
    </row>
    <row r="13" spans="1:6" x14ac:dyDescent="0.25">
      <c r="B13" s="2"/>
      <c r="C13" s="2" t="s">
        <v>160</v>
      </c>
      <c r="D13" s="2">
        <v>50000</v>
      </c>
      <c r="E13" s="2"/>
    </row>
    <row r="14" spans="1:6" x14ac:dyDescent="0.25">
      <c r="B14" s="2"/>
      <c r="C14" s="2"/>
      <c r="D14" s="2"/>
      <c r="E14" s="2"/>
    </row>
    <row r="15" spans="1:6" x14ac:dyDescent="0.25">
      <c r="A15" t="s">
        <v>11</v>
      </c>
      <c r="B15" s="2" t="s">
        <v>168</v>
      </c>
      <c r="C15" s="2" t="s">
        <v>13</v>
      </c>
      <c r="D15" s="2"/>
      <c r="E15" s="2">
        <v>40000</v>
      </c>
    </row>
    <row r="16" spans="1:6" x14ac:dyDescent="0.25">
      <c r="B16" s="2"/>
      <c r="C16" s="2"/>
      <c r="D16" s="2"/>
      <c r="E16" s="2"/>
    </row>
    <row r="17" spans="1:5" x14ac:dyDescent="0.25">
      <c r="A17" t="s">
        <v>68</v>
      </c>
      <c r="B17" s="2" t="s">
        <v>51</v>
      </c>
      <c r="C17" s="7"/>
      <c r="D17" s="2"/>
      <c r="E17" s="2">
        <v>440000</v>
      </c>
    </row>
    <row r="18" spans="1:5" x14ac:dyDescent="0.25">
      <c r="B18" s="2"/>
      <c r="C18" s="7" t="s">
        <v>52</v>
      </c>
      <c r="D18" s="2">
        <v>280000</v>
      </c>
      <c r="E18" s="2"/>
    </row>
    <row r="19" spans="1:5" x14ac:dyDescent="0.25">
      <c r="B19" s="2"/>
      <c r="C19" s="7" t="s">
        <v>53</v>
      </c>
      <c r="D19" s="2">
        <v>80000</v>
      </c>
      <c r="E19" s="2"/>
    </row>
    <row r="20" spans="1:5" x14ac:dyDescent="0.25">
      <c r="B20" s="2"/>
      <c r="C20" s="7" t="s">
        <v>73</v>
      </c>
      <c r="D20" s="2">
        <v>80000</v>
      </c>
      <c r="E20" s="2"/>
    </row>
    <row r="21" spans="1:5" x14ac:dyDescent="0.25">
      <c r="B21" s="2"/>
      <c r="C21" s="2"/>
      <c r="D21" s="2"/>
      <c r="E21" s="2"/>
    </row>
    <row r="22" spans="1:5" x14ac:dyDescent="0.25">
      <c r="A22" t="s">
        <v>40</v>
      </c>
      <c r="B22" s="2" t="s">
        <v>63</v>
      </c>
      <c r="C22" s="2"/>
      <c r="D22" s="2"/>
      <c r="E22" s="2">
        <v>20000</v>
      </c>
    </row>
    <row r="23" spans="1:5" x14ac:dyDescent="0.25">
      <c r="B23" s="2"/>
      <c r="C23" s="2"/>
      <c r="D23" s="2"/>
      <c r="E23" s="2"/>
    </row>
    <row r="24" spans="1:5" x14ac:dyDescent="0.25">
      <c r="A24" t="s">
        <v>14</v>
      </c>
      <c r="B24" s="2" t="s">
        <v>15</v>
      </c>
      <c r="C24" s="2"/>
      <c r="D24" s="2"/>
      <c r="E24" s="2">
        <v>30000</v>
      </c>
    </row>
    <row r="25" spans="1:5" x14ac:dyDescent="0.25">
      <c r="B25" s="2"/>
      <c r="C25" s="2"/>
      <c r="D25" s="2"/>
      <c r="E25" s="2"/>
    </row>
    <row r="26" spans="1:5" x14ac:dyDescent="0.25">
      <c r="A26" t="s">
        <v>150</v>
      </c>
      <c r="B26" s="7" t="s">
        <v>180</v>
      </c>
      <c r="C26" s="2"/>
      <c r="D26" s="2"/>
      <c r="E26" s="7">
        <v>5000</v>
      </c>
    </row>
    <row r="27" spans="1:5" x14ac:dyDescent="0.25">
      <c r="B27" s="2"/>
      <c r="C27" s="2"/>
      <c r="D27" s="2"/>
      <c r="E27" s="2"/>
    </row>
    <row r="28" spans="1:5" x14ac:dyDescent="0.25">
      <c r="A28" t="s">
        <v>16</v>
      </c>
      <c r="B28" s="2" t="s">
        <v>17</v>
      </c>
      <c r="C28" s="2"/>
      <c r="D28" s="2"/>
      <c r="E28" s="2">
        <v>150000</v>
      </c>
    </row>
    <row r="29" spans="1:5" x14ac:dyDescent="0.25">
      <c r="B29" s="2"/>
      <c r="C29" s="2"/>
      <c r="D29" s="2"/>
      <c r="E29" s="2"/>
    </row>
    <row r="30" spans="1:5" x14ac:dyDescent="0.25">
      <c r="A30" s="6" t="s">
        <v>22</v>
      </c>
      <c r="B30" s="1" t="s">
        <v>42</v>
      </c>
      <c r="C30" s="1"/>
      <c r="D30" s="1"/>
      <c r="E30" s="1">
        <f>SUM(E12:E29)</f>
        <v>735000</v>
      </c>
    </row>
    <row r="31" spans="1:5" x14ac:dyDescent="0.25">
      <c r="B31" s="2"/>
      <c r="C31" s="2"/>
      <c r="D31" s="2"/>
      <c r="E31" s="2"/>
    </row>
    <row r="32" spans="1:5" x14ac:dyDescent="0.25">
      <c r="B32" s="2" t="s">
        <v>172</v>
      </c>
      <c r="C32" s="2"/>
      <c r="D32" s="2"/>
      <c r="E32" s="2">
        <f>E30+E10+E8</f>
        <v>7216000</v>
      </c>
    </row>
  </sheetData>
  <mergeCells count="1">
    <mergeCell ref="B2:C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workbookViewId="0">
      <selection activeCell="H11" sqref="H11"/>
    </sheetView>
  </sheetViews>
  <sheetFormatPr defaultRowHeight="15" x14ac:dyDescent="0.25"/>
  <cols>
    <col min="2" max="2" width="20.85546875" customWidth="1"/>
    <col min="3" max="3" width="11.28515625" customWidth="1"/>
  </cols>
  <sheetData>
    <row r="2" spans="1:6" x14ac:dyDescent="0.25">
      <c r="B2" s="34" t="s">
        <v>187</v>
      </c>
      <c r="C2" s="34"/>
      <c r="E2">
        <v>96015</v>
      </c>
    </row>
    <row r="3" spans="1:6" x14ac:dyDescent="0.25">
      <c r="B3" s="13"/>
      <c r="C3" s="13"/>
    </row>
    <row r="4" spans="1:6" x14ac:dyDescent="0.25">
      <c r="B4" s="25" t="s">
        <v>137</v>
      </c>
      <c r="C4" s="13"/>
      <c r="E4">
        <v>3099000</v>
      </c>
    </row>
    <row r="5" spans="1:6" x14ac:dyDescent="0.25">
      <c r="B5" s="13"/>
      <c r="C5" s="13"/>
    </row>
    <row r="6" spans="1:6" x14ac:dyDescent="0.25">
      <c r="B6" s="3" t="s">
        <v>138</v>
      </c>
      <c r="E6">
        <v>130000</v>
      </c>
    </row>
    <row r="8" spans="1:6" x14ac:dyDescent="0.25">
      <c r="A8" s="6" t="s">
        <v>1</v>
      </c>
      <c r="B8" s="1" t="s">
        <v>188</v>
      </c>
      <c r="C8" s="1"/>
      <c r="D8" s="1"/>
      <c r="E8" s="1">
        <v>3229000</v>
      </c>
      <c r="F8" s="6"/>
    </row>
    <row r="9" spans="1:6" x14ac:dyDescent="0.25">
      <c r="B9" s="2"/>
      <c r="C9" s="2"/>
      <c r="D9" s="2"/>
      <c r="E9" s="2"/>
    </row>
    <row r="10" spans="1:6" x14ac:dyDescent="0.25">
      <c r="A10" s="6" t="s">
        <v>4</v>
      </c>
      <c r="B10" s="1" t="s">
        <v>189</v>
      </c>
      <c r="C10" s="1"/>
      <c r="D10" s="1"/>
      <c r="E10" s="1">
        <v>882000</v>
      </c>
      <c r="F10" s="6"/>
    </row>
    <row r="11" spans="1:6" x14ac:dyDescent="0.25">
      <c r="A11" s="6"/>
      <c r="B11" s="1"/>
      <c r="C11" s="1"/>
      <c r="D11" s="1"/>
      <c r="E11" s="1"/>
      <c r="F11" s="6"/>
    </row>
    <row r="12" spans="1:6" x14ac:dyDescent="0.25">
      <c r="A12" s="3" t="s">
        <v>38</v>
      </c>
      <c r="B12" s="4" t="s">
        <v>39</v>
      </c>
      <c r="C12" s="4"/>
      <c r="D12" s="4"/>
      <c r="E12" s="4">
        <v>50000</v>
      </c>
      <c r="F12" s="3"/>
    </row>
    <row r="13" spans="1:6" x14ac:dyDescent="0.25">
      <c r="A13" s="3"/>
      <c r="B13" s="4"/>
      <c r="C13" s="4" t="s">
        <v>174</v>
      </c>
      <c r="D13" s="4">
        <v>26000</v>
      </c>
      <c r="E13" s="4"/>
      <c r="F13" s="3"/>
    </row>
    <row r="14" spans="1:6" x14ac:dyDescent="0.25">
      <c r="A14" s="3"/>
      <c r="B14" s="5"/>
      <c r="C14" s="4" t="s">
        <v>147</v>
      </c>
      <c r="D14" s="4">
        <v>24000</v>
      </c>
      <c r="E14" s="4"/>
      <c r="F14" s="3"/>
    </row>
    <row r="15" spans="1:6" x14ac:dyDescent="0.25">
      <c r="A15" s="3"/>
      <c r="B15" s="5"/>
      <c r="C15" s="4"/>
      <c r="D15" s="4"/>
      <c r="E15" s="4"/>
      <c r="F15" s="3"/>
    </row>
    <row r="16" spans="1:6" x14ac:dyDescent="0.25">
      <c r="A16" s="3" t="s">
        <v>190</v>
      </c>
      <c r="B16" s="4" t="s">
        <v>41</v>
      </c>
      <c r="C16" s="4"/>
      <c r="D16" s="4"/>
      <c r="E16" s="4">
        <v>20000</v>
      </c>
      <c r="F16" s="3"/>
    </row>
    <row r="17" spans="1:6" x14ac:dyDescent="0.25">
      <c r="A17" s="3"/>
      <c r="B17" s="4"/>
      <c r="C17" s="4"/>
      <c r="D17" s="4"/>
      <c r="E17" s="4"/>
      <c r="F17" s="3"/>
    </row>
    <row r="18" spans="1:6" x14ac:dyDescent="0.25">
      <c r="A18" s="3" t="s">
        <v>14</v>
      </c>
      <c r="B18" s="4" t="s">
        <v>15</v>
      </c>
      <c r="C18" s="4"/>
      <c r="D18" s="4"/>
      <c r="E18" s="5">
        <v>50000</v>
      </c>
      <c r="F18" s="3"/>
    </row>
    <row r="19" spans="1:6" x14ac:dyDescent="0.25">
      <c r="A19" s="3"/>
      <c r="B19" s="4"/>
      <c r="C19" s="4"/>
      <c r="D19" s="4"/>
      <c r="E19" s="5"/>
      <c r="F19" s="3"/>
    </row>
    <row r="20" spans="1:6" x14ac:dyDescent="0.25">
      <c r="A20" t="s">
        <v>16</v>
      </c>
      <c r="B20" s="4" t="s">
        <v>17</v>
      </c>
      <c r="C20" s="2"/>
      <c r="D20" s="2"/>
      <c r="E20" s="2">
        <v>30000</v>
      </c>
    </row>
    <row r="21" spans="1:6" x14ac:dyDescent="0.25">
      <c r="B21" s="4"/>
      <c r="C21" s="2"/>
      <c r="D21" s="2"/>
      <c r="E21" s="2"/>
    </row>
    <row r="22" spans="1:6" x14ac:dyDescent="0.25">
      <c r="A22" s="6" t="s">
        <v>22</v>
      </c>
      <c r="B22" s="1" t="s">
        <v>23</v>
      </c>
      <c r="C22" s="1"/>
      <c r="D22" s="1"/>
      <c r="E22" s="1">
        <f>SUM(E12:E20)</f>
        <v>150000</v>
      </c>
      <c r="F22" s="6"/>
    </row>
    <row r="23" spans="1:6" x14ac:dyDescent="0.25">
      <c r="B23" s="4"/>
      <c r="C23" s="2"/>
      <c r="D23" s="2"/>
      <c r="E23" s="2"/>
    </row>
    <row r="24" spans="1:6" x14ac:dyDescent="0.25">
      <c r="B24" s="3"/>
    </row>
    <row r="25" spans="1:6" x14ac:dyDescent="0.25">
      <c r="B25" t="s">
        <v>164</v>
      </c>
      <c r="E25">
        <f>E8+E10+E22</f>
        <v>4261000</v>
      </c>
    </row>
  </sheetData>
  <mergeCells count="1">
    <mergeCell ref="B2:C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tabSelected="1" workbookViewId="0">
      <selection activeCell="H17" sqref="H17"/>
    </sheetView>
  </sheetViews>
  <sheetFormatPr defaultRowHeight="15" x14ac:dyDescent="0.25"/>
  <cols>
    <col min="2" max="2" width="21.42578125" customWidth="1"/>
    <col min="3" max="3" width="13.140625" customWidth="1"/>
  </cols>
  <sheetData>
    <row r="2" spans="1:6" x14ac:dyDescent="0.25">
      <c r="B2" s="34" t="s">
        <v>191</v>
      </c>
      <c r="C2" s="34"/>
      <c r="E2">
        <v>66010</v>
      </c>
    </row>
    <row r="4" spans="1:6" x14ac:dyDescent="0.25">
      <c r="B4" s="3" t="s">
        <v>137</v>
      </c>
      <c r="E4">
        <v>2619000</v>
      </c>
    </row>
    <row r="6" spans="1:6" x14ac:dyDescent="0.25">
      <c r="B6" s="3" t="s">
        <v>138</v>
      </c>
      <c r="E6">
        <v>110000</v>
      </c>
    </row>
    <row r="8" spans="1:6" x14ac:dyDescent="0.25">
      <c r="A8" s="6" t="s">
        <v>1</v>
      </c>
      <c r="B8" s="6" t="s">
        <v>2</v>
      </c>
      <c r="C8" s="6"/>
      <c r="D8" s="6"/>
      <c r="E8" s="6">
        <v>2729000</v>
      </c>
      <c r="F8" s="6"/>
    </row>
    <row r="10" spans="1:6" x14ac:dyDescent="0.25">
      <c r="A10" s="6" t="s">
        <v>4</v>
      </c>
      <c r="B10" s="6" t="s">
        <v>141</v>
      </c>
      <c r="C10" s="6"/>
      <c r="D10" s="6"/>
      <c r="E10" s="6">
        <v>729000</v>
      </c>
      <c r="F10" s="6"/>
    </row>
    <row r="13" spans="1:6" x14ac:dyDescent="0.25">
      <c r="A13" t="s">
        <v>38</v>
      </c>
      <c r="B13" s="2" t="s">
        <v>192</v>
      </c>
      <c r="C13" s="2"/>
      <c r="D13" s="2"/>
      <c r="E13" s="2">
        <v>1000000</v>
      </c>
    </row>
    <row r="14" spans="1:6" x14ac:dyDescent="0.25">
      <c r="B14" s="2"/>
      <c r="C14" s="2" t="s">
        <v>193</v>
      </c>
      <c r="D14" s="2">
        <v>700000</v>
      </c>
      <c r="E14" s="2"/>
    </row>
    <row r="15" spans="1:6" x14ac:dyDescent="0.25">
      <c r="B15" s="2"/>
      <c r="C15" s="2" t="s">
        <v>147</v>
      </c>
      <c r="D15" s="2">
        <v>30000</v>
      </c>
      <c r="E15" s="2"/>
    </row>
    <row r="16" spans="1:6" x14ac:dyDescent="0.25">
      <c r="B16" s="2"/>
      <c r="C16" s="2" t="s">
        <v>160</v>
      </c>
      <c r="D16" s="2">
        <v>270000</v>
      </c>
      <c r="E16" s="2"/>
    </row>
    <row r="17" spans="1:5" x14ac:dyDescent="0.25">
      <c r="B17" s="2"/>
      <c r="C17" s="2"/>
      <c r="D17" s="2"/>
      <c r="E17" s="2"/>
    </row>
    <row r="18" spans="1:5" x14ac:dyDescent="0.25">
      <c r="A18" t="s">
        <v>11</v>
      </c>
      <c r="B18" s="2" t="s">
        <v>168</v>
      </c>
      <c r="C18" s="7" t="s">
        <v>13</v>
      </c>
      <c r="D18" s="2"/>
      <c r="E18" s="2">
        <v>60000</v>
      </c>
    </row>
    <row r="19" spans="1:5" x14ac:dyDescent="0.25">
      <c r="B19" s="2"/>
      <c r="C19" s="2"/>
      <c r="D19" s="2"/>
      <c r="E19" s="2"/>
    </row>
    <row r="20" spans="1:5" x14ac:dyDescent="0.25">
      <c r="A20" t="s">
        <v>68</v>
      </c>
      <c r="B20" s="2" t="s">
        <v>51</v>
      </c>
      <c r="C20" s="2" t="s">
        <v>194</v>
      </c>
      <c r="D20" s="2"/>
      <c r="E20" s="2">
        <v>200000</v>
      </c>
    </row>
    <row r="21" spans="1:5" x14ac:dyDescent="0.25">
      <c r="B21" s="2"/>
      <c r="C21" s="2"/>
      <c r="D21" s="2"/>
      <c r="E21" s="2"/>
    </row>
    <row r="22" spans="1:5" x14ac:dyDescent="0.25">
      <c r="A22" t="s">
        <v>40</v>
      </c>
      <c r="B22" s="2" t="s">
        <v>195</v>
      </c>
      <c r="C22" s="2"/>
      <c r="D22" s="2"/>
      <c r="E22" s="2">
        <v>100000</v>
      </c>
    </row>
    <row r="23" spans="1:5" x14ac:dyDescent="0.25">
      <c r="B23" s="2"/>
      <c r="C23" s="2"/>
      <c r="D23" s="2"/>
      <c r="E23" s="2"/>
    </row>
    <row r="24" spans="1:5" x14ac:dyDescent="0.25">
      <c r="A24" t="s">
        <v>14</v>
      </c>
      <c r="B24" s="2" t="s">
        <v>15</v>
      </c>
      <c r="C24" s="2"/>
      <c r="D24" s="2"/>
      <c r="E24" s="2">
        <v>170000</v>
      </c>
    </row>
    <row r="25" spans="1:5" x14ac:dyDescent="0.25">
      <c r="B25" s="2"/>
      <c r="C25" s="2"/>
      <c r="D25" s="2"/>
      <c r="E25" s="2"/>
    </row>
    <row r="26" spans="1:5" x14ac:dyDescent="0.25">
      <c r="A26" t="s">
        <v>16</v>
      </c>
      <c r="B26" s="2" t="s">
        <v>17</v>
      </c>
      <c r="C26" s="2"/>
      <c r="D26" s="2"/>
      <c r="E26" s="2">
        <v>400000</v>
      </c>
    </row>
    <row r="27" spans="1:5" x14ac:dyDescent="0.25">
      <c r="B27" s="2"/>
      <c r="C27" s="2"/>
      <c r="D27" s="2"/>
      <c r="E27" s="2"/>
    </row>
    <row r="28" spans="1:5" x14ac:dyDescent="0.25">
      <c r="A28" s="6" t="s">
        <v>22</v>
      </c>
      <c r="B28" s="1" t="s">
        <v>196</v>
      </c>
      <c r="C28" s="1"/>
      <c r="D28" s="1"/>
      <c r="E28" s="1">
        <f>SUM(E13:E27)</f>
        <v>1930000</v>
      </c>
    </row>
    <row r="29" spans="1:5" x14ac:dyDescent="0.25">
      <c r="B29" s="2"/>
      <c r="C29" s="2"/>
      <c r="D29" s="2"/>
      <c r="E29" s="2"/>
    </row>
    <row r="30" spans="1:5" x14ac:dyDescent="0.25">
      <c r="B30" s="2" t="s">
        <v>172</v>
      </c>
      <c r="C30" s="2"/>
      <c r="D30" s="2"/>
      <c r="E30" s="2">
        <f>E28+E10+E8</f>
        <v>5388000</v>
      </c>
    </row>
  </sheetData>
  <mergeCells count="1">
    <mergeCell ref="B2:C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workbookViewId="0">
      <selection activeCell="B1" sqref="B1"/>
    </sheetView>
  </sheetViews>
  <sheetFormatPr defaultRowHeight="15" x14ac:dyDescent="0.25"/>
  <cols>
    <col min="2" max="2" width="28.28515625" customWidth="1"/>
    <col min="3" max="3" width="11.140625" customWidth="1"/>
  </cols>
  <sheetData>
    <row r="1" spans="1:5" x14ac:dyDescent="0.25">
      <c r="B1" s="6" t="s">
        <v>201</v>
      </c>
    </row>
    <row r="3" spans="1:5" x14ac:dyDescent="0.25">
      <c r="B3" s="1" t="s">
        <v>60</v>
      </c>
      <c r="C3" s="2"/>
      <c r="D3" s="2"/>
      <c r="E3" s="2">
        <v>51040</v>
      </c>
    </row>
    <row r="4" spans="1:5" x14ac:dyDescent="0.25">
      <c r="B4" s="2"/>
      <c r="C4" s="2"/>
      <c r="D4" s="2"/>
      <c r="E4" s="2"/>
    </row>
    <row r="5" spans="1:5" x14ac:dyDescent="0.25">
      <c r="A5" t="s">
        <v>14</v>
      </c>
      <c r="B5" s="2" t="s">
        <v>61</v>
      </c>
      <c r="C5" s="2"/>
      <c r="D5" s="2"/>
      <c r="E5" s="2">
        <v>300000</v>
      </c>
    </row>
    <row r="6" spans="1:5" x14ac:dyDescent="0.25">
      <c r="A6" t="s">
        <v>16</v>
      </c>
      <c r="B6" s="2" t="s">
        <v>17</v>
      </c>
      <c r="C6" s="2"/>
      <c r="D6" s="2"/>
      <c r="E6" s="2">
        <v>80000</v>
      </c>
    </row>
    <row r="7" spans="1:5" x14ac:dyDescent="0.25">
      <c r="B7" s="2"/>
      <c r="C7" s="2"/>
      <c r="D7" s="2"/>
      <c r="E7" s="2"/>
    </row>
    <row r="8" spans="1:5" x14ac:dyDescent="0.25">
      <c r="A8" s="6"/>
      <c r="B8" s="1" t="s">
        <v>35</v>
      </c>
      <c r="C8" s="1"/>
      <c r="D8" s="1"/>
      <c r="E8" s="1">
        <f>SUM(E5:E7)</f>
        <v>380000</v>
      </c>
    </row>
    <row r="9" spans="1:5" x14ac:dyDescent="0.25">
      <c r="B9" s="2"/>
      <c r="C9" s="2"/>
      <c r="D9" s="2"/>
      <c r="E9" s="2"/>
    </row>
    <row r="10" spans="1:5" x14ac:dyDescent="0.25">
      <c r="B10" s="2"/>
      <c r="C10" s="2"/>
      <c r="D10" s="2"/>
      <c r="E10" s="2"/>
    </row>
    <row r="11" spans="1:5" x14ac:dyDescent="0.25">
      <c r="B11" s="1" t="s">
        <v>62</v>
      </c>
      <c r="C11" s="2"/>
      <c r="D11" s="2"/>
      <c r="E11" s="2">
        <v>45160</v>
      </c>
    </row>
    <row r="12" spans="1:5" x14ac:dyDescent="0.25">
      <c r="B12" s="1"/>
      <c r="C12" s="2"/>
      <c r="D12" s="2"/>
      <c r="E12" s="2"/>
    </row>
    <row r="13" spans="1:5" x14ac:dyDescent="0.25">
      <c r="A13" t="s">
        <v>38</v>
      </c>
      <c r="B13" s="4" t="s">
        <v>39</v>
      </c>
      <c r="C13" s="2"/>
      <c r="D13" s="2"/>
      <c r="E13" s="2">
        <v>780000</v>
      </c>
    </row>
    <row r="14" spans="1:5" x14ac:dyDescent="0.25">
      <c r="A14" t="s">
        <v>40</v>
      </c>
      <c r="B14" s="4" t="s">
        <v>63</v>
      </c>
      <c r="C14" s="2"/>
      <c r="D14" s="2"/>
      <c r="E14" s="2">
        <v>1170000</v>
      </c>
    </row>
    <row r="15" spans="1:5" x14ac:dyDescent="0.25">
      <c r="A15" t="s">
        <v>16</v>
      </c>
      <c r="B15" s="4" t="s">
        <v>17</v>
      </c>
      <c r="C15" s="2"/>
      <c r="D15" s="2"/>
      <c r="E15" s="2">
        <v>530000</v>
      </c>
    </row>
    <row r="16" spans="1:5" x14ac:dyDescent="0.25">
      <c r="B16" s="4"/>
      <c r="C16" s="2"/>
      <c r="D16" s="2"/>
      <c r="E16" s="2"/>
    </row>
    <row r="17" spans="1:5" x14ac:dyDescent="0.25">
      <c r="A17" s="6" t="s">
        <v>22</v>
      </c>
      <c r="B17" s="8" t="s">
        <v>42</v>
      </c>
      <c r="C17" s="1"/>
      <c r="D17" s="1"/>
      <c r="E17" s="8">
        <v>2480000</v>
      </c>
    </row>
    <row r="18" spans="1:5" x14ac:dyDescent="0.25">
      <c r="B18" s="4"/>
      <c r="C18" s="2"/>
      <c r="D18" s="2"/>
      <c r="E18" s="2"/>
    </row>
    <row r="19" spans="1:5" x14ac:dyDescent="0.25">
      <c r="A19" t="s">
        <v>30</v>
      </c>
      <c r="B19" s="5" t="s">
        <v>64</v>
      </c>
      <c r="C19" s="2"/>
      <c r="D19" s="2"/>
      <c r="E19" s="7">
        <v>550000</v>
      </c>
    </row>
    <row r="20" spans="1:5" x14ac:dyDescent="0.25">
      <c r="A20" t="s">
        <v>26</v>
      </c>
      <c r="B20" s="5" t="s">
        <v>17</v>
      </c>
      <c r="C20" s="2"/>
      <c r="D20" s="2"/>
      <c r="E20" s="7">
        <v>150000</v>
      </c>
    </row>
    <row r="21" spans="1:5" x14ac:dyDescent="0.25">
      <c r="A21" s="6" t="s">
        <v>30</v>
      </c>
      <c r="B21" s="8" t="s">
        <v>65</v>
      </c>
      <c r="C21" s="1"/>
      <c r="D21" s="1"/>
      <c r="E21" s="1">
        <v>700000</v>
      </c>
    </row>
    <row r="22" spans="1:5" x14ac:dyDescent="0.25">
      <c r="B22" s="4"/>
      <c r="C22" s="2"/>
      <c r="D22" s="2"/>
      <c r="E22" s="2"/>
    </row>
    <row r="23" spans="1:5" x14ac:dyDescent="0.25">
      <c r="A23" s="6"/>
      <c r="B23" s="1" t="s">
        <v>35</v>
      </c>
      <c r="C23" s="1"/>
      <c r="D23" s="1"/>
      <c r="E23" s="1">
        <f>SUM(E13:E20)-E17</f>
        <v>3180000</v>
      </c>
    </row>
    <row r="24" spans="1:5" x14ac:dyDescent="0.25">
      <c r="B24" s="2"/>
      <c r="C24" s="2"/>
      <c r="D24" s="2"/>
      <c r="E24" s="2"/>
    </row>
    <row r="25" spans="1:5" x14ac:dyDescent="0.25">
      <c r="B25" s="2"/>
      <c r="C25" s="2"/>
      <c r="D25" s="2"/>
      <c r="E25" s="2"/>
    </row>
    <row r="26" spans="1:5" x14ac:dyDescent="0.25">
      <c r="B26" s="1" t="s">
        <v>66</v>
      </c>
      <c r="C26" s="2"/>
      <c r="D26" s="2"/>
      <c r="E26" s="2">
        <v>42180</v>
      </c>
    </row>
    <row r="27" spans="1:5" x14ac:dyDescent="0.25">
      <c r="B27" s="2"/>
      <c r="C27" s="2"/>
      <c r="D27" s="2"/>
      <c r="E27" s="2"/>
    </row>
    <row r="28" spans="1:5" x14ac:dyDescent="0.25">
      <c r="A28" t="s">
        <v>14</v>
      </c>
      <c r="B28" s="2" t="s">
        <v>15</v>
      </c>
      <c r="C28" s="2"/>
      <c r="D28" s="2"/>
      <c r="E28" s="2">
        <v>400000</v>
      </c>
    </row>
    <row r="29" spans="1:5" x14ac:dyDescent="0.25">
      <c r="A29" t="s">
        <v>16</v>
      </c>
      <c r="B29" s="2" t="s">
        <v>17</v>
      </c>
      <c r="C29" s="2"/>
      <c r="D29" s="2"/>
      <c r="E29" s="2">
        <v>20000</v>
      </c>
    </row>
    <row r="30" spans="1:5" x14ac:dyDescent="0.25">
      <c r="B30" s="2"/>
      <c r="C30" s="2"/>
      <c r="D30" s="2"/>
      <c r="E30" s="2"/>
    </row>
    <row r="31" spans="1:5" x14ac:dyDescent="0.25">
      <c r="A31" s="6"/>
      <c r="B31" s="1" t="s">
        <v>32</v>
      </c>
      <c r="C31" s="1"/>
      <c r="D31" s="1"/>
      <c r="E31" s="1">
        <f>SUM(E28:E30)</f>
        <v>420000</v>
      </c>
    </row>
    <row r="32" spans="1:5" x14ac:dyDescent="0.25">
      <c r="B32" s="2"/>
      <c r="C32" s="2"/>
      <c r="D32" s="2"/>
      <c r="E32" s="2"/>
    </row>
    <row r="33" spans="1:5" x14ac:dyDescent="0.25">
      <c r="B33" s="2"/>
      <c r="C33" s="2"/>
      <c r="D33" s="2"/>
      <c r="E33" s="2"/>
    </row>
    <row r="34" spans="1:5" x14ac:dyDescent="0.25">
      <c r="B34" s="1" t="s">
        <v>67</v>
      </c>
      <c r="C34" s="2"/>
      <c r="D34" s="2"/>
      <c r="E34" s="2">
        <v>64010</v>
      </c>
    </row>
    <row r="35" spans="1:5" x14ac:dyDescent="0.25">
      <c r="B35" s="2"/>
      <c r="C35" s="2"/>
      <c r="D35" s="2"/>
      <c r="E35" s="2"/>
    </row>
    <row r="36" spans="1:5" x14ac:dyDescent="0.25">
      <c r="A36" t="s">
        <v>68</v>
      </c>
      <c r="B36" s="2" t="s">
        <v>69</v>
      </c>
      <c r="C36" s="2"/>
      <c r="D36" s="2"/>
      <c r="E36" s="2">
        <v>4500000</v>
      </c>
    </row>
    <row r="37" spans="1:5" x14ac:dyDescent="0.25">
      <c r="A37" t="s">
        <v>16</v>
      </c>
      <c r="B37" s="2" t="s">
        <v>17</v>
      </c>
      <c r="C37" s="2"/>
      <c r="D37" s="2"/>
      <c r="E37" s="2">
        <v>1220000</v>
      </c>
    </row>
    <row r="38" spans="1:5" x14ac:dyDescent="0.25">
      <c r="B38" s="2"/>
      <c r="C38" s="2"/>
      <c r="D38" s="2"/>
      <c r="E38" s="2"/>
    </row>
    <row r="39" spans="1:5" x14ac:dyDescent="0.25">
      <c r="A39" s="6"/>
      <c r="B39" s="1" t="s">
        <v>35</v>
      </c>
      <c r="C39" s="1"/>
      <c r="D39" s="1"/>
      <c r="E39" s="1">
        <f>SUM(E36:E38)</f>
        <v>5720000</v>
      </c>
    </row>
    <row r="40" spans="1:5" x14ac:dyDescent="0.25">
      <c r="B40" s="2"/>
      <c r="C40" s="2"/>
      <c r="D40" s="2"/>
      <c r="E40" s="2"/>
    </row>
    <row r="41" spans="1:5" x14ac:dyDescent="0.25">
      <c r="B41" s="2"/>
      <c r="C41" s="2"/>
      <c r="D41" s="2"/>
      <c r="E41" s="2"/>
    </row>
    <row r="42" spans="1:5" x14ac:dyDescent="0.25">
      <c r="B42" s="1" t="s">
        <v>70</v>
      </c>
      <c r="C42" s="2"/>
      <c r="D42" s="2"/>
      <c r="E42" s="2">
        <v>72111</v>
      </c>
    </row>
    <row r="43" spans="1:5" x14ac:dyDescent="0.25">
      <c r="B43" s="2"/>
      <c r="C43" s="2"/>
      <c r="D43" s="2"/>
      <c r="E43" s="2"/>
    </row>
    <row r="44" spans="1:5" x14ac:dyDescent="0.25">
      <c r="A44" t="s">
        <v>14</v>
      </c>
      <c r="B44" s="2" t="s">
        <v>15</v>
      </c>
      <c r="C44" s="2"/>
      <c r="D44" s="2"/>
      <c r="E44" s="2">
        <v>70000</v>
      </c>
    </row>
    <row r="45" spans="1:5" x14ac:dyDescent="0.25">
      <c r="B45" s="2"/>
      <c r="C45" s="2"/>
      <c r="D45" s="2"/>
      <c r="E45" s="2"/>
    </row>
    <row r="46" spans="1:5" x14ac:dyDescent="0.25">
      <c r="A46" s="6"/>
      <c r="B46" s="1" t="s">
        <v>35</v>
      </c>
      <c r="C46" s="1"/>
      <c r="D46" s="1"/>
      <c r="E46" s="1">
        <f>SUM(E44:E45)</f>
        <v>70000</v>
      </c>
    </row>
    <row r="47" spans="1:5" x14ac:dyDescent="0.25">
      <c r="B47" s="2"/>
      <c r="C47" s="2"/>
      <c r="D47" s="2"/>
      <c r="E47" s="2"/>
    </row>
    <row r="48" spans="1:5" x14ac:dyDescent="0.25">
      <c r="B48" s="2"/>
      <c r="C48" s="2"/>
      <c r="D48" s="2"/>
      <c r="E48" s="2"/>
    </row>
    <row r="49" spans="1:5" x14ac:dyDescent="0.25">
      <c r="B49" s="2"/>
      <c r="C49" s="2"/>
      <c r="D49" s="2"/>
      <c r="E49" s="2"/>
    </row>
    <row r="50" spans="1:5" x14ac:dyDescent="0.25">
      <c r="B50" s="2"/>
      <c r="C50" s="2"/>
      <c r="D50" s="2"/>
      <c r="E50" s="2"/>
    </row>
    <row r="51" spans="1:5" x14ac:dyDescent="0.25">
      <c r="B51" s="2"/>
      <c r="C51" s="2"/>
      <c r="D51" s="2"/>
      <c r="E51" s="2"/>
    </row>
    <row r="52" spans="1:5" x14ac:dyDescent="0.25">
      <c r="B52" s="2"/>
      <c r="C52" s="2"/>
      <c r="D52" s="2"/>
      <c r="E52" s="2"/>
    </row>
    <row r="53" spans="1:5" x14ac:dyDescent="0.25">
      <c r="B53" s="2"/>
      <c r="C53" s="2"/>
      <c r="D53" s="2"/>
      <c r="E53" s="2"/>
    </row>
    <row r="54" spans="1:5" x14ac:dyDescent="0.25">
      <c r="B54" s="2"/>
      <c r="C54" s="2"/>
      <c r="D54" s="2"/>
      <c r="E54" s="2"/>
    </row>
    <row r="55" spans="1:5" x14ac:dyDescent="0.25">
      <c r="B55" s="2"/>
      <c r="C55" s="2"/>
      <c r="D55" s="2"/>
      <c r="E55" s="2"/>
    </row>
    <row r="56" spans="1:5" x14ac:dyDescent="0.25">
      <c r="B56" s="2"/>
      <c r="C56" s="2"/>
      <c r="D56" s="2"/>
      <c r="E56" s="2"/>
    </row>
    <row r="57" spans="1:5" x14ac:dyDescent="0.25">
      <c r="B57" s="2"/>
      <c r="C57" s="2"/>
      <c r="D57" s="2"/>
      <c r="E57" s="2"/>
    </row>
    <row r="58" spans="1:5" x14ac:dyDescent="0.25">
      <c r="B58" s="1" t="s">
        <v>71</v>
      </c>
      <c r="C58" s="2"/>
      <c r="D58" s="2"/>
      <c r="E58" s="2">
        <v>72311</v>
      </c>
    </row>
    <row r="59" spans="1:5" x14ac:dyDescent="0.25">
      <c r="B59" s="2"/>
      <c r="C59" s="2"/>
      <c r="D59" s="2"/>
      <c r="E59" s="2"/>
    </row>
    <row r="60" spans="1:5" x14ac:dyDescent="0.25">
      <c r="A60" t="s">
        <v>68</v>
      </c>
      <c r="B60" s="2" t="s">
        <v>51</v>
      </c>
      <c r="C60" s="2"/>
      <c r="D60" s="2"/>
      <c r="E60" s="2">
        <v>300000</v>
      </c>
    </row>
    <row r="61" spans="1:5" x14ac:dyDescent="0.25">
      <c r="B61" s="2"/>
      <c r="C61" s="2" t="s">
        <v>52</v>
      </c>
      <c r="D61" s="2">
        <v>130000</v>
      </c>
      <c r="E61" s="2"/>
    </row>
    <row r="62" spans="1:5" x14ac:dyDescent="0.25">
      <c r="B62" s="2"/>
      <c r="C62" s="2" t="s">
        <v>72</v>
      </c>
      <c r="D62" s="2">
        <v>90000</v>
      </c>
      <c r="E62" s="2"/>
    </row>
    <row r="63" spans="1:5" x14ac:dyDescent="0.25">
      <c r="B63" s="2"/>
      <c r="C63" s="2" t="s">
        <v>73</v>
      </c>
      <c r="D63" s="2">
        <v>80000</v>
      </c>
      <c r="E63" s="2"/>
    </row>
    <row r="64" spans="1:5" x14ac:dyDescent="0.25">
      <c r="B64" s="2"/>
      <c r="C64" s="2"/>
      <c r="D64" s="2"/>
      <c r="E64" s="2"/>
    </row>
    <row r="65" spans="1:5" x14ac:dyDescent="0.25">
      <c r="A65" t="s">
        <v>14</v>
      </c>
      <c r="B65" s="2" t="s">
        <v>15</v>
      </c>
      <c r="C65" s="2"/>
      <c r="D65" s="2"/>
      <c r="E65" s="2">
        <v>30000</v>
      </c>
    </row>
    <row r="66" spans="1:5" x14ac:dyDescent="0.25">
      <c r="B66" s="2"/>
      <c r="C66" s="2"/>
      <c r="D66" s="2"/>
      <c r="E66" s="2"/>
    </row>
    <row r="67" spans="1:5" x14ac:dyDescent="0.25">
      <c r="A67" t="s">
        <v>16</v>
      </c>
      <c r="B67" s="2" t="s">
        <v>17</v>
      </c>
      <c r="C67" s="2"/>
      <c r="D67" s="2"/>
      <c r="E67" s="2">
        <v>90000</v>
      </c>
    </row>
    <row r="68" spans="1:5" x14ac:dyDescent="0.25">
      <c r="B68" s="2"/>
      <c r="C68" s="2"/>
      <c r="D68" s="2"/>
      <c r="E68" s="2"/>
    </row>
    <row r="69" spans="1:5" x14ac:dyDescent="0.25">
      <c r="A69" s="6"/>
      <c r="B69" s="1" t="s">
        <v>35</v>
      </c>
      <c r="C69" s="1"/>
      <c r="D69" s="1"/>
      <c r="E69" s="1">
        <f>SUM(E60:E68)</f>
        <v>420000</v>
      </c>
    </row>
    <row r="70" spans="1:5" x14ac:dyDescent="0.25">
      <c r="A70" s="6"/>
      <c r="B70" s="1"/>
      <c r="C70" s="1"/>
      <c r="D70" s="1"/>
      <c r="E70" s="1"/>
    </row>
    <row r="71" spans="1:5" x14ac:dyDescent="0.25">
      <c r="B71" s="2"/>
      <c r="C71" s="2"/>
      <c r="D71" s="2"/>
      <c r="E71" s="2"/>
    </row>
    <row r="72" spans="1:5" x14ac:dyDescent="0.25">
      <c r="B72" s="1" t="s">
        <v>74</v>
      </c>
      <c r="C72" s="2"/>
      <c r="D72" s="2"/>
      <c r="E72" s="2">
        <v>107051</v>
      </c>
    </row>
    <row r="73" spans="1:5" x14ac:dyDescent="0.25">
      <c r="B73" s="2"/>
      <c r="C73" s="2"/>
      <c r="D73" s="2"/>
      <c r="E73" s="2"/>
    </row>
    <row r="74" spans="1:5" x14ac:dyDescent="0.25">
      <c r="A74" t="s">
        <v>50</v>
      </c>
      <c r="B74" s="4" t="s">
        <v>75</v>
      </c>
      <c r="C74" s="2"/>
      <c r="D74" s="4"/>
      <c r="E74" s="2">
        <v>2800000</v>
      </c>
    </row>
    <row r="75" spans="1:5" x14ac:dyDescent="0.25">
      <c r="A75" t="s">
        <v>16</v>
      </c>
      <c r="B75" s="2" t="s">
        <v>17</v>
      </c>
      <c r="C75" s="2"/>
      <c r="D75" s="2"/>
      <c r="E75" s="2">
        <v>750000</v>
      </c>
    </row>
    <row r="76" spans="1:5" x14ac:dyDescent="0.25">
      <c r="A76" s="6"/>
      <c r="B76" s="1" t="s">
        <v>35</v>
      </c>
      <c r="C76" s="1"/>
      <c r="D76" s="1"/>
      <c r="E76" s="1">
        <f>SUM(E74:E75)</f>
        <v>3550000</v>
      </c>
    </row>
    <row r="77" spans="1:5" x14ac:dyDescent="0.25">
      <c r="B77" s="2"/>
      <c r="C77" s="2"/>
      <c r="D77" s="2"/>
      <c r="E77" s="2"/>
    </row>
    <row r="78" spans="1:5" x14ac:dyDescent="0.25">
      <c r="B78" s="2"/>
      <c r="C78" s="2"/>
      <c r="D78" s="2"/>
      <c r="E78" s="2"/>
    </row>
    <row r="79" spans="1:5" x14ac:dyDescent="0.25">
      <c r="B79" s="1" t="s">
        <v>76</v>
      </c>
      <c r="C79" s="2"/>
      <c r="D79" s="2"/>
      <c r="E79" s="2">
        <v>82061</v>
      </c>
    </row>
    <row r="80" spans="1:5" x14ac:dyDescent="0.25">
      <c r="B80" s="2"/>
      <c r="C80" s="2"/>
      <c r="D80" s="2"/>
      <c r="E80" s="2"/>
    </row>
    <row r="81" spans="1:5" x14ac:dyDescent="0.25">
      <c r="A81" t="s">
        <v>38</v>
      </c>
      <c r="B81" s="2" t="s">
        <v>39</v>
      </c>
      <c r="C81" s="2"/>
      <c r="D81" s="2"/>
      <c r="E81" s="2">
        <v>20000</v>
      </c>
    </row>
    <row r="82" spans="1:5" x14ac:dyDescent="0.25">
      <c r="B82" s="2"/>
      <c r="C82" s="2"/>
      <c r="D82" s="2"/>
      <c r="E82" s="2"/>
    </row>
    <row r="83" spans="1:5" x14ac:dyDescent="0.25">
      <c r="A83" t="s">
        <v>11</v>
      </c>
      <c r="B83" s="2" t="s">
        <v>12</v>
      </c>
      <c r="C83" s="2" t="s">
        <v>13</v>
      </c>
      <c r="D83" s="2"/>
      <c r="E83" s="2">
        <v>20000</v>
      </c>
    </row>
    <row r="84" spans="1:5" x14ac:dyDescent="0.25">
      <c r="B84" s="2"/>
      <c r="C84" s="2"/>
      <c r="D84" s="2"/>
      <c r="E84" s="2"/>
    </row>
    <row r="85" spans="1:5" x14ac:dyDescent="0.25">
      <c r="A85" t="s">
        <v>68</v>
      </c>
      <c r="B85" s="2" t="s">
        <v>51</v>
      </c>
      <c r="C85" s="2"/>
      <c r="D85" s="2"/>
      <c r="E85" s="2">
        <v>200000</v>
      </c>
    </row>
    <row r="86" spans="1:5" x14ac:dyDescent="0.25">
      <c r="B86" s="2"/>
      <c r="C86" s="2" t="s">
        <v>52</v>
      </c>
      <c r="D86" s="2">
        <v>100000</v>
      </c>
      <c r="E86" s="2"/>
    </row>
    <row r="87" spans="1:5" x14ac:dyDescent="0.25">
      <c r="B87" s="2"/>
      <c r="C87" s="7" t="s">
        <v>77</v>
      </c>
      <c r="D87" s="2">
        <v>50000</v>
      </c>
      <c r="E87" s="2"/>
    </row>
    <row r="88" spans="1:5" x14ac:dyDescent="0.25">
      <c r="B88" s="2"/>
      <c r="C88" s="7" t="s">
        <v>73</v>
      </c>
      <c r="D88" s="2">
        <v>50000</v>
      </c>
      <c r="E88" s="2"/>
    </row>
    <row r="89" spans="1:5" x14ac:dyDescent="0.25">
      <c r="B89" s="2"/>
      <c r="C89" s="2"/>
      <c r="D89" s="2"/>
      <c r="E89" s="2"/>
    </row>
    <row r="90" spans="1:5" x14ac:dyDescent="0.25">
      <c r="A90" t="s">
        <v>40</v>
      </c>
      <c r="B90" s="2" t="s">
        <v>63</v>
      </c>
      <c r="C90" s="2"/>
      <c r="D90" s="2"/>
      <c r="E90" s="2">
        <v>30000</v>
      </c>
    </row>
    <row r="91" spans="1:5" x14ac:dyDescent="0.25">
      <c r="A91" t="s">
        <v>14</v>
      </c>
      <c r="B91" s="2" t="s">
        <v>78</v>
      </c>
      <c r="C91" s="2"/>
      <c r="D91" s="2"/>
      <c r="E91" s="2">
        <v>80000</v>
      </c>
    </row>
    <row r="92" spans="1:5" x14ac:dyDescent="0.25">
      <c r="B92" s="2"/>
      <c r="C92" s="2"/>
      <c r="D92" s="2"/>
      <c r="E92" s="2"/>
    </row>
    <row r="93" spans="1:5" x14ac:dyDescent="0.25">
      <c r="A93" t="s">
        <v>16</v>
      </c>
      <c r="B93" s="2" t="s">
        <v>17</v>
      </c>
      <c r="C93" s="2"/>
      <c r="D93" s="2"/>
      <c r="E93" s="2">
        <v>95000</v>
      </c>
    </row>
    <row r="94" spans="1:5" x14ac:dyDescent="0.25">
      <c r="B94" s="2"/>
      <c r="C94" s="2"/>
      <c r="D94" s="2"/>
      <c r="E94" s="2"/>
    </row>
    <row r="95" spans="1:5" x14ac:dyDescent="0.25">
      <c r="A95" s="6"/>
      <c r="B95" s="1" t="s">
        <v>35</v>
      </c>
      <c r="C95" s="1"/>
      <c r="D95" s="1"/>
      <c r="E95" s="1">
        <f>SUM(E81:E94)</f>
        <v>445000</v>
      </c>
    </row>
    <row r="96" spans="1:5" x14ac:dyDescent="0.25">
      <c r="B96" s="2"/>
      <c r="C96" s="2"/>
      <c r="D96" s="2"/>
      <c r="E96" s="2"/>
    </row>
    <row r="97" spans="1:5" x14ac:dyDescent="0.25">
      <c r="B97" s="2"/>
      <c r="C97" s="2"/>
      <c r="D97" s="2"/>
      <c r="E97" s="2"/>
    </row>
    <row r="98" spans="1:5" x14ac:dyDescent="0.25">
      <c r="B98" s="1" t="s">
        <v>79</v>
      </c>
      <c r="C98" s="2"/>
      <c r="D98" s="2"/>
      <c r="E98" s="2">
        <v>13320</v>
      </c>
    </row>
    <row r="99" spans="1:5" x14ac:dyDescent="0.25">
      <c r="B99" s="1"/>
      <c r="C99" s="2"/>
      <c r="D99" s="2"/>
      <c r="E99" s="2"/>
    </row>
    <row r="100" spans="1:5" x14ac:dyDescent="0.25">
      <c r="A100" t="s">
        <v>38</v>
      </c>
      <c r="B100" s="2" t="s">
        <v>39</v>
      </c>
      <c r="C100" s="2"/>
      <c r="D100" s="2"/>
      <c r="E100" s="2">
        <v>50000</v>
      </c>
    </row>
    <row r="101" spans="1:5" x14ac:dyDescent="0.25">
      <c r="B101" s="2"/>
      <c r="C101" s="2"/>
      <c r="D101" s="2"/>
      <c r="E101" s="2"/>
    </row>
    <row r="102" spans="1:5" x14ac:dyDescent="0.25">
      <c r="A102" t="s">
        <v>68</v>
      </c>
      <c r="B102" s="2" t="s">
        <v>51</v>
      </c>
      <c r="C102" s="2"/>
      <c r="D102" s="2"/>
      <c r="E102" s="2">
        <v>100000</v>
      </c>
    </row>
    <row r="103" spans="1:5" x14ac:dyDescent="0.25">
      <c r="B103" s="2"/>
      <c r="C103" s="2" t="s">
        <v>80</v>
      </c>
      <c r="D103" s="2">
        <v>50000</v>
      </c>
      <c r="E103" s="2"/>
    </row>
    <row r="104" spans="1:5" x14ac:dyDescent="0.25">
      <c r="B104" s="2"/>
      <c r="C104" s="2" t="s">
        <v>73</v>
      </c>
      <c r="D104" s="2">
        <v>50000</v>
      </c>
      <c r="E104" s="2"/>
    </row>
    <row r="105" spans="1:5" x14ac:dyDescent="0.25">
      <c r="B105" s="2"/>
      <c r="C105" s="2"/>
      <c r="D105" s="2"/>
      <c r="E105" s="2"/>
    </row>
    <row r="106" spans="1:5" x14ac:dyDescent="0.25">
      <c r="A106" t="s">
        <v>14</v>
      </c>
      <c r="B106" s="2" t="s">
        <v>15</v>
      </c>
      <c r="C106" s="2"/>
      <c r="D106" s="2"/>
      <c r="E106" s="2">
        <v>20000</v>
      </c>
    </row>
    <row r="107" spans="1:5" x14ac:dyDescent="0.25">
      <c r="B107" s="2"/>
      <c r="C107" s="2"/>
      <c r="D107" s="2"/>
      <c r="E107" s="2"/>
    </row>
    <row r="108" spans="1:5" x14ac:dyDescent="0.25">
      <c r="A108" t="s">
        <v>16</v>
      </c>
      <c r="B108" s="2" t="s">
        <v>17</v>
      </c>
      <c r="C108" s="2"/>
      <c r="D108" s="2"/>
      <c r="E108" s="2">
        <v>45000</v>
      </c>
    </row>
    <row r="109" spans="1:5" x14ac:dyDescent="0.25">
      <c r="B109" s="2"/>
      <c r="C109" s="2"/>
      <c r="D109" s="2"/>
      <c r="E109" s="2"/>
    </row>
    <row r="110" spans="1:5" x14ac:dyDescent="0.25">
      <c r="A110" s="6"/>
      <c r="B110" s="1" t="s">
        <v>35</v>
      </c>
      <c r="C110" s="1"/>
      <c r="D110" s="1"/>
      <c r="E110" s="1">
        <f>SUM(E100:E109)</f>
        <v>215000</v>
      </c>
    </row>
    <row r="111" spans="1:5" x14ac:dyDescent="0.25">
      <c r="B111" s="2"/>
      <c r="C111" s="2"/>
      <c r="D111" s="2"/>
      <c r="E111" s="2"/>
    </row>
    <row r="112" spans="1:5" x14ac:dyDescent="0.25">
      <c r="B112" s="7"/>
      <c r="C112" s="2"/>
      <c r="D112" s="2"/>
      <c r="E112" s="2"/>
    </row>
    <row r="113" spans="1:5" x14ac:dyDescent="0.25">
      <c r="B113" s="8" t="s">
        <v>81</v>
      </c>
      <c r="C113" s="2"/>
      <c r="D113" s="2"/>
      <c r="E113" s="2">
        <v>81030</v>
      </c>
    </row>
    <row r="114" spans="1:5" x14ac:dyDescent="0.25">
      <c r="B114" s="7"/>
      <c r="C114" s="2"/>
      <c r="D114" s="2"/>
      <c r="E114" s="2"/>
    </row>
    <row r="115" spans="1:5" x14ac:dyDescent="0.25">
      <c r="A115" t="s">
        <v>38</v>
      </c>
      <c r="B115" s="7" t="s">
        <v>39</v>
      </c>
      <c r="C115" s="2"/>
      <c r="D115" s="2"/>
      <c r="E115" s="2">
        <v>15000</v>
      </c>
    </row>
    <row r="116" spans="1:5" x14ac:dyDescent="0.25">
      <c r="B116" s="7"/>
      <c r="C116" s="2"/>
      <c r="D116" s="2"/>
      <c r="E116" s="2"/>
    </row>
    <row r="117" spans="1:5" x14ac:dyDescent="0.25">
      <c r="A117" t="s">
        <v>11</v>
      </c>
      <c r="B117" s="7" t="s">
        <v>12</v>
      </c>
      <c r="C117" s="2" t="s">
        <v>82</v>
      </c>
      <c r="D117" s="2"/>
      <c r="E117" s="2">
        <v>10000</v>
      </c>
    </row>
    <row r="118" spans="1:5" x14ac:dyDescent="0.25">
      <c r="B118" s="7"/>
      <c r="C118" s="2"/>
      <c r="D118" s="2"/>
      <c r="E118" s="2"/>
    </row>
    <row r="119" spans="1:5" x14ac:dyDescent="0.25">
      <c r="A119" t="s">
        <v>68</v>
      </c>
      <c r="B119" s="7" t="s">
        <v>51</v>
      </c>
      <c r="C119" s="2"/>
      <c r="D119" s="2"/>
      <c r="E119" s="2">
        <v>300000</v>
      </c>
    </row>
    <row r="120" spans="1:5" x14ac:dyDescent="0.25">
      <c r="B120" s="7"/>
      <c r="C120" s="2" t="s">
        <v>52</v>
      </c>
      <c r="D120" s="2">
        <v>150000</v>
      </c>
      <c r="E120" s="2"/>
    </row>
    <row r="121" spans="1:5" x14ac:dyDescent="0.25">
      <c r="B121" s="7"/>
      <c r="C121" s="2" t="s">
        <v>53</v>
      </c>
      <c r="D121" s="2">
        <v>80000</v>
      </c>
      <c r="E121" s="2"/>
    </row>
    <row r="122" spans="1:5" x14ac:dyDescent="0.25">
      <c r="B122" s="7"/>
      <c r="C122" s="7" t="s">
        <v>73</v>
      </c>
      <c r="D122" s="2">
        <v>70000</v>
      </c>
      <c r="E122" s="7"/>
    </row>
    <row r="123" spans="1:5" x14ac:dyDescent="0.25">
      <c r="B123" s="7"/>
      <c r="C123" s="2"/>
      <c r="D123" s="2"/>
      <c r="E123" s="7"/>
    </row>
    <row r="124" spans="1:5" x14ac:dyDescent="0.25">
      <c r="B124" s="7"/>
      <c r="C124" s="2"/>
      <c r="D124" s="2"/>
      <c r="E124" s="7"/>
    </row>
    <row r="125" spans="1:5" x14ac:dyDescent="0.25">
      <c r="A125" t="s">
        <v>40</v>
      </c>
      <c r="B125" s="7" t="s">
        <v>41</v>
      </c>
      <c r="C125" s="2"/>
      <c r="D125" s="2"/>
      <c r="E125" s="7">
        <v>30000</v>
      </c>
    </row>
    <row r="126" spans="1:5" x14ac:dyDescent="0.25">
      <c r="B126" s="7"/>
      <c r="C126" s="2"/>
      <c r="D126" s="2"/>
      <c r="E126" s="7"/>
    </row>
    <row r="127" spans="1:5" x14ac:dyDescent="0.25">
      <c r="A127" t="s">
        <v>14</v>
      </c>
      <c r="B127" s="7" t="s">
        <v>15</v>
      </c>
      <c r="C127" s="2" t="s">
        <v>83</v>
      </c>
      <c r="D127" s="2"/>
      <c r="E127" s="7">
        <v>45000</v>
      </c>
    </row>
    <row r="128" spans="1:5" x14ac:dyDescent="0.25">
      <c r="B128" s="7"/>
      <c r="C128" s="2"/>
      <c r="D128" s="2"/>
      <c r="E128" s="7"/>
    </row>
    <row r="129" spans="1:5" x14ac:dyDescent="0.25">
      <c r="A129" t="s">
        <v>16</v>
      </c>
      <c r="B129" s="7" t="s">
        <v>17</v>
      </c>
      <c r="C129" s="2"/>
      <c r="D129" s="2"/>
      <c r="E129" s="7">
        <v>100000</v>
      </c>
    </row>
    <row r="130" spans="1:5" x14ac:dyDescent="0.25">
      <c r="B130" s="7"/>
      <c r="C130" s="2"/>
      <c r="D130" s="2"/>
      <c r="E130" s="7"/>
    </row>
    <row r="131" spans="1:5" x14ac:dyDescent="0.25">
      <c r="A131" s="6"/>
      <c r="B131" s="8" t="s">
        <v>32</v>
      </c>
      <c r="C131" s="1"/>
      <c r="D131" s="1"/>
      <c r="E131" s="8">
        <f>SUM(E115:E129)</f>
        <v>500000</v>
      </c>
    </row>
    <row r="132" spans="1:5" x14ac:dyDescent="0.25">
      <c r="B132" s="7"/>
      <c r="C132" s="2"/>
      <c r="D132" s="2"/>
      <c r="E132" s="2"/>
    </row>
    <row r="134" spans="1:5" x14ac:dyDescent="0.25">
      <c r="B134" s="6" t="s">
        <v>84</v>
      </c>
      <c r="E134">
        <v>41233</v>
      </c>
    </row>
    <row r="136" spans="1:5" x14ac:dyDescent="0.25">
      <c r="A136" t="s">
        <v>1</v>
      </c>
      <c r="B136" t="s">
        <v>85</v>
      </c>
      <c r="E136">
        <v>2900000</v>
      </c>
    </row>
    <row r="138" spans="1:5" x14ac:dyDescent="0.25">
      <c r="A138" t="s">
        <v>4</v>
      </c>
      <c r="B138" t="s">
        <v>86</v>
      </c>
      <c r="E138">
        <v>350000</v>
      </c>
    </row>
    <row r="140" spans="1:5" x14ac:dyDescent="0.25">
      <c r="A140" s="6"/>
      <c r="B140" s="6" t="s">
        <v>32</v>
      </c>
      <c r="C140" s="6"/>
      <c r="D140" s="6"/>
      <c r="E140" s="6">
        <f>SUM(E136:E138)</f>
        <v>3250000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B1" sqref="B1"/>
    </sheetView>
  </sheetViews>
  <sheetFormatPr defaultRowHeight="15" x14ac:dyDescent="0.25"/>
  <cols>
    <col min="1" max="1" width="7.85546875" customWidth="1"/>
    <col min="2" max="2" width="19.7109375" customWidth="1"/>
    <col min="3" max="3" width="9.28515625" customWidth="1"/>
    <col min="7" max="7" width="10.7109375" customWidth="1"/>
    <col min="8" max="8" width="10.28515625" customWidth="1"/>
  </cols>
  <sheetData>
    <row r="1" spans="1:13" x14ac:dyDescent="0.25">
      <c r="B1" s="6" t="s">
        <v>202</v>
      </c>
      <c r="C1" s="27"/>
      <c r="D1" s="27"/>
      <c r="E1" s="27"/>
    </row>
    <row r="2" spans="1:13" x14ac:dyDescent="0.25">
      <c r="K2" s="28" t="s">
        <v>87</v>
      </c>
      <c r="L2" s="27"/>
    </row>
    <row r="3" spans="1:13" x14ac:dyDescent="0.25">
      <c r="C3" s="29" t="s">
        <v>88</v>
      </c>
      <c r="D3" s="29"/>
      <c r="E3" s="29"/>
      <c r="F3" s="29"/>
      <c r="G3" s="29"/>
      <c r="H3" s="29"/>
      <c r="I3" s="29"/>
      <c r="J3" s="29"/>
      <c r="K3" s="29"/>
      <c r="L3" s="29"/>
      <c r="M3" s="29"/>
    </row>
    <row r="5" spans="1:13" x14ac:dyDescent="0.25">
      <c r="A5" s="9"/>
      <c r="B5" s="9" t="s">
        <v>89</v>
      </c>
      <c r="C5" s="30" t="s">
        <v>90</v>
      </c>
      <c r="D5" s="30"/>
      <c r="E5" s="30"/>
      <c r="F5" s="30"/>
      <c r="G5" s="30"/>
      <c r="H5" s="30"/>
      <c r="I5" s="9" t="s">
        <v>91</v>
      </c>
      <c r="J5" s="9" t="s">
        <v>92</v>
      </c>
      <c r="K5" s="9" t="s">
        <v>93</v>
      </c>
      <c r="L5" s="9" t="s">
        <v>32</v>
      </c>
      <c r="M5" s="9" t="s">
        <v>94</v>
      </c>
    </row>
    <row r="6" spans="1:13" x14ac:dyDescent="0.25">
      <c r="A6" s="9"/>
      <c r="B6" s="9"/>
      <c r="C6" s="9" t="s">
        <v>95</v>
      </c>
      <c r="D6" s="9" t="s">
        <v>96</v>
      </c>
      <c r="E6" s="9" t="s">
        <v>97</v>
      </c>
      <c r="F6" s="9" t="s">
        <v>98</v>
      </c>
      <c r="G6" s="9" t="s">
        <v>99</v>
      </c>
      <c r="H6" s="9" t="s">
        <v>100</v>
      </c>
      <c r="I6" s="9"/>
      <c r="J6" s="9"/>
      <c r="K6" s="9"/>
      <c r="L6" s="9"/>
      <c r="M6" s="9"/>
    </row>
    <row r="7" spans="1:13" x14ac:dyDescent="0.25">
      <c r="A7" s="9" t="s">
        <v>101</v>
      </c>
      <c r="B7" s="9" t="s">
        <v>102</v>
      </c>
      <c r="C7" s="9">
        <f>C8+C9+C10</f>
        <v>33176</v>
      </c>
      <c r="D7" s="9">
        <f t="shared" ref="D7:L7" si="0">D8+D9+D10</f>
        <v>8977</v>
      </c>
      <c r="E7" s="9">
        <f t="shared" si="0"/>
        <v>18840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800</v>
      </c>
      <c r="J7" s="9">
        <f t="shared" si="0"/>
        <v>0</v>
      </c>
      <c r="K7" s="9">
        <f t="shared" si="0"/>
        <v>0</v>
      </c>
      <c r="L7" s="9">
        <f t="shared" si="0"/>
        <v>61793</v>
      </c>
      <c r="M7" s="9">
        <f>SUM(M8:M9)</f>
        <v>13</v>
      </c>
    </row>
    <row r="8" spans="1:13" x14ac:dyDescent="0.25">
      <c r="A8" s="10"/>
      <c r="B8" s="11" t="s">
        <v>103</v>
      </c>
      <c r="C8" s="10">
        <v>26011</v>
      </c>
      <c r="D8" s="10">
        <v>7023</v>
      </c>
      <c r="E8" s="10">
        <v>3980</v>
      </c>
      <c r="F8" s="10"/>
      <c r="G8" s="10"/>
      <c r="H8" s="10"/>
      <c r="I8" s="10">
        <v>800</v>
      </c>
      <c r="J8" s="10"/>
      <c r="K8" s="10"/>
      <c r="L8" s="10">
        <f>SUM(C8:K8)</f>
        <v>37814</v>
      </c>
      <c r="M8" s="10">
        <v>9</v>
      </c>
    </row>
    <row r="9" spans="1:13" x14ac:dyDescent="0.25">
      <c r="A9" s="10"/>
      <c r="B9" s="11" t="s">
        <v>104</v>
      </c>
      <c r="C9" s="10">
        <v>6693</v>
      </c>
      <c r="D9" s="10">
        <v>1826</v>
      </c>
      <c r="E9" s="10">
        <v>14210</v>
      </c>
      <c r="F9" s="10"/>
      <c r="G9" s="10"/>
      <c r="H9" s="10"/>
      <c r="I9" s="10"/>
      <c r="J9" s="10"/>
      <c r="K9" s="10"/>
      <c r="L9" s="10">
        <f>SUM(C9:K9)</f>
        <v>22729</v>
      </c>
      <c r="M9" s="10">
        <v>4</v>
      </c>
    </row>
    <row r="10" spans="1:13" x14ac:dyDescent="0.25">
      <c r="A10" s="10"/>
      <c r="B10" s="10" t="s">
        <v>105</v>
      </c>
      <c r="C10" s="10">
        <v>472</v>
      </c>
      <c r="D10" s="10">
        <v>128</v>
      </c>
      <c r="E10" s="10">
        <v>650</v>
      </c>
      <c r="F10" s="10"/>
      <c r="G10" s="10"/>
      <c r="H10" s="10"/>
      <c r="I10" s="10"/>
      <c r="J10" s="10"/>
      <c r="K10" s="10"/>
      <c r="L10" s="10">
        <f>SUM(C10:K10)</f>
        <v>1250</v>
      </c>
      <c r="M10" s="10"/>
    </row>
  </sheetData>
  <mergeCells count="4">
    <mergeCell ref="C1:E1"/>
    <mergeCell ref="K2:L2"/>
    <mergeCell ref="C3:M3"/>
    <mergeCell ref="C5:H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B1" sqref="B1"/>
    </sheetView>
  </sheetViews>
  <sheetFormatPr defaultRowHeight="15" x14ac:dyDescent="0.25"/>
  <cols>
    <col min="1" max="1" width="8" customWidth="1"/>
    <col min="2" max="2" width="18.140625" customWidth="1"/>
    <col min="7" max="7" width="10.7109375" customWidth="1"/>
    <col min="8" max="8" width="11.28515625" customWidth="1"/>
  </cols>
  <sheetData>
    <row r="1" spans="1:13" x14ac:dyDescent="0.25">
      <c r="B1" s="6" t="s">
        <v>203</v>
      </c>
      <c r="C1" s="27"/>
      <c r="D1" s="27"/>
      <c r="E1" s="27"/>
    </row>
    <row r="2" spans="1:13" x14ac:dyDescent="0.25">
      <c r="K2" s="28" t="s">
        <v>87</v>
      </c>
      <c r="L2" s="27"/>
    </row>
    <row r="3" spans="1:13" x14ac:dyDescent="0.25">
      <c r="C3" s="29" t="s">
        <v>88</v>
      </c>
      <c r="D3" s="29"/>
      <c r="E3" s="29"/>
      <c r="F3" s="29"/>
      <c r="G3" s="29"/>
      <c r="H3" s="29"/>
      <c r="I3" s="29"/>
      <c r="J3" s="29"/>
      <c r="K3" s="29"/>
      <c r="L3" s="29"/>
      <c r="M3" s="29"/>
    </row>
    <row r="5" spans="1:13" x14ac:dyDescent="0.25">
      <c r="A5" s="9"/>
      <c r="B5" s="9" t="s">
        <v>89</v>
      </c>
      <c r="C5" s="30" t="s">
        <v>90</v>
      </c>
      <c r="D5" s="30"/>
      <c r="E5" s="30"/>
      <c r="F5" s="30"/>
      <c r="G5" s="30"/>
      <c r="H5" s="30"/>
      <c r="I5" s="9" t="s">
        <v>91</v>
      </c>
      <c r="J5" s="9" t="s">
        <v>92</v>
      </c>
      <c r="K5" s="9" t="s">
        <v>93</v>
      </c>
      <c r="L5" s="9" t="s">
        <v>32</v>
      </c>
      <c r="M5" s="9" t="s">
        <v>94</v>
      </c>
    </row>
    <row r="6" spans="1:13" x14ac:dyDescent="0.25">
      <c r="A6" s="9"/>
      <c r="B6" s="9"/>
      <c r="C6" s="9" t="s">
        <v>95</v>
      </c>
      <c r="D6" s="9" t="s">
        <v>96</v>
      </c>
      <c r="E6" s="9" t="s">
        <v>97</v>
      </c>
      <c r="F6" s="9" t="s">
        <v>98</v>
      </c>
      <c r="G6" s="9" t="s">
        <v>99</v>
      </c>
      <c r="H6" s="9" t="s">
        <v>100</v>
      </c>
      <c r="I6" s="9"/>
      <c r="J6" s="9"/>
      <c r="K6" s="9"/>
      <c r="L6" s="9"/>
      <c r="M6" s="9"/>
    </row>
    <row r="7" spans="1:13" x14ac:dyDescent="0.25">
      <c r="A7" s="9" t="s">
        <v>106</v>
      </c>
      <c r="B7" s="9" t="s">
        <v>107</v>
      </c>
      <c r="C7" s="9">
        <f t="shared" ref="C7:M7" si="0">SUM(C8:C9)</f>
        <v>32618</v>
      </c>
      <c r="D7" s="9">
        <f t="shared" si="0"/>
        <v>7788</v>
      </c>
      <c r="E7" s="9">
        <f t="shared" si="0"/>
        <v>8670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950</v>
      </c>
      <c r="J7" s="9">
        <f t="shared" si="0"/>
        <v>0</v>
      </c>
      <c r="K7" s="9">
        <f t="shared" si="0"/>
        <v>0</v>
      </c>
      <c r="L7" s="9">
        <f t="shared" si="0"/>
        <v>50026</v>
      </c>
      <c r="M7" s="9">
        <f t="shared" si="0"/>
        <v>9</v>
      </c>
    </row>
    <row r="8" spans="1:13" x14ac:dyDescent="0.25">
      <c r="A8" s="10"/>
      <c r="B8" s="11" t="s">
        <v>108</v>
      </c>
      <c r="C8" s="10">
        <v>32618</v>
      </c>
      <c r="D8" s="10">
        <v>7788</v>
      </c>
      <c r="E8" s="10">
        <v>7220</v>
      </c>
      <c r="F8" s="10"/>
      <c r="G8" s="10"/>
      <c r="H8" s="10"/>
      <c r="I8" s="10">
        <v>950</v>
      </c>
      <c r="J8" s="10"/>
      <c r="K8" s="10"/>
      <c r="L8" s="10">
        <f>SUM(C8:K8)</f>
        <v>48576</v>
      </c>
      <c r="M8" s="10">
        <v>9</v>
      </c>
    </row>
    <row r="9" spans="1:13" x14ac:dyDescent="0.25">
      <c r="A9" s="10"/>
      <c r="B9" s="11" t="s">
        <v>109</v>
      </c>
      <c r="C9" s="10"/>
      <c r="D9" s="10"/>
      <c r="E9" s="10">
        <v>1450</v>
      </c>
      <c r="F9" s="10"/>
      <c r="G9" s="10"/>
      <c r="H9" s="10"/>
      <c r="I9" s="10"/>
      <c r="J9" s="10"/>
      <c r="K9" s="10"/>
      <c r="L9" s="10">
        <f>SUM(C9:K9)</f>
        <v>1450</v>
      </c>
      <c r="M9" s="10"/>
    </row>
  </sheetData>
  <mergeCells count="4">
    <mergeCell ref="C1:E1"/>
    <mergeCell ref="K2:L2"/>
    <mergeCell ref="C3:M3"/>
    <mergeCell ref="C5:H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B1" sqref="B1:E1"/>
    </sheetView>
  </sheetViews>
  <sheetFormatPr defaultRowHeight="15" x14ac:dyDescent="0.25"/>
  <cols>
    <col min="1" max="1" width="6.7109375" customWidth="1"/>
    <col min="2" max="2" width="21" customWidth="1"/>
  </cols>
  <sheetData>
    <row r="1" spans="1:12" x14ac:dyDescent="0.25">
      <c r="B1" s="31" t="s">
        <v>197</v>
      </c>
      <c r="C1" s="31"/>
      <c r="D1" s="31"/>
      <c r="E1" s="31"/>
    </row>
    <row r="2" spans="1:12" x14ac:dyDescent="0.25">
      <c r="B2" s="32"/>
      <c r="C2" s="32"/>
      <c r="D2" s="32"/>
      <c r="E2" s="32"/>
    </row>
    <row r="3" spans="1:12" x14ac:dyDescent="0.25">
      <c r="J3" s="28" t="s">
        <v>87</v>
      </c>
      <c r="K3" s="27"/>
    </row>
    <row r="4" spans="1:12" x14ac:dyDescent="0.25">
      <c r="B4" s="33" t="s">
        <v>88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x14ac:dyDescent="0.25">
      <c r="A5" s="9"/>
      <c r="B5" s="9" t="s">
        <v>89</v>
      </c>
      <c r="C5" s="30" t="s">
        <v>90</v>
      </c>
      <c r="D5" s="30"/>
      <c r="E5" s="30"/>
      <c r="F5" s="30"/>
      <c r="G5" s="30"/>
      <c r="H5" s="30"/>
      <c r="I5" s="9" t="s">
        <v>91</v>
      </c>
      <c r="J5" s="9" t="s">
        <v>93</v>
      </c>
      <c r="K5" s="9" t="s">
        <v>32</v>
      </c>
      <c r="L5" s="9" t="s">
        <v>94</v>
      </c>
    </row>
    <row r="6" spans="1:12" x14ac:dyDescent="0.25">
      <c r="A6" s="9"/>
      <c r="B6" s="9"/>
      <c r="C6" s="9" t="s">
        <v>95</v>
      </c>
      <c r="D6" s="9" t="s">
        <v>96</v>
      </c>
      <c r="E6" s="9" t="s">
        <v>97</v>
      </c>
      <c r="F6" s="9" t="s">
        <v>98</v>
      </c>
      <c r="G6" s="9" t="s">
        <v>99</v>
      </c>
      <c r="H6" s="9" t="s">
        <v>100</v>
      </c>
      <c r="I6" s="9"/>
      <c r="J6" s="9"/>
      <c r="K6" s="9"/>
      <c r="L6" s="9"/>
    </row>
    <row r="7" spans="1:12" x14ac:dyDescent="0.25">
      <c r="A7" s="9" t="s">
        <v>110</v>
      </c>
      <c r="B7" s="9" t="s">
        <v>111</v>
      </c>
      <c r="C7" s="9">
        <f t="shared" ref="C7:J7" si="0">C8+C32+C35</f>
        <v>85113</v>
      </c>
      <c r="D7" s="9">
        <f t="shared" si="0"/>
        <v>21654</v>
      </c>
      <c r="E7" s="9">
        <f t="shared" si="0"/>
        <v>62985</v>
      </c>
      <c r="F7" s="9">
        <f t="shared" si="0"/>
        <v>8200</v>
      </c>
      <c r="G7" s="9">
        <f t="shared" si="0"/>
        <v>3300</v>
      </c>
      <c r="H7" s="9">
        <f t="shared" si="0"/>
        <v>107409</v>
      </c>
      <c r="I7" s="9">
        <f t="shared" si="0"/>
        <v>7752</v>
      </c>
      <c r="J7" s="9">
        <f t="shared" si="0"/>
        <v>612</v>
      </c>
      <c r="K7" s="9">
        <f>K8+K32+K35-H7</f>
        <v>189616</v>
      </c>
      <c r="L7" s="9">
        <f>L8+L32+L35</f>
        <v>31</v>
      </c>
    </row>
    <row r="8" spans="1:12" x14ac:dyDescent="0.25">
      <c r="A8" s="9" t="s">
        <v>112</v>
      </c>
      <c r="B8" s="9" t="s">
        <v>113</v>
      </c>
      <c r="C8" s="9">
        <f>SUM(C9:C25)</f>
        <v>19319</v>
      </c>
      <c r="D8" s="9">
        <f t="shared" ref="D8:K8" si="1">SUM(D9:D25)</f>
        <v>4889</v>
      </c>
      <c r="E8" s="9">
        <f t="shared" si="1"/>
        <v>35475</v>
      </c>
      <c r="F8" s="9">
        <f t="shared" si="1"/>
        <v>8200</v>
      </c>
      <c r="G8" s="9">
        <f t="shared" si="1"/>
        <v>3300</v>
      </c>
      <c r="H8" s="9">
        <f t="shared" si="1"/>
        <v>107409</v>
      </c>
      <c r="I8" s="9">
        <f t="shared" si="1"/>
        <v>6002</v>
      </c>
      <c r="J8" s="9">
        <f t="shared" si="1"/>
        <v>612</v>
      </c>
      <c r="K8" s="9">
        <f t="shared" si="1"/>
        <v>185206</v>
      </c>
      <c r="L8" s="9">
        <f>SUM(L9:L31)</f>
        <v>9</v>
      </c>
    </row>
    <row r="9" spans="1:12" x14ac:dyDescent="0.25">
      <c r="A9" s="10"/>
      <c r="B9" s="11" t="s">
        <v>114</v>
      </c>
      <c r="C9" s="10">
        <v>2729</v>
      </c>
      <c r="D9" s="10">
        <v>729</v>
      </c>
      <c r="E9" s="10">
        <v>1930</v>
      </c>
      <c r="F9" s="10"/>
      <c r="G9" s="10"/>
      <c r="H9" s="10"/>
      <c r="I9" s="10"/>
      <c r="J9" s="10"/>
      <c r="K9" s="10">
        <f>SUM(C9:J9)</f>
        <v>5388</v>
      </c>
      <c r="L9" s="10">
        <v>2</v>
      </c>
    </row>
    <row r="10" spans="1:12" x14ac:dyDescent="0.25">
      <c r="A10" s="10"/>
      <c r="B10" s="11" t="s">
        <v>115</v>
      </c>
      <c r="C10" s="10"/>
      <c r="D10" s="10"/>
      <c r="E10" s="10">
        <v>380</v>
      </c>
      <c r="F10" s="10"/>
      <c r="G10" s="10"/>
      <c r="H10" s="10"/>
      <c r="I10" s="10"/>
      <c r="J10" s="10"/>
      <c r="K10" s="10">
        <f t="shared" ref="K10:K31" si="2">SUM(C10:J10)</f>
        <v>380</v>
      </c>
      <c r="L10" s="10"/>
    </row>
    <row r="11" spans="1:12" x14ac:dyDescent="0.25">
      <c r="A11" s="10"/>
      <c r="B11" s="11" t="s">
        <v>116</v>
      </c>
      <c r="C11" s="10"/>
      <c r="D11" s="10"/>
      <c r="E11" s="10">
        <v>2480</v>
      </c>
      <c r="F11" s="10"/>
      <c r="G11" s="10"/>
      <c r="H11" s="10"/>
      <c r="I11" s="10">
        <v>700</v>
      </c>
      <c r="J11" s="10"/>
      <c r="K11" s="10">
        <f t="shared" si="2"/>
        <v>3180</v>
      </c>
      <c r="L11" s="10"/>
    </row>
    <row r="12" spans="1:12" x14ac:dyDescent="0.25">
      <c r="A12" s="10"/>
      <c r="B12" s="11" t="s">
        <v>117</v>
      </c>
      <c r="C12" s="10"/>
      <c r="D12" s="10"/>
      <c r="E12" s="10">
        <v>420</v>
      </c>
      <c r="F12" s="10"/>
      <c r="G12" s="10"/>
      <c r="H12" s="10"/>
      <c r="I12" s="10"/>
      <c r="J12" s="10"/>
      <c r="K12" s="10">
        <f t="shared" si="2"/>
        <v>420</v>
      </c>
      <c r="L12" s="10"/>
    </row>
    <row r="13" spans="1:12" x14ac:dyDescent="0.25">
      <c r="A13" s="10"/>
      <c r="B13" s="11" t="s">
        <v>67</v>
      </c>
      <c r="C13" s="10"/>
      <c r="D13" s="10"/>
      <c r="E13" s="10">
        <v>5720</v>
      </c>
      <c r="F13" s="10"/>
      <c r="G13" s="10"/>
      <c r="H13" s="10"/>
      <c r="I13" s="10"/>
      <c r="J13" s="10"/>
      <c r="K13" s="10">
        <f t="shared" si="2"/>
        <v>5720</v>
      </c>
      <c r="L13" s="10"/>
    </row>
    <row r="14" spans="1:12" x14ac:dyDescent="0.25">
      <c r="A14" s="10"/>
      <c r="B14" s="11" t="s">
        <v>118</v>
      </c>
      <c r="C14" s="10"/>
      <c r="D14" s="10"/>
      <c r="E14" s="10">
        <v>70</v>
      </c>
      <c r="F14" s="10"/>
      <c r="G14" s="10"/>
      <c r="H14" s="10"/>
      <c r="I14" s="10"/>
      <c r="J14" s="10"/>
      <c r="K14" s="10">
        <f t="shared" si="2"/>
        <v>70</v>
      </c>
      <c r="L14" s="10"/>
    </row>
    <row r="15" spans="1:12" x14ac:dyDescent="0.25">
      <c r="A15" s="10"/>
      <c r="B15" s="11" t="s">
        <v>71</v>
      </c>
      <c r="C15" s="10"/>
      <c r="D15" s="10"/>
      <c r="E15" s="10">
        <v>420</v>
      </c>
      <c r="F15" s="10"/>
      <c r="G15" s="10"/>
      <c r="H15" s="10"/>
      <c r="I15" s="10"/>
      <c r="J15" s="10"/>
      <c r="K15" s="10">
        <f t="shared" si="2"/>
        <v>420</v>
      </c>
      <c r="L15" s="10"/>
    </row>
    <row r="16" spans="1:12" x14ac:dyDescent="0.25">
      <c r="A16" s="10"/>
      <c r="B16" s="11" t="s">
        <v>74</v>
      </c>
      <c r="C16" s="10"/>
      <c r="D16" s="10"/>
      <c r="E16" s="10">
        <v>3550</v>
      </c>
      <c r="F16" s="10"/>
      <c r="G16" s="10"/>
      <c r="H16" s="10"/>
      <c r="I16" s="10"/>
      <c r="J16" s="10"/>
      <c r="K16" s="10">
        <f t="shared" si="2"/>
        <v>3550</v>
      </c>
      <c r="L16" s="10"/>
    </row>
    <row r="17" spans="1:12" x14ac:dyDescent="0.25">
      <c r="A17" s="10"/>
      <c r="B17" s="11" t="s">
        <v>76</v>
      </c>
      <c r="C17" s="10"/>
      <c r="D17" s="10"/>
      <c r="E17" s="10">
        <v>445</v>
      </c>
      <c r="F17" s="10"/>
      <c r="G17" s="10"/>
      <c r="H17" s="10"/>
      <c r="I17" s="10"/>
      <c r="J17" s="10"/>
      <c r="K17" s="10">
        <f t="shared" si="2"/>
        <v>445</v>
      </c>
      <c r="L17" s="10"/>
    </row>
    <row r="18" spans="1:12" x14ac:dyDescent="0.25">
      <c r="A18" s="10"/>
      <c r="B18" s="11" t="s">
        <v>119</v>
      </c>
      <c r="C18" s="10"/>
      <c r="D18" s="10"/>
      <c r="E18" s="10">
        <v>215</v>
      </c>
      <c r="F18" s="10"/>
      <c r="G18" s="10"/>
      <c r="H18" s="10"/>
      <c r="I18" s="10"/>
      <c r="J18" s="10"/>
      <c r="K18" s="10">
        <f t="shared" si="2"/>
        <v>215</v>
      </c>
      <c r="L18" s="10"/>
    </row>
    <row r="19" spans="1:12" x14ac:dyDescent="0.25">
      <c r="A19" s="10"/>
      <c r="B19" s="11" t="s">
        <v>84</v>
      </c>
      <c r="C19" s="10">
        <v>2900</v>
      </c>
      <c r="D19" s="10">
        <v>350</v>
      </c>
      <c r="E19" s="10"/>
      <c r="F19" s="10"/>
      <c r="G19" s="10"/>
      <c r="H19" s="10"/>
      <c r="I19" s="10"/>
      <c r="J19" s="10"/>
      <c r="K19" s="10">
        <f t="shared" si="2"/>
        <v>3250</v>
      </c>
      <c r="L19" s="10"/>
    </row>
    <row r="20" spans="1:12" x14ac:dyDescent="0.25">
      <c r="A20" s="10"/>
      <c r="B20" s="11" t="s">
        <v>120</v>
      </c>
      <c r="C20" s="10">
        <v>2352</v>
      </c>
      <c r="D20" s="10">
        <v>613</v>
      </c>
      <c r="E20" s="10">
        <v>2750</v>
      </c>
      <c r="F20" s="10"/>
      <c r="G20" s="10"/>
      <c r="H20" s="10"/>
      <c r="I20" s="10"/>
      <c r="J20" s="10"/>
      <c r="K20" s="10">
        <f t="shared" si="2"/>
        <v>5715</v>
      </c>
      <c r="L20" s="10">
        <v>1</v>
      </c>
    </row>
    <row r="21" spans="1:12" x14ac:dyDescent="0.25">
      <c r="A21" s="10"/>
      <c r="B21" s="11" t="s">
        <v>121</v>
      </c>
      <c r="C21" s="10">
        <v>2820</v>
      </c>
      <c r="D21" s="10">
        <v>683</v>
      </c>
      <c r="E21" s="10">
        <v>1570</v>
      </c>
      <c r="F21" s="10"/>
      <c r="G21" s="10"/>
      <c r="H21" s="10"/>
      <c r="I21" s="10"/>
      <c r="J21" s="10"/>
      <c r="K21" s="10">
        <f t="shared" si="2"/>
        <v>5073</v>
      </c>
      <c r="L21" s="10">
        <v>1</v>
      </c>
    </row>
    <row r="22" spans="1:12" x14ac:dyDescent="0.25">
      <c r="A22" s="10"/>
      <c r="B22" s="11" t="s">
        <v>122</v>
      </c>
      <c r="C22" s="10">
        <v>5089</v>
      </c>
      <c r="D22" s="10">
        <v>1392</v>
      </c>
      <c r="E22" s="10">
        <v>735</v>
      </c>
      <c r="F22" s="10"/>
      <c r="G22" s="10"/>
      <c r="H22" s="10"/>
      <c r="I22" s="10"/>
      <c r="J22" s="10"/>
      <c r="K22" s="10">
        <f t="shared" si="2"/>
        <v>7216</v>
      </c>
      <c r="L22" s="10">
        <v>3</v>
      </c>
    </row>
    <row r="23" spans="1:12" x14ac:dyDescent="0.25">
      <c r="A23" s="10"/>
      <c r="B23" s="11" t="s">
        <v>123</v>
      </c>
      <c r="C23" s="10">
        <v>3229</v>
      </c>
      <c r="D23" s="10">
        <v>882</v>
      </c>
      <c r="E23" s="10">
        <v>150</v>
      </c>
      <c r="F23" s="10"/>
      <c r="G23" s="10"/>
      <c r="H23" s="10"/>
      <c r="I23" s="10"/>
      <c r="J23" s="10"/>
      <c r="K23" s="10">
        <f t="shared" si="2"/>
        <v>4261</v>
      </c>
      <c r="L23" s="10">
        <v>2</v>
      </c>
    </row>
    <row r="24" spans="1:12" x14ac:dyDescent="0.25">
      <c r="A24" s="10"/>
      <c r="B24" s="11" t="s">
        <v>124</v>
      </c>
      <c r="C24" s="10"/>
      <c r="D24" s="10"/>
      <c r="E24" s="10">
        <v>500</v>
      </c>
      <c r="F24" s="10"/>
      <c r="G24" s="10"/>
      <c r="H24" s="10"/>
      <c r="I24" s="10"/>
      <c r="J24" s="10"/>
      <c r="K24" s="10">
        <f t="shared" si="2"/>
        <v>500</v>
      </c>
      <c r="L24" s="10"/>
    </row>
    <row r="25" spans="1:12" x14ac:dyDescent="0.25">
      <c r="A25" s="12"/>
      <c r="B25" s="12" t="s">
        <v>0</v>
      </c>
      <c r="C25" s="12">
        <f>SUM(C26:C31)</f>
        <v>200</v>
      </c>
      <c r="D25" s="12">
        <f t="shared" ref="D25:J25" si="3">SUM(D26:D31)</f>
        <v>240</v>
      </c>
      <c r="E25" s="12">
        <f t="shared" si="3"/>
        <v>14140</v>
      </c>
      <c r="F25" s="12">
        <f t="shared" si="3"/>
        <v>8200</v>
      </c>
      <c r="G25" s="12">
        <f t="shared" si="3"/>
        <v>3300</v>
      </c>
      <c r="H25" s="12">
        <f t="shared" si="3"/>
        <v>107409</v>
      </c>
      <c r="I25" s="12">
        <f t="shared" si="3"/>
        <v>5302</v>
      </c>
      <c r="J25" s="12">
        <f t="shared" si="3"/>
        <v>612</v>
      </c>
      <c r="K25" s="12">
        <f t="shared" si="2"/>
        <v>139403</v>
      </c>
      <c r="L25" s="12"/>
    </row>
    <row r="26" spans="1:12" x14ac:dyDescent="0.25">
      <c r="A26" s="11"/>
      <c r="B26" s="11" t="s">
        <v>0</v>
      </c>
      <c r="C26" s="11">
        <v>200</v>
      </c>
      <c r="D26" s="11">
        <v>240</v>
      </c>
      <c r="E26" s="11">
        <v>5060</v>
      </c>
      <c r="F26" s="11"/>
      <c r="G26" s="11">
        <v>3300</v>
      </c>
      <c r="H26" s="11">
        <v>107409</v>
      </c>
      <c r="I26" s="11">
        <v>5002</v>
      </c>
      <c r="J26" s="11">
        <v>612</v>
      </c>
      <c r="K26" s="10">
        <f t="shared" si="2"/>
        <v>121823</v>
      </c>
      <c r="L26" s="11"/>
    </row>
    <row r="27" spans="1:12" x14ac:dyDescent="0.25">
      <c r="A27" s="10"/>
      <c r="B27" s="11" t="s">
        <v>125</v>
      </c>
      <c r="C27" s="10"/>
      <c r="D27" s="10"/>
      <c r="E27" s="10">
        <v>480</v>
      </c>
      <c r="F27" s="10"/>
      <c r="G27" s="10"/>
      <c r="H27" s="10"/>
      <c r="I27" s="10"/>
      <c r="J27" s="10"/>
      <c r="K27" s="10">
        <f t="shared" si="2"/>
        <v>480</v>
      </c>
      <c r="L27" s="10"/>
    </row>
    <row r="28" spans="1:12" x14ac:dyDescent="0.25">
      <c r="A28" s="10"/>
      <c r="B28" s="11" t="s">
        <v>126</v>
      </c>
      <c r="C28" s="10"/>
      <c r="D28" s="10"/>
      <c r="E28" s="10">
        <v>2000</v>
      </c>
      <c r="F28" s="10"/>
      <c r="G28" s="10"/>
      <c r="H28" s="10"/>
      <c r="I28" s="10"/>
      <c r="J28" s="10"/>
      <c r="K28" s="10">
        <f t="shared" si="2"/>
        <v>2000</v>
      </c>
      <c r="L28" s="10"/>
    </row>
    <row r="29" spans="1:12" x14ac:dyDescent="0.25">
      <c r="A29" s="10"/>
      <c r="B29" s="11" t="s">
        <v>127</v>
      </c>
      <c r="C29" s="10"/>
      <c r="D29" s="10"/>
      <c r="E29" s="10">
        <v>480</v>
      </c>
      <c r="F29" s="10"/>
      <c r="G29" s="10"/>
      <c r="H29" s="10"/>
      <c r="I29" s="10">
        <v>300</v>
      </c>
      <c r="J29" s="10"/>
      <c r="K29" s="10">
        <f t="shared" si="2"/>
        <v>780</v>
      </c>
      <c r="L29" s="10"/>
    </row>
    <row r="30" spans="1:12" x14ac:dyDescent="0.25">
      <c r="A30" s="10"/>
      <c r="B30" s="11" t="s">
        <v>56</v>
      </c>
      <c r="C30" s="10"/>
      <c r="D30" s="10"/>
      <c r="E30" s="10">
        <v>6120</v>
      </c>
      <c r="F30" s="10"/>
      <c r="G30" s="10"/>
      <c r="H30" s="10"/>
      <c r="I30" s="10"/>
      <c r="J30" s="10"/>
      <c r="K30" s="10">
        <f t="shared" si="2"/>
        <v>6120</v>
      </c>
      <c r="L30" s="10"/>
    </row>
    <row r="31" spans="1:12" x14ac:dyDescent="0.25">
      <c r="A31" s="10"/>
      <c r="B31" s="11" t="s">
        <v>57</v>
      </c>
      <c r="C31" s="10"/>
      <c r="D31" s="10"/>
      <c r="E31" s="10"/>
      <c r="F31" s="10">
        <v>8200</v>
      </c>
      <c r="G31" s="10"/>
      <c r="H31" s="10"/>
      <c r="I31" s="10"/>
      <c r="J31" s="10"/>
      <c r="K31" s="10">
        <f t="shared" si="2"/>
        <v>8200</v>
      </c>
      <c r="L31" s="10"/>
    </row>
    <row r="32" spans="1:12" x14ac:dyDescent="0.25">
      <c r="A32" s="9" t="s">
        <v>106</v>
      </c>
      <c r="B32" s="9" t="s">
        <v>107</v>
      </c>
      <c r="C32" s="9">
        <f t="shared" ref="C32:L32" si="4">SUM(C33:C34)</f>
        <v>32618</v>
      </c>
      <c r="D32" s="9">
        <f t="shared" si="4"/>
        <v>7788</v>
      </c>
      <c r="E32" s="9">
        <f t="shared" si="4"/>
        <v>8670</v>
      </c>
      <c r="F32" s="9">
        <f t="shared" si="4"/>
        <v>0</v>
      </c>
      <c r="G32" s="9">
        <f t="shared" si="4"/>
        <v>0</v>
      </c>
      <c r="H32" s="9">
        <f t="shared" si="4"/>
        <v>0</v>
      </c>
      <c r="I32" s="9">
        <f t="shared" si="4"/>
        <v>950</v>
      </c>
      <c r="J32" s="9">
        <f t="shared" si="4"/>
        <v>0</v>
      </c>
      <c r="K32" s="9">
        <f t="shared" si="4"/>
        <v>50026</v>
      </c>
      <c r="L32" s="9">
        <f t="shared" si="4"/>
        <v>9</v>
      </c>
    </row>
    <row r="33" spans="1:12" x14ac:dyDescent="0.25">
      <c r="A33" s="10"/>
      <c r="B33" s="11" t="s">
        <v>108</v>
      </c>
      <c r="C33" s="10">
        <v>32618</v>
      </c>
      <c r="D33" s="10">
        <v>7788</v>
      </c>
      <c r="E33" s="10">
        <v>7220</v>
      </c>
      <c r="F33" s="10"/>
      <c r="G33" s="10"/>
      <c r="H33" s="10"/>
      <c r="I33" s="10">
        <v>950</v>
      </c>
      <c r="J33" s="10"/>
      <c r="K33" s="10">
        <f>SUM(C33:J33)</f>
        <v>48576</v>
      </c>
      <c r="L33" s="10">
        <v>9</v>
      </c>
    </row>
    <row r="34" spans="1:12" x14ac:dyDescent="0.25">
      <c r="A34" s="10"/>
      <c r="B34" s="11" t="s">
        <v>109</v>
      </c>
      <c r="C34" s="10"/>
      <c r="D34" s="10"/>
      <c r="E34" s="10">
        <v>1450</v>
      </c>
      <c r="F34" s="10"/>
      <c r="G34" s="10"/>
      <c r="H34" s="10"/>
      <c r="I34" s="10"/>
      <c r="J34" s="10"/>
      <c r="K34" s="10">
        <f>SUM(C34:J34)</f>
        <v>1450</v>
      </c>
      <c r="L34" s="10"/>
    </row>
    <row r="35" spans="1:12" x14ac:dyDescent="0.25">
      <c r="A35" s="9" t="s">
        <v>101</v>
      </c>
      <c r="B35" s="9" t="s">
        <v>102</v>
      </c>
      <c r="C35" s="9">
        <f>SUM(C36:C38)</f>
        <v>33176</v>
      </c>
      <c r="D35" s="9">
        <f t="shared" ref="D35:K35" si="5">SUM(D36:D38)</f>
        <v>8977</v>
      </c>
      <c r="E35" s="9">
        <f t="shared" si="5"/>
        <v>18840</v>
      </c>
      <c r="F35" s="9">
        <f t="shared" si="5"/>
        <v>0</v>
      </c>
      <c r="G35" s="9">
        <f t="shared" si="5"/>
        <v>0</v>
      </c>
      <c r="H35" s="9">
        <f t="shared" si="5"/>
        <v>0</v>
      </c>
      <c r="I35" s="9">
        <f t="shared" si="5"/>
        <v>800</v>
      </c>
      <c r="J35" s="9">
        <f t="shared" si="5"/>
        <v>0</v>
      </c>
      <c r="K35" s="9">
        <f t="shared" si="5"/>
        <v>61793</v>
      </c>
      <c r="L35" s="9">
        <f>SUM(L36:L37)</f>
        <v>13</v>
      </c>
    </row>
    <row r="36" spans="1:12" x14ac:dyDescent="0.25">
      <c r="A36" s="10"/>
      <c r="B36" s="11" t="s">
        <v>103</v>
      </c>
      <c r="C36" s="10">
        <v>26011</v>
      </c>
      <c r="D36" s="10">
        <v>7023</v>
      </c>
      <c r="E36" s="10">
        <v>3980</v>
      </c>
      <c r="F36" s="10"/>
      <c r="G36" s="10"/>
      <c r="H36" s="10"/>
      <c r="I36" s="10">
        <v>800</v>
      </c>
      <c r="J36" s="10"/>
      <c r="K36" s="10">
        <f>SUM(C36:J36)</f>
        <v>37814</v>
      </c>
      <c r="L36" s="10">
        <v>9</v>
      </c>
    </row>
    <row r="37" spans="1:12" x14ac:dyDescent="0.25">
      <c r="A37" s="10"/>
      <c r="B37" s="11" t="s">
        <v>104</v>
      </c>
      <c r="C37" s="10">
        <v>6693</v>
      </c>
      <c r="D37" s="10">
        <v>1826</v>
      </c>
      <c r="E37" s="10">
        <v>14210</v>
      </c>
      <c r="F37" s="10"/>
      <c r="G37" s="10"/>
      <c r="H37" s="10"/>
      <c r="I37" s="10"/>
      <c r="J37" s="10"/>
      <c r="K37" s="10">
        <f>SUM(C37:J37)</f>
        <v>22729</v>
      </c>
      <c r="L37" s="10">
        <v>4</v>
      </c>
    </row>
    <row r="38" spans="1:12" x14ac:dyDescent="0.25">
      <c r="A38" s="10"/>
      <c r="B38" s="10" t="s">
        <v>105</v>
      </c>
      <c r="C38" s="10">
        <v>472</v>
      </c>
      <c r="D38" s="10">
        <v>128</v>
      </c>
      <c r="E38" s="10">
        <v>650</v>
      </c>
      <c r="F38" s="10"/>
      <c r="G38" s="10"/>
      <c r="H38" s="10"/>
      <c r="I38" s="10"/>
      <c r="J38" s="10"/>
      <c r="K38" s="10">
        <f>SUM(C38:J38)</f>
        <v>1250</v>
      </c>
      <c r="L38" s="10"/>
    </row>
    <row r="39" spans="1:12" x14ac:dyDescent="0.25">
      <c r="B39" s="3"/>
    </row>
  </sheetData>
  <mergeCells count="5">
    <mergeCell ref="B1:E1"/>
    <mergeCell ref="B2:E2"/>
    <mergeCell ref="J3:K3"/>
    <mergeCell ref="B4:L4"/>
    <mergeCell ref="C5:H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/>
  </sheetViews>
  <sheetFormatPr defaultRowHeight="15" x14ac:dyDescent="0.25"/>
  <cols>
    <col min="1" max="1" width="25" customWidth="1"/>
    <col min="7" max="7" width="7.85546875" customWidth="1"/>
    <col min="9" max="9" width="10.5703125" customWidth="1"/>
  </cols>
  <sheetData>
    <row r="1" spans="1:10" x14ac:dyDescent="0.25">
      <c r="A1" s="6" t="s">
        <v>198</v>
      </c>
    </row>
    <row r="3" spans="1:10" x14ac:dyDescent="0.25">
      <c r="A3" s="34" t="s">
        <v>128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1:10" x14ac:dyDescent="0.25">
      <c r="B5" s="14"/>
      <c r="C5" s="15"/>
      <c r="D5" s="15"/>
      <c r="E5" s="15"/>
      <c r="F5" s="15"/>
      <c r="G5" s="15"/>
      <c r="H5" s="27" t="s">
        <v>87</v>
      </c>
      <c r="I5" s="27"/>
      <c r="J5" s="16"/>
    </row>
    <row r="6" spans="1:10" x14ac:dyDescent="0.25">
      <c r="A6" s="1" t="s">
        <v>129</v>
      </c>
      <c r="B6" s="17"/>
      <c r="C6" s="18"/>
      <c r="D6" s="18"/>
      <c r="E6" s="18"/>
      <c r="F6" s="18"/>
      <c r="G6" s="18"/>
      <c r="H6" s="18"/>
      <c r="I6" s="18"/>
      <c r="J6" s="18"/>
    </row>
    <row r="7" spans="1:10" x14ac:dyDescent="0.25">
      <c r="A7" s="1"/>
      <c r="B7" s="17"/>
      <c r="C7" s="18"/>
      <c r="D7" s="18"/>
      <c r="E7" s="18"/>
      <c r="F7" s="18"/>
      <c r="G7" s="18"/>
      <c r="H7" s="18"/>
      <c r="I7" s="18"/>
      <c r="J7" s="18"/>
    </row>
    <row r="8" spans="1:10" x14ac:dyDescent="0.25">
      <c r="A8" s="19" t="s">
        <v>102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0" t="s">
        <v>130</v>
      </c>
      <c r="B9" s="21"/>
      <c r="C9" s="21"/>
      <c r="D9" s="21"/>
      <c r="E9" s="2"/>
      <c r="F9" s="2"/>
      <c r="G9" s="2"/>
      <c r="H9" s="2">
        <v>800</v>
      </c>
      <c r="I9" s="2"/>
      <c r="J9" s="2"/>
    </row>
    <row r="10" spans="1:10" x14ac:dyDescent="0.25">
      <c r="A10" s="20"/>
      <c r="B10" s="21"/>
      <c r="C10" s="21"/>
      <c r="D10" s="21"/>
      <c r="E10" s="2"/>
      <c r="F10" s="2"/>
      <c r="G10" s="2"/>
      <c r="H10" s="2"/>
      <c r="I10" s="2"/>
      <c r="J10" s="2"/>
    </row>
    <row r="11" spans="1:10" x14ac:dyDescent="0.25">
      <c r="A11" s="22" t="s">
        <v>131</v>
      </c>
      <c r="B11" s="21"/>
      <c r="C11" s="21"/>
      <c r="D11" s="21"/>
      <c r="E11" s="2"/>
      <c r="F11" s="2"/>
      <c r="G11" s="2"/>
      <c r="H11" s="2"/>
      <c r="I11" s="2"/>
      <c r="J11" s="2"/>
    </row>
    <row r="12" spans="1:10" x14ac:dyDescent="0.25">
      <c r="A12" s="20" t="s">
        <v>132</v>
      </c>
      <c r="B12" s="21"/>
      <c r="C12" s="2"/>
      <c r="D12" s="2"/>
      <c r="E12" s="2"/>
      <c r="F12" s="2"/>
      <c r="G12" s="2"/>
      <c r="H12" s="2">
        <v>950</v>
      </c>
      <c r="I12" s="2"/>
      <c r="J12" s="2"/>
    </row>
    <row r="13" spans="1:10" x14ac:dyDescent="0.25">
      <c r="A13" s="20"/>
      <c r="B13" s="21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2" t="s">
        <v>113</v>
      </c>
      <c r="B14" s="23"/>
      <c r="C14" s="19"/>
      <c r="D14" s="19"/>
      <c r="E14" s="19"/>
      <c r="F14" s="19"/>
      <c r="G14" s="19"/>
      <c r="H14" s="19"/>
      <c r="I14" s="19"/>
      <c r="J14" s="19"/>
    </row>
    <row r="15" spans="1:10" x14ac:dyDescent="0.25">
      <c r="A15" s="24" t="s">
        <v>133</v>
      </c>
      <c r="B15" s="2" t="s">
        <v>45</v>
      </c>
      <c r="C15" s="2"/>
      <c r="D15" s="2"/>
      <c r="E15" s="2"/>
      <c r="F15" s="2"/>
      <c r="G15" s="2"/>
      <c r="H15" s="2">
        <v>300</v>
      </c>
      <c r="I15" s="2"/>
      <c r="J15" s="2"/>
    </row>
    <row r="16" spans="1:10" x14ac:dyDescent="0.25">
      <c r="A16" s="24" t="s">
        <v>25</v>
      </c>
      <c r="B16" s="2"/>
      <c r="C16" s="2"/>
      <c r="D16" s="2"/>
      <c r="E16" s="2"/>
      <c r="F16" s="2"/>
      <c r="G16" s="2"/>
      <c r="H16" s="2">
        <v>3500</v>
      </c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7" t="s">
        <v>32</v>
      </c>
      <c r="B18" s="2"/>
      <c r="C18" s="2"/>
      <c r="D18" s="2"/>
      <c r="E18" s="2"/>
      <c r="F18" s="2"/>
      <c r="G18" s="2"/>
      <c r="H18" s="2">
        <f>SUM(H9:H17)</f>
        <v>5550</v>
      </c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1" t="s">
        <v>31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2" t="s">
        <v>113</v>
      </c>
      <c r="B22" s="21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4" t="s">
        <v>134</v>
      </c>
      <c r="B23" s="2"/>
      <c r="C23" s="2"/>
      <c r="D23" s="2"/>
      <c r="E23" s="2"/>
      <c r="F23" s="2"/>
      <c r="G23" s="2"/>
      <c r="H23" s="2">
        <v>1502</v>
      </c>
      <c r="I23" s="2"/>
      <c r="J23" s="2"/>
    </row>
    <row r="24" spans="1:10" x14ac:dyDescent="0.25">
      <c r="A24" s="5" t="s">
        <v>64</v>
      </c>
      <c r="H24" s="7">
        <v>700</v>
      </c>
    </row>
    <row r="27" spans="1:10" x14ac:dyDescent="0.25">
      <c r="A27" t="s">
        <v>32</v>
      </c>
      <c r="H27">
        <f>SUM(H22:H26)</f>
        <v>2202</v>
      </c>
    </row>
    <row r="29" spans="1:10" x14ac:dyDescent="0.25">
      <c r="A29" s="6" t="s">
        <v>135</v>
      </c>
      <c r="B29" s="6"/>
      <c r="C29" s="6"/>
      <c r="D29" s="6"/>
      <c r="E29" s="6"/>
      <c r="F29" s="6"/>
      <c r="G29" s="6"/>
      <c r="H29" s="6">
        <f>H18+H27</f>
        <v>7752</v>
      </c>
      <c r="I29" s="6"/>
      <c r="J29" s="6"/>
    </row>
  </sheetData>
  <mergeCells count="2">
    <mergeCell ref="A3:J3"/>
    <mergeCell ref="H5:I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workbookViewId="0">
      <selection activeCell="B1" sqref="B1"/>
    </sheetView>
  </sheetViews>
  <sheetFormatPr defaultRowHeight="15" x14ac:dyDescent="0.25"/>
  <cols>
    <col min="2" max="2" width="21.5703125" customWidth="1"/>
    <col min="3" max="3" width="13.85546875" customWidth="1"/>
  </cols>
  <sheetData>
    <row r="1" spans="1:7" x14ac:dyDescent="0.25">
      <c r="B1" s="6" t="s">
        <v>199</v>
      </c>
    </row>
    <row r="3" spans="1:7" x14ac:dyDescent="0.25">
      <c r="B3" s="34" t="s">
        <v>136</v>
      </c>
      <c r="C3" s="34"/>
    </row>
    <row r="5" spans="1:7" x14ac:dyDescent="0.25">
      <c r="B5" t="s">
        <v>137</v>
      </c>
      <c r="F5">
        <v>24681000</v>
      </c>
    </row>
    <row r="7" spans="1:7" x14ac:dyDescent="0.25">
      <c r="B7" t="s">
        <v>138</v>
      </c>
      <c r="F7">
        <v>630000</v>
      </c>
    </row>
    <row r="9" spans="1:7" x14ac:dyDescent="0.25">
      <c r="B9" t="s">
        <v>139</v>
      </c>
      <c r="F9">
        <v>700000</v>
      </c>
    </row>
    <row r="11" spans="1:7" x14ac:dyDescent="0.25">
      <c r="A11" s="6" t="s">
        <v>1</v>
      </c>
      <c r="B11" s="6" t="s">
        <v>140</v>
      </c>
      <c r="C11" s="6"/>
      <c r="D11" s="6"/>
      <c r="E11" s="6"/>
      <c r="F11" s="6">
        <v>26011000</v>
      </c>
      <c r="G11" s="6"/>
    </row>
    <row r="13" spans="1:7" x14ac:dyDescent="0.25">
      <c r="A13" s="6" t="s">
        <v>4</v>
      </c>
      <c r="B13" s="6" t="s">
        <v>141</v>
      </c>
      <c r="C13" s="6"/>
      <c r="D13" s="6"/>
      <c r="E13" s="6"/>
      <c r="F13" s="6">
        <v>7023000</v>
      </c>
      <c r="G13" s="6"/>
    </row>
    <row r="15" spans="1:7" x14ac:dyDescent="0.25">
      <c r="A15" t="s">
        <v>142</v>
      </c>
      <c r="B15" s="7" t="s">
        <v>143</v>
      </c>
      <c r="C15" s="2"/>
      <c r="D15" s="2"/>
      <c r="E15" s="2"/>
      <c r="F15" s="2">
        <v>10000</v>
      </c>
    </row>
    <row r="16" spans="1:7" x14ac:dyDescent="0.25">
      <c r="B16" s="7"/>
      <c r="C16" s="2" t="s">
        <v>144</v>
      </c>
      <c r="D16" s="2"/>
      <c r="E16" s="2">
        <v>10000</v>
      </c>
      <c r="F16" s="2"/>
    </row>
    <row r="17" spans="1:6" x14ac:dyDescent="0.25">
      <c r="B17" s="7"/>
      <c r="C17" s="2"/>
      <c r="D17" s="2"/>
      <c r="E17" s="2"/>
      <c r="F17" s="2"/>
    </row>
    <row r="18" spans="1:6" x14ac:dyDescent="0.25">
      <c r="A18" t="s">
        <v>38</v>
      </c>
      <c r="B18" s="7" t="s">
        <v>39</v>
      </c>
      <c r="C18" s="2"/>
      <c r="D18" s="2"/>
      <c r="E18" s="2"/>
      <c r="F18" s="2">
        <v>310000</v>
      </c>
    </row>
    <row r="19" spans="1:6" x14ac:dyDescent="0.25">
      <c r="B19" s="7"/>
      <c r="C19" s="2" t="s">
        <v>145</v>
      </c>
      <c r="D19" s="2"/>
      <c r="E19" s="2">
        <v>50000</v>
      </c>
      <c r="F19" s="2"/>
    </row>
    <row r="20" spans="1:6" x14ac:dyDescent="0.25">
      <c r="B20" s="2"/>
      <c r="C20" s="2" t="s">
        <v>146</v>
      </c>
      <c r="D20" s="2"/>
      <c r="E20" s="2">
        <v>40000</v>
      </c>
      <c r="F20" s="2"/>
    </row>
    <row r="21" spans="1:6" x14ac:dyDescent="0.25">
      <c r="B21" s="2"/>
      <c r="C21" s="7" t="s">
        <v>147</v>
      </c>
      <c r="D21" s="2"/>
      <c r="E21" s="7">
        <v>20000</v>
      </c>
      <c r="F21" s="7"/>
    </row>
    <row r="22" spans="1:6" x14ac:dyDescent="0.25">
      <c r="B22" s="2"/>
      <c r="C22" s="7" t="s">
        <v>148</v>
      </c>
      <c r="D22" s="2"/>
      <c r="E22" s="2">
        <v>200000</v>
      </c>
      <c r="F22" s="7"/>
    </row>
    <row r="23" spans="1:6" x14ac:dyDescent="0.25">
      <c r="B23" s="2"/>
      <c r="C23" s="2"/>
      <c r="D23" s="2"/>
      <c r="E23" s="2"/>
      <c r="F23" s="2"/>
    </row>
    <row r="24" spans="1:6" x14ac:dyDescent="0.25">
      <c r="A24" t="s">
        <v>11</v>
      </c>
      <c r="B24" s="2" t="s">
        <v>149</v>
      </c>
      <c r="C24" s="7" t="s">
        <v>13</v>
      </c>
      <c r="D24" s="2"/>
      <c r="E24" s="2"/>
      <c r="F24" s="2">
        <v>215000</v>
      </c>
    </row>
    <row r="25" spans="1:6" x14ac:dyDescent="0.25">
      <c r="B25" s="2"/>
      <c r="C25" s="7"/>
      <c r="D25" s="2"/>
      <c r="E25" s="2"/>
      <c r="F25" s="2"/>
    </row>
    <row r="26" spans="1:6" x14ac:dyDescent="0.25">
      <c r="A26" t="s">
        <v>68</v>
      </c>
      <c r="B26" s="2" t="s">
        <v>51</v>
      </c>
      <c r="C26" s="7"/>
      <c r="D26" s="2"/>
      <c r="E26" s="2"/>
      <c r="F26" s="2">
        <v>1830000</v>
      </c>
    </row>
    <row r="27" spans="1:6" x14ac:dyDescent="0.25">
      <c r="B27" s="2"/>
      <c r="C27" s="7" t="s">
        <v>52</v>
      </c>
      <c r="D27" s="2"/>
      <c r="E27" s="2">
        <v>1200000</v>
      </c>
      <c r="F27" s="2"/>
    </row>
    <row r="28" spans="1:6" x14ac:dyDescent="0.25">
      <c r="B28" s="2"/>
      <c r="C28" s="7" t="s">
        <v>72</v>
      </c>
      <c r="D28" s="2"/>
      <c r="E28" s="2">
        <v>250000</v>
      </c>
      <c r="F28" s="2"/>
    </row>
    <row r="29" spans="1:6" x14ac:dyDescent="0.25">
      <c r="B29" s="2"/>
      <c r="C29" s="7" t="s">
        <v>73</v>
      </c>
      <c r="D29" s="2"/>
      <c r="E29" s="2">
        <v>380000</v>
      </c>
      <c r="F29" s="2"/>
    </row>
    <row r="30" spans="1:6" x14ac:dyDescent="0.25">
      <c r="B30" s="2"/>
      <c r="C30" s="2"/>
      <c r="D30" s="2"/>
      <c r="E30" s="2"/>
      <c r="F30" s="2"/>
    </row>
    <row r="31" spans="1:6" x14ac:dyDescent="0.25">
      <c r="A31" t="s">
        <v>40</v>
      </c>
      <c r="B31" s="2" t="s">
        <v>63</v>
      </c>
      <c r="C31" s="7"/>
      <c r="D31" s="2"/>
      <c r="E31" s="2"/>
      <c r="F31" s="2">
        <v>75000</v>
      </c>
    </row>
    <row r="32" spans="1:6" x14ac:dyDescent="0.25">
      <c r="B32" s="2"/>
      <c r="C32" s="7"/>
      <c r="D32" s="2"/>
      <c r="E32" s="2"/>
      <c r="F32" s="2"/>
    </row>
    <row r="33" spans="1:7" x14ac:dyDescent="0.25">
      <c r="A33" t="s">
        <v>14</v>
      </c>
      <c r="B33" s="2" t="s">
        <v>15</v>
      </c>
      <c r="C33" s="7"/>
      <c r="D33" s="2"/>
      <c r="E33" s="2"/>
      <c r="F33" s="2">
        <v>530000</v>
      </c>
    </row>
    <row r="34" spans="1:7" x14ac:dyDescent="0.25">
      <c r="B34" s="2"/>
      <c r="C34" s="2"/>
      <c r="D34" s="2"/>
      <c r="E34" s="2"/>
      <c r="F34" s="2"/>
    </row>
    <row r="35" spans="1:7" x14ac:dyDescent="0.25">
      <c r="A35" t="s">
        <v>16</v>
      </c>
      <c r="B35" s="2" t="s">
        <v>17</v>
      </c>
      <c r="C35" s="2"/>
      <c r="D35" s="2"/>
      <c r="E35" s="2"/>
      <c r="F35" s="2">
        <v>700000</v>
      </c>
    </row>
    <row r="36" spans="1:7" x14ac:dyDescent="0.25">
      <c r="A36" t="s">
        <v>18</v>
      </c>
      <c r="B36" s="2" t="s">
        <v>19</v>
      </c>
      <c r="C36" s="2"/>
      <c r="D36" s="2"/>
      <c r="E36" s="2"/>
      <c r="F36" s="2">
        <v>300000</v>
      </c>
    </row>
    <row r="37" spans="1:7" x14ac:dyDescent="0.25">
      <c r="B37" s="2"/>
      <c r="C37" s="2"/>
      <c r="D37" s="2"/>
      <c r="E37" s="2"/>
      <c r="F37" s="2"/>
    </row>
    <row r="38" spans="1:7" x14ac:dyDescent="0.25">
      <c r="A38" t="s">
        <v>150</v>
      </c>
      <c r="B38" s="2" t="s">
        <v>151</v>
      </c>
      <c r="C38" s="2"/>
      <c r="D38" s="2"/>
      <c r="E38" s="2"/>
      <c r="F38" s="2">
        <v>10000</v>
      </c>
    </row>
    <row r="39" spans="1:7" x14ac:dyDescent="0.25">
      <c r="B39" s="2"/>
      <c r="C39" s="2"/>
      <c r="D39" s="2"/>
      <c r="E39" s="2"/>
      <c r="F39" s="2"/>
    </row>
    <row r="40" spans="1:7" x14ac:dyDescent="0.25">
      <c r="A40" s="6" t="s">
        <v>22</v>
      </c>
      <c r="B40" s="1" t="s">
        <v>42</v>
      </c>
      <c r="C40" s="1"/>
      <c r="D40" s="1"/>
      <c r="E40" s="1"/>
      <c r="F40" s="1">
        <f>SUM(F15:F39)</f>
        <v>3980000</v>
      </c>
    </row>
    <row r="41" spans="1:7" x14ac:dyDescent="0.25">
      <c r="B41" s="2"/>
      <c r="C41" s="2"/>
      <c r="D41" s="2"/>
      <c r="E41" s="2"/>
      <c r="F41" s="2"/>
    </row>
    <row r="42" spans="1:7" x14ac:dyDescent="0.25">
      <c r="A42" t="s">
        <v>152</v>
      </c>
      <c r="B42" s="2" t="s">
        <v>44</v>
      </c>
      <c r="C42" s="2" t="s">
        <v>153</v>
      </c>
      <c r="D42" s="2"/>
      <c r="E42" s="2"/>
      <c r="F42" s="2">
        <v>630000</v>
      </c>
    </row>
    <row r="43" spans="1:7" x14ac:dyDescent="0.25">
      <c r="A43" t="s">
        <v>46</v>
      </c>
      <c r="B43" s="7" t="s">
        <v>17</v>
      </c>
      <c r="C43" s="2"/>
      <c r="D43" s="2"/>
      <c r="E43" s="2"/>
      <c r="F43" s="2">
        <v>170000</v>
      </c>
    </row>
    <row r="44" spans="1:7" x14ac:dyDescent="0.25">
      <c r="B44" s="7"/>
      <c r="C44" s="2"/>
      <c r="D44" s="2"/>
      <c r="E44" s="2"/>
      <c r="F44" s="2"/>
    </row>
    <row r="45" spans="1:7" x14ac:dyDescent="0.25">
      <c r="A45" s="6" t="s">
        <v>43</v>
      </c>
      <c r="B45" s="8" t="s">
        <v>154</v>
      </c>
      <c r="C45" s="1"/>
      <c r="D45" s="1"/>
      <c r="E45" s="1"/>
      <c r="F45" s="1">
        <f>F42+F43</f>
        <v>800000</v>
      </c>
      <c r="G45" s="6"/>
    </row>
    <row r="46" spans="1:7" x14ac:dyDescent="0.25">
      <c r="B46" s="2"/>
      <c r="C46" s="2"/>
      <c r="D46" s="2"/>
      <c r="E46" s="2"/>
      <c r="F46" s="2"/>
    </row>
    <row r="47" spans="1:7" x14ac:dyDescent="0.25">
      <c r="B47" s="4" t="s">
        <v>155</v>
      </c>
      <c r="C47" s="2"/>
      <c r="D47" s="2"/>
      <c r="E47" s="2"/>
      <c r="F47" s="2">
        <f>F40+F13+F11+F45</f>
        <v>37814000</v>
      </c>
    </row>
    <row r="48" spans="1:7" x14ac:dyDescent="0.25">
      <c r="B48" s="2"/>
      <c r="C48" s="2"/>
      <c r="D48" s="2"/>
      <c r="E48" s="2"/>
      <c r="F48" s="2"/>
    </row>
    <row r="49" spans="1:6" x14ac:dyDescent="0.25">
      <c r="B49" s="2"/>
      <c r="C49" s="2"/>
      <c r="D49" s="2"/>
      <c r="E49" s="2"/>
      <c r="F49" s="2"/>
    </row>
    <row r="50" spans="1:6" x14ac:dyDescent="0.25">
      <c r="B50" s="2"/>
      <c r="C50" s="2"/>
      <c r="D50" s="2"/>
      <c r="E50" s="2"/>
      <c r="F50" s="2"/>
    </row>
    <row r="51" spans="1:6" x14ac:dyDescent="0.25">
      <c r="B51" s="2"/>
      <c r="C51" s="2"/>
      <c r="D51" s="2"/>
      <c r="E51" s="2"/>
      <c r="F51" s="2"/>
    </row>
    <row r="52" spans="1:6" x14ac:dyDescent="0.25">
      <c r="B52" s="2"/>
      <c r="C52" s="2"/>
      <c r="D52" s="2"/>
      <c r="E52" s="2"/>
      <c r="F52" s="2"/>
    </row>
    <row r="53" spans="1:6" x14ac:dyDescent="0.25">
      <c r="B53" s="2"/>
      <c r="C53" s="2"/>
      <c r="D53" s="2"/>
      <c r="E53" s="2"/>
      <c r="F53" s="2"/>
    </row>
    <row r="54" spans="1:6" x14ac:dyDescent="0.25">
      <c r="B54" s="2"/>
      <c r="C54" s="2"/>
      <c r="D54" s="2"/>
      <c r="E54" s="2"/>
      <c r="F54" s="2"/>
    </row>
    <row r="55" spans="1:6" x14ac:dyDescent="0.25">
      <c r="B55" s="2"/>
      <c r="C55" s="2"/>
      <c r="D55" s="2"/>
      <c r="E55" s="2"/>
      <c r="F55" s="2"/>
    </row>
    <row r="56" spans="1:6" x14ac:dyDescent="0.25">
      <c r="B56" s="1" t="s">
        <v>156</v>
      </c>
      <c r="C56" s="2"/>
      <c r="D56" s="2"/>
      <c r="E56" s="2"/>
      <c r="F56" s="2"/>
    </row>
    <row r="57" spans="1:6" x14ac:dyDescent="0.25">
      <c r="B57" s="1"/>
      <c r="C57" s="2"/>
      <c r="D57" s="2"/>
      <c r="E57" s="2"/>
      <c r="F57" s="2"/>
    </row>
    <row r="58" spans="1:6" x14ac:dyDescent="0.25">
      <c r="B58" s="4" t="s">
        <v>137</v>
      </c>
      <c r="C58" s="2"/>
      <c r="D58" s="2"/>
      <c r="E58" s="2"/>
      <c r="F58" s="2">
        <v>6453000</v>
      </c>
    </row>
    <row r="59" spans="1:6" x14ac:dyDescent="0.25">
      <c r="B59" s="1"/>
      <c r="C59" s="2"/>
      <c r="D59" s="2"/>
      <c r="E59" s="2"/>
      <c r="F59" s="2"/>
    </row>
    <row r="60" spans="1:6" x14ac:dyDescent="0.25">
      <c r="B60" s="4" t="s">
        <v>138</v>
      </c>
      <c r="C60" s="2"/>
      <c r="D60" s="2"/>
      <c r="E60" s="2"/>
      <c r="F60" s="2">
        <v>240000</v>
      </c>
    </row>
    <row r="61" spans="1:6" x14ac:dyDescent="0.25">
      <c r="B61" s="4"/>
      <c r="C61" s="2"/>
      <c r="D61" s="2"/>
      <c r="E61" s="2"/>
      <c r="F61" s="2"/>
    </row>
    <row r="62" spans="1:6" x14ac:dyDescent="0.25">
      <c r="A62" s="6" t="s">
        <v>1</v>
      </c>
      <c r="B62" s="1" t="s">
        <v>140</v>
      </c>
      <c r="C62" s="1"/>
      <c r="D62" s="1"/>
      <c r="E62" s="1"/>
      <c r="F62" s="1">
        <v>6693000</v>
      </c>
    </row>
    <row r="63" spans="1:6" x14ac:dyDescent="0.25">
      <c r="B63" s="4"/>
      <c r="C63" s="2"/>
      <c r="D63" s="2"/>
      <c r="E63" s="2"/>
      <c r="F63" s="2"/>
    </row>
    <row r="64" spans="1:6" x14ac:dyDescent="0.25">
      <c r="A64" s="6" t="s">
        <v>157</v>
      </c>
      <c r="B64" s="8" t="s">
        <v>158</v>
      </c>
      <c r="C64" s="2"/>
      <c r="D64" s="2"/>
      <c r="E64" s="2"/>
      <c r="F64" s="1">
        <v>1826000</v>
      </c>
    </row>
    <row r="65" spans="1:6" x14ac:dyDescent="0.25">
      <c r="B65" s="5"/>
      <c r="C65" s="2"/>
      <c r="D65" s="2"/>
      <c r="E65" s="2"/>
      <c r="F65" s="2"/>
    </row>
    <row r="66" spans="1:6" x14ac:dyDescent="0.25">
      <c r="B66" s="5"/>
      <c r="C66" s="2"/>
      <c r="D66" s="2"/>
      <c r="E66" s="2"/>
      <c r="F66" s="2"/>
    </row>
    <row r="67" spans="1:6" x14ac:dyDescent="0.25">
      <c r="A67" t="s">
        <v>142</v>
      </c>
      <c r="B67" s="2" t="s">
        <v>143</v>
      </c>
      <c r="C67" s="2"/>
      <c r="D67" s="2"/>
      <c r="E67" s="2"/>
      <c r="F67" s="2">
        <v>5000</v>
      </c>
    </row>
    <row r="68" spans="1:6" x14ac:dyDescent="0.25">
      <c r="B68" s="2"/>
      <c r="C68" s="2" t="s">
        <v>159</v>
      </c>
      <c r="D68" s="2"/>
      <c r="E68" s="2">
        <v>5000</v>
      </c>
      <c r="F68" s="2"/>
    </row>
    <row r="69" spans="1:6" x14ac:dyDescent="0.25">
      <c r="B69" s="2"/>
      <c r="C69" s="2"/>
      <c r="D69" s="2"/>
      <c r="E69" s="2"/>
      <c r="F69" s="2"/>
    </row>
    <row r="70" spans="1:6" x14ac:dyDescent="0.25">
      <c r="A70" t="s">
        <v>38</v>
      </c>
      <c r="B70" s="2" t="s">
        <v>39</v>
      </c>
      <c r="C70" s="2"/>
      <c r="D70" s="2"/>
      <c r="E70" s="2"/>
      <c r="F70" s="2">
        <v>170000</v>
      </c>
    </row>
    <row r="71" spans="1:6" x14ac:dyDescent="0.25">
      <c r="B71" s="2"/>
      <c r="C71" s="2" t="s">
        <v>145</v>
      </c>
      <c r="D71" s="2"/>
      <c r="E71" s="2">
        <v>20000</v>
      </c>
      <c r="F71" s="2"/>
    </row>
    <row r="72" spans="1:6" x14ac:dyDescent="0.25">
      <c r="B72" s="2"/>
      <c r="C72" s="2" t="s">
        <v>148</v>
      </c>
      <c r="D72" s="2"/>
      <c r="E72" s="2">
        <v>100000</v>
      </c>
      <c r="F72" s="2"/>
    </row>
    <row r="73" spans="1:6" x14ac:dyDescent="0.25">
      <c r="B73" s="2"/>
      <c r="C73" s="7" t="s">
        <v>160</v>
      </c>
      <c r="D73" s="2"/>
      <c r="E73" s="7">
        <v>50000</v>
      </c>
      <c r="F73" s="2"/>
    </row>
    <row r="74" spans="1:6" x14ac:dyDescent="0.25">
      <c r="B74" s="2"/>
      <c r="C74" s="7"/>
      <c r="D74" s="2"/>
      <c r="E74" s="7"/>
      <c r="F74" s="2"/>
    </row>
    <row r="75" spans="1:6" x14ac:dyDescent="0.25">
      <c r="A75" t="s">
        <v>38</v>
      </c>
      <c r="B75" s="2" t="s">
        <v>161</v>
      </c>
      <c r="C75" s="7"/>
      <c r="D75" s="2"/>
      <c r="E75" s="7"/>
      <c r="F75" s="2">
        <v>10000000</v>
      </c>
    </row>
    <row r="76" spans="1:6" x14ac:dyDescent="0.25">
      <c r="B76" s="2"/>
      <c r="C76" s="7"/>
      <c r="D76" s="2"/>
      <c r="E76" s="7"/>
      <c r="F76" s="2"/>
    </row>
    <row r="77" spans="1:6" x14ac:dyDescent="0.25">
      <c r="A77" t="s">
        <v>11</v>
      </c>
      <c r="B77" s="2" t="s">
        <v>162</v>
      </c>
      <c r="C77" s="7" t="s">
        <v>13</v>
      </c>
      <c r="D77" s="2"/>
      <c r="E77" s="7"/>
      <c r="F77" s="2">
        <v>70000</v>
      </c>
    </row>
    <row r="78" spans="1:6" x14ac:dyDescent="0.25">
      <c r="B78" s="2"/>
      <c r="C78" s="7"/>
      <c r="D78" s="2"/>
      <c r="E78" s="7"/>
      <c r="F78" s="2"/>
    </row>
    <row r="79" spans="1:6" x14ac:dyDescent="0.25">
      <c r="A79" t="s">
        <v>68</v>
      </c>
      <c r="B79" s="2" t="s">
        <v>51</v>
      </c>
      <c r="C79" s="7"/>
      <c r="D79" s="2"/>
      <c r="E79" s="7"/>
      <c r="F79" s="2">
        <v>770000</v>
      </c>
    </row>
    <row r="80" spans="1:6" x14ac:dyDescent="0.25">
      <c r="B80" s="2"/>
      <c r="C80" s="7" t="s">
        <v>52</v>
      </c>
      <c r="D80" s="2"/>
      <c r="E80" s="7">
        <v>400000</v>
      </c>
      <c r="F80" s="2"/>
    </row>
    <row r="81" spans="1:6" x14ac:dyDescent="0.25">
      <c r="B81" s="2"/>
      <c r="C81" s="7" t="s">
        <v>163</v>
      </c>
      <c r="D81" s="2"/>
      <c r="E81" s="7">
        <v>250000</v>
      </c>
      <c r="F81" s="2"/>
    </row>
    <row r="82" spans="1:6" x14ac:dyDescent="0.25">
      <c r="B82" s="2"/>
      <c r="C82" s="7" t="s">
        <v>54</v>
      </c>
      <c r="D82" s="2"/>
      <c r="E82" s="7">
        <v>120000</v>
      </c>
      <c r="F82" s="2"/>
    </row>
    <row r="83" spans="1:6" x14ac:dyDescent="0.25">
      <c r="B83" s="2"/>
      <c r="C83" s="7"/>
      <c r="D83" s="2"/>
      <c r="E83" s="7"/>
      <c r="F83" s="2"/>
    </row>
    <row r="84" spans="1:6" x14ac:dyDescent="0.25">
      <c r="A84" t="s">
        <v>40</v>
      </c>
      <c r="B84" s="2" t="s">
        <v>41</v>
      </c>
      <c r="C84" s="7"/>
      <c r="D84" s="2"/>
      <c r="E84" s="7"/>
      <c r="F84" s="2">
        <v>25000</v>
      </c>
    </row>
    <row r="85" spans="1:6" x14ac:dyDescent="0.25">
      <c r="B85" s="2"/>
      <c r="C85" s="2"/>
      <c r="D85" s="2"/>
      <c r="E85" s="2"/>
      <c r="F85" s="2"/>
    </row>
    <row r="86" spans="1:6" x14ac:dyDescent="0.25">
      <c r="A86" t="s">
        <v>14</v>
      </c>
      <c r="B86" s="2" t="s">
        <v>15</v>
      </c>
      <c r="C86" s="2"/>
      <c r="D86" s="2"/>
      <c r="E86" s="2"/>
      <c r="F86" s="2">
        <v>170000</v>
      </c>
    </row>
    <row r="87" spans="1:6" x14ac:dyDescent="0.25">
      <c r="B87" s="2"/>
      <c r="C87" s="2"/>
      <c r="D87" s="2"/>
      <c r="E87" s="2"/>
      <c r="F87" s="2"/>
    </row>
    <row r="88" spans="1:6" x14ac:dyDescent="0.25">
      <c r="A88" t="s">
        <v>16</v>
      </c>
      <c r="B88" s="2" t="s">
        <v>17</v>
      </c>
      <c r="C88" s="2"/>
      <c r="D88" s="2"/>
      <c r="E88" s="2"/>
      <c r="F88" s="2">
        <v>3000000</v>
      </c>
    </row>
    <row r="89" spans="1:6" x14ac:dyDescent="0.25">
      <c r="B89" s="2"/>
      <c r="C89" s="2"/>
      <c r="D89" s="2"/>
      <c r="E89" s="2"/>
      <c r="F89" s="2"/>
    </row>
    <row r="90" spans="1:6" x14ac:dyDescent="0.25">
      <c r="A90" s="6" t="s">
        <v>22</v>
      </c>
      <c r="B90" s="1" t="s">
        <v>42</v>
      </c>
      <c r="C90" s="1"/>
      <c r="D90" s="1"/>
      <c r="E90" s="1"/>
      <c r="F90" s="1">
        <f>SUM(F67:F88)</f>
        <v>14210000</v>
      </c>
    </row>
    <row r="92" spans="1:6" x14ac:dyDescent="0.25">
      <c r="B92" t="s">
        <v>164</v>
      </c>
      <c r="F92">
        <f>F90+F64+F62</f>
        <v>22729000</v>
      </c>
    </row>
    <row r="95" spans="1:6" x14ac:dyDescent="0.25">
      <c r="B95" s="6" t="s">
        <v>105</v>
      </c>
    </row>
    <row r="96" spans="1:6" x14ac:dyDescent="0.25">
      <c r="B96" s="6"/>
    </row>
    <row r="97" spans="1:7" x14ac:dyDescent="0.25">
      <c r="A97" s="6" t="s">
        <v>1</v>
      </c>
      <c r="B97" s="6" t="s">
        <v>139</v>
      </c>
      <c r="C97" s="6"/>
      <c r="D97" s="6"/>
      <c r="E97" s="6"/>
      <c r="F97" s="6">
        <v>472000</v>
      </c>
      <c r="G97" s="6"/>
    </row>
    <row r="98" spans="1:7" x14ac:dyDescent="0.25">
      <c r="B98" s="3"/>
    </row>
    <row r="99" spans="1:7" x14ac:dyDescent="0.25">
      <c r="A99" s="6" t="s">
        <v>4</v>
      </c>
      <c r="B99" s="6" t="s">
        <v>5</v>
      </c>
      <c r="C99" s="6"/>
      <c r="D99" s="6"/>
      <c r="E99" s="6"/>
      <c r="F99" s="6">
        <v>128000</v>
      </c>
      <c r="G99" s="6"/>
    </row>
    <row r="101" spans="1:7" x14ac:dyDescent="0.25">
      <c r="A101" t="s">
        <v>38</v>
      </c>
      <c r="B101" t="s">
        <v>161</v>
      </c>
      <c r="F101">
        <v>450000</v>
      </c>
    </row>
    <row r="103" spans="1:7" x14ac:dyDescent="0.25">
      <c r="A103" t="s">
        <v>68</v>
      </c>
      <c r="B103" t="s">
        <v>51</v>
      </c>
      <c r="F103">
        <v>60000</v>
      </c>
    </row>
    <row r="105" spans="1:7" x14ac:dyDescent="0.25">
      <c r="A105" t="s">
        <v>16</v>
      </c>
      <c r="B105" t="s">
        <v>17</v>
      </c>
      <c r="F105">
        <v>140000</v>
      </c>
    </row>
    <row r="107" spans="1:7" x14ac:dyDescent="0.25">
      <c r="A107" s="6" t="s">
        <v>22</v>
      </c>
      <c r="B107" s="6" t="s">
        <v>42</v>
      </c>
      <c r="C107" s="6"/>
      <c r="D107" s="6"/>
      <c r="E107" s="6"/>
      <c r="F107" s="6">
        <f>SUM(F101:F106)</f>
        <v>650000</v>
      </c>
      <c r="G107" s="6"/>
    </row>
    <row r="109" spans="1:7" x14ac:dyDescent="0.25">
      <c r="B109" t="s">
        <v>155</v>
      </c>
      <c r="F109">
        <f>F107+F99+F97</f>
        <v>1250000</v>
      </c>
    </row>
  </sheetData>
  <mergeCells count="1">
    <mergeCell ref="B3:C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B1" sqref="B1"/>
    </sheetView>
  </sheetViews>
  <sheetFormatPr defaultRowHeight="15" x14ac:dyDescent="0.25"/>
  <cols>
    <col min="2" max="2" width="21.7109375" bestFit="1" customWidth="1"/>
    <col min="3" max="3" width="14.140625" customWidth="1"/>
  </cols>
  <sheetData>
    <row r="1" spans="1:7" x14ac:dyDescent="0.25">
      <c r="B1" s="6" t="s">
        <v>200</v>
      </c>
    </row>
    <row r="3" spans="1:7" x14ac:dyDescent="0.25">
      <c r="B3" s="34" t="s">
        <v>165</v>
      </c>
      <c r="C3" s="34"/>
    </row>
    <row r="4" spans="1:7" x14ac:dyDescent="0.25">
      <c r="B4" s="13"/>
      <c r="C4" s="13"/>
    </row>
    <row r="5" spans="1:7" x14ac:dyDescent="0.25">
      <c r="B5" s="25" t="s">
        <v>137</v>
      </c>
      <c r="C5" s="13"/>
      <c r="G5">
        <v>28868000</v>
      </c>
    </row>
    <row r="6" spans="1:7" x14ac:dyDescent="0.25">
      <c r="B6" s="13"/>
      <c r="C6" s="13"/>
    </row>
    <row r="7" spans="1:7" x14ac:dyDescent="0.25">
      <c r="B7" s="25" t="s">
        <v>138</v>
      </c>
      <c r="C7" s="13"/>
      <c r="G7">
        <v>3750000</v>
      </c>
    </row>
    <row r="9" spans="1:7" x14ac:dyDescent="0.25">
      <c r="A9" s="6" t="s">
        <v>1</v>
      </c>
      <c r="B9" s="6" t="s">
        <v>166</v>
      </c>
      <c r="C9" s="6"/>
      <c r="D9" s="6"/>
      <c r="E9" s="6"/>
      <c r="F9" s="6"/>
      <c r="G9" s="6">
        <v>32618000</v>
      </c>
    </row>
    <row r="11" spans="1:7" x14ac:dyDescent="0.25">
      <c r="A11" s="6" t="s">
        <v>4</v>
      </c>
      <c r="B11" s="6" t="s">
        <v>141</v>
      </c>
      <c r="C11" s="6"/>
      <c r="D11" s="6"/>
      <c r="E11" s="6"/>
      <c r="F11" s="6"/>
      <c r="G11" s="6">
        <v>7788000</v>
      </c>
    </row>
    <row r="14" spans="1:7" x14ac:dyDescent="0.25">
      <c r="A14" t="s">
        <v>142</v>
      </c>
      <c r="B14" s="2" t="s">
        <v>143</v>
      </c>
      <c r="C14" s="2"/>
      <c r="D14" s="2"/>
      <c r="E14" s="2"/>
      <c r="F14" s="2"/>
      <c r="G14" s="2">
        <v>250000</v>
      </c>
    </row>
    <row r="15" spans="1:7" x14ac:dyDescent="0.25">
      <c r="B15" s="2"/>
      <c r="C15" s="2" t="s">
        <v>159</v>
      </c>
      <c r="D15" s="2"/>
      <c r="E15" s="2"/>
      <c r="F15" s="2">
        <v>250000</v>
      </c>
      <c r="G15" s="2"/>
    </row>
    <row r="16" spans="1:7" x14ac:dyDescent="0.25">
      <c r="B16" s="2"/>
      <c r="C16" s="2"/>
      <c r="D16" s="2"/>
      <c r="E16" s="2"/>
      <c r="F16" s="2"/>
      <c r="G16" s="2"/>
    </row>
    <row r="17" spans="1:7" x14ac:dyDescent="0.25">
      <c r="A17" t="s">
        <v>38</v>
      </c>
      <c r="B17" s="2" t="s">
        <v>39</v>
      </c>
      <c r="C17" s="2"/>
      <c r="D17" s="2"/>
      <c r="E17" s="2"/>
      <c r="F17" s="2"/>
      <c r="G17" s="2">
        <v>670000</v>
      </c>
    </row>
    <row r="18" spans="1:7" x14ac:dyDescent="0.25">
      <c r="B18" s="2"/>
      <c r="C18" s="2" t="s">
        <v>145</v>
      </c>
      <c r="D18" s="2"/>
      <c r="E18" s="2"/>
      <c r="F18" s="2">
        <v>520000</v>
      </c>
      <c r="G18" s="2"/>
    </row>
    <row r="19" spans="1:7" x14ac:dyDescent="0.25">
      <c r="B19" s="2"/>
      <c r="C19" s="2" t="s">
        <v>167</v>
      </c>
      <c r="D19" s="2"/>
      <c r="E19" s="2"/>
      <c r="F19" s="2">
        <v>150000</v>
      </c>
      <c r="G19" s="2"/>
    </row>
    <row r="20" spans="1:7" x14ac:dyDescent="0.25">
      <c r="B20" s="2"/>
      <c r="C20" s="2"/>
      <c r="D20" s="2"/>
      <c r="E20" s="2"/>
      <c r="F20" s="2"/>
      <c r="G20" s="2"/>
    </row>
    <row r="21" spans="1:7" x14ac:dyDescent="0.25">
      <c r="A21" t="s">
        <v>11</v>
      </c>
      <c r="B21" s="2" t="s">
        <v>168</v>
      </c>
      <c r="C21" s="7" t="s">
        <v>13</v>
      </c>
      <c r="D21" s="2"/>
      <c r="E21" s="2"/>
      <c r="F21" s="2"/>
      <c r="G21" s="2">
        <v>1000000</v>
      </c>
    </row>
    <row r="22" spans="1:7" x14ac:dyDescent="0.25">
      <c r="B22" s="2"/>
      <c r="C22" s="7"/>
      <c r="D22" s="2"/>
      <c r="E22" s="2"/>
      <c r="F22" s="2"/>
      <c r="G22" s="2"/>
    </row>
    <row r="23" spans="1:7" x14ac:dyDescent="0.25">
      <c r="A23" t="s">
        <v>68</v>
      </c>
      <c r="B23" s="2" t="s">
        <v>169</v>
      </c>
      <c r="C23" s="7"/>
      <c r="D23" s="2"/>
      <c r="E23" s="2"/>
      <c r="F23" s="2"/>
      <c r="G23" s="2">
        <v>1025000</v>
      </c>
    </row>
    <row r="24" spans="1:7" x14ac:dyDescent="0.25">
      <c r="B24" s="2"/>
      <c r="C24" s="7" t="s">
        <v>52</v>
      </c>
      <c r="D24" s="2"/>
      <c r="E24" s="2"/>
      <c r="F24" s="2">
        <v>690000</v>
      </c>
      <c r="G24" s="2"/>
    </row>
    <row r="25" spans="1:7" x14ac:dyDescent="0.25">
      <c r="B25" s="2"/>
      <c r="C25" s="7" t="s">
        <v>53</v>
      </c>
      <c r="D25" s="2"/>
      <c r="E25" s="2"/>
      <c r="F25" s="2">
        <v>190000</v>
      </c>
      <c r="G25" s="2"/>
    </row>
    <row r="26" spans="1:7" x14ac:dyDescent="0.25">
      <c r="B26" s="2"/>
      <c r="C26" s="7" t="s">
        <v>73</v>
      </c>
      <c r="D26" s="2"/>
      <c r="E26" s="2"/>
      <c r="F26" s="2">
        <v>145000</v>
      </c>
      <c r="G26" s="2"/>
    </row>
    <row r="27" spans="1:7" x14ac:dyDescent="0.25">
      <c r="B27" s="2"/>
      <c r="C27" s="2"/>
      <c r="D27" s="2"/>
      <c r="E27" s="2"/>
      <c r="F27" s="2"/>
      <c r="G27" s="2"/>
    </row>
    <row r="28" spans="1:7" x14ac:dyDescent="0.25">
      <c r="A28" t="s">
        <v>40</v>
      </c>
      <c r="B28" s="2" t="s">
        <v>63</v>
      </c>
      <c r="C28" s="2"/>
      <c r="D28" s="2"/>
      <c r="E28" s="2"/>
      <c r="F28" s="2"/>
      <c r="G28" s="2">
        <v>400000</v>
      </c>
    </row>
    <row r="29" spans="1:7" x14ac:dyDescent="0.25">
      <c r="B29" s="2"/>
      <c r="C29" s="2"/>
      <c r="D29" s="2"/>
      <c r="E29" s="2"/>
      <c r="F29" s="2"/>
      <c r="G29" s="2"/>
    </row>
    <row r="30" spans="1:7" x14ac:dyDescent="0.25">
      <c r="A30" t="s">
        <v>14</v>
      </c>
      <c r="B30" s="2" t="s">
        <v>61</v>
      </c>
      <c r="C30" s="2"/>
      <c r="D30" s="2"/>
      <c r="E30" s="2"/>
      <c r="F30" s="2"/>
      <c r="G30" s="2">
        <v>2555000</v>
      </c>
    </row>
    <row r="31" spans="1:7" x14ac:dyDescent="0.25">
      <c r="B31" s="2"/>
      <c r="C31" s="2"/>
      <c r="D31" s="2"/>
      <c r="E31" s="2"/>
      <c r="F31" s="2"/>
      <c r="G31" s="2"/>
    </row>
    <row r="32" spans="1:7" x14ac:dyDescent="0.25">
      <c r="A32" t="s">
        <v>16</v>
      </c>
      <c r="B32" s="2" t="s">
        <v>17</v>
      </c>
      <c r="C32" s="2"/>
      <c r="D32" s="2"/>
      <c r="E32" s="2"/>
      <c r="F32" s="2"/>
      <c r="G32" s="2">
        <v>1250000</v>
      </c>
    </row>
    <row r="33" spans="1:7" x14ac:dyDescent="0.25">
      <c r="B33" s="2"/>
      <c r="C33" s="2"/>
      <c r="D33" s="2"/>
      <c r="E33" s="2"/>
      <c r="F33" s="2"/>
      <c r="G33" s="2"/>
    </row>
    <row r="34" spans="1:7" x14ac:dyDescent="0.25">
      <c r="A34" t="s">
        <v>150</v>
      </c>
      <c r="B34" s="2" t="s">
        <v>151</v>
      </c>
      <c r="C34" s="2"/>
      <c r="D34" s="2"/>
      <c r="E34" s="2"/>
      <c r="F34" s="2"/>
      <c r="G34" s="2">
        <v>70000</v>
      </c>
    </row>
    <row r="35" spans="1:7" x14ac:dyDescent="0.25">
      <c r="B35" s="2"/>
      <c r="C35" s="2"/>
      <c r="D35" s="2"/>
      <c r="E35" s="2"/>
      <c r="F35" s="2"/>
      <c r="G35" s="2"/>
    </row>
    <row r="36" spans="1:7" x14ac:dyDescent="0.25">
      <c r="A36" s="6" t="s">
        <v>22</v>
      </c>
      <c r="B36" s="1" t="s">
        <v>42</v>
      </c>
      <c r="C36" s="1"/>
      <c r="D36" s="1"/>
      <c r="E36" s="1"/>
      <c r="F36" s="1"/>
      <c r="G36" s="1">
        <f>SUM(G14:G35)</f>
        <v>7220000</v>
      </c>
    </row>
    <row r="37" spans="1:7" x14ac:dyDescent="0.25">
      <c r="A37" s="6"/>
      <c r="B37" s="1"/>
      <c r="C37" s="1"/>
      <c r="D37" s="1"/>
      <c r="E37" s="1"/>
      <c r="F37" s="1"/>
      <c r="G37" s="1"/>
    </row>
    <row r="38" spans="1:7" x14ac:dyDescent="0.25">
      <c r="A38" s="3" t="s">
        <v>152</v>
      </c>
      <c r="B38" s="4" t="s">
        <v>44</v>
      </c>
      <c r="C38" s="4" t="s">
        <v>170</v>
      </c>
      <c r="D38" s="4"/>
      <c r="E38" s="4"/>
      <c r="F38" s="4"/>
      <c r="G38" s="4">
        <v>750000</v>
      </c>
    </row>
    <row r="39" spans="1:7" x14ac:dyDescent="0.25">
      <c r="A39" s="3" t="s">
        <v>46</v>
      </c>
      <c r="B39" s="4" t="s">
        <v>17</v>
      </c>
      <c r="C39" s="4"/>
      <c r="D39" s="4"/>
      <c r="E39" s="4"/>
      <c r="F39" s="4"/>
      <c r="G39" s="4">
        <v>200000</v>
      </c>
    </row>
    <row r="40" spans="1:7" x14ac:dyDescent="0.25">
      <c r="A40" s="3"/>
      <c r="B40" s="4"/>
      <c r="C40" s="4"/>
      <c r="D40" s="4"/>
      <c r="E40" s="4"/>
      <c r="F40" s="4"/>
      <c r="G40" s="4"/>
    </row>
    <row r="41" spans="1:7" x14ac:dyDescent="0.25">
      <c r="A41" s="6" t="s">
        <v>43</v>
      </c>
      <c r="B41" s="8" t="s">
        <v>171</v>
      </c>
      <c r="C41" s="1"/>
      <c r="D41" s="1"/>
      <c r="E41" s="1"/>
      <c r="F41" s="1"/>
      <c r="G41" s="1">
        <f>SUM(G38:G40)</f>
        <v>950000</v>
      </c>
    </row>
    <row r="42" spans="1:7" x14ac:dyDescent="0.25">
      <c r="A42" s="6"/>
      <c r="B42" s="1"/>
      <c r="C42" s="1"/>
      <c r="D42" s="1"/>
      <c r="E42" s="1"/>
      <c r="F42" s="1"/>
      <c r="G42" s="1"/>
    </row>
    <row r="43" spans="1:7" x14ac:dyDescent="0.25">
      <c r="B43" s="2"/>
      <c r="C43" s="2"/>
      <c r="D43" s="2"/>
      <c r="E43" s="2"/>
      <c r="F43" s="2"/>
      <c r="G43" s="2"/>
    </row>
    <row r="44" spans="1:7" x14ac:dyDescent="0.25">
      <c r="B44" s="2" t="s">
        <v>164</v>
      </c>
      <c r="C44" s="2"/>
      <c r="D44" s="2"/>
      <c r="E44" s="2"/>
      <c r="F44" s="2"/>
      <c r="G44" s="26">
        <f>G41+G36+G11+G9</f>
        <v>48576000</v>
      </c>
    </row>
    <row r="45" spans="1:7" x14ac:dyDescent="0.25">
      <c r="B45" s="2"/>
      <c r="C45" s="2"/>
      <c r="D45" s="2"/>
      <c r="E45" s="2"/>
      <c r="F45" s="2"/>
      <c r="G45" s="2"/>
    </row>
    <row r="46" spans="1:7" x14ac:dyDescent="0.25">
      <c r="B46" s="2"/>
      <c r="C46" s="2"/>
      <c r="D46" s="2"/>
      <c r="E46" s="2"/>
      <c r="F46" s="2"/>
      <c r="G46" s="2"/>
    </row>
    <row r="47" spans="1:7" x14ac:dyDescent="0.25">
      <c r="B47" s="2"/>
      <c r="C47" s="2"/>
      <c r="D47" s="2"/>
      <c r="E47" s="2"/>
      <c r="F47" s="2"/>
      <c r="G47" s="2"/>
    </row>
    <row r="48" spans="1:7" x14ac:dyDescent="0.25">
      <c r="B48" s="2"/>
      <c r="C48" s="2"/>
      <c r="D48" s="2"/>
      <c r="E48" s="2"/>
      <c r="F48" s="2"/>
      <c r="G48" s="2"/>
    </row>
    <row r="49" spans="1:7" x14ac:dyDescent="0.25">
      <c r="B49" s="1" t="s">
        <v>109</v>
      </c>
      <c r="C49" s="2"/>
      <c r="D49" s="2"/>
      <c r="E49" s="2"/>
      <c r="F49" s="2"/>
      <c r="G49" s="2"/>
    </row>
    <row r="50" spans="1:7" x14ac:dyDescent="0.25">
      <c r="B50" s="1"/>
      <c r="C50" s="2"/>
      <c r="D50" s="2"/>
      <c r="E50" s="2"/>
      <c r="F50" s="2"/>
      <c r="G50" s="2"/>
    </row>
    <row r="51" spans="1:7" x14ac:dyDescent="0.25">
      <c r="A51" t="s">
        <v>38</v>
      </c>
      <c r="B51" s="4" t="s">
        <v>39</v>
      </c>
      <c r="C51" s="2"/>
      <c r="D51" s="2"/>
      <c r="E51" s="2"/>
      <c r="F51" s="2"/>
      <c r="G51" s="2">
        <v>10000</v>
      </c>
    </row>
    <row r="52" spans="1:7" x14ac:dyDescent="0.25">
      <c r="B52" s="1"/>
      <c r="C52" s="2"/>
      <c r="D52" s="2"/>
      <c r="E52" s="2"/>
      <c r="F52" s="2"/>
      <c r="G52" s="2"/>
    </row>
    <row r="53" spans="1:7" x14ac:dyDescent="0.25">
      <c r="A53" t="s">
        <v>40</v>
      </c>
      <c r="B53" s="4" t="s">
        <v>41</v>
      </c>
      <c r="C53" s="2"/>
      <c r="D53" s="2"/>
      <c r="E53" s="2"/>
      <c r="F53" s="2"/>
      <c r="G53" s="2">
        <v>20000</v>
      </c>
    </row>
    <row r="54" spans="1:7" x14ac:dyDescent="0.25">
      <c r="B54" s="2"/>
      <c r="C54" s="2"/>
      <c r="D54" s="2"/>
      <c r="E54" s="2"/>
      <c r="F54" s="2"/>
      <c r="G54" s="2"/>
    </row>
    <row r="55" spans="1:7" x14ac:dyDescent="0.25">
      <c r="A55" t="s">
        <v>68</v>
      </c>
      <c r="B55" s="2" t="s">
        <v>51</v>
      </c>
      <c r="C55" s="2"/>
      <c r="D55" s="2"/>
      <c r="E55" s="2"/>
      <c r="F55" s="2"/>
      <c r="G55" s="2">
        <v>1070000</v>
      </c>
    </row>
    <row r="56" spans="1:7" x14ac:dyDescent="0.25">
      <c r="B56" s="2"/>
      <c r="C56" s="2" t="s">
        <v>52</v>
      </c>
      <c r="D56" s="2"/>
      <c r="E56" s="2"/>
      <c r="F56" s="2">
        <v>640000</v>
      </c>
      <c r="G56" s="2"/>
    </row>
    <row r="57" spans="1:7" x14ac:dyDescent="0.25">
      <c r="B57" s="2"/>
      <c r="C57" s="2" t="s">
        <v>53</v>
      </c>
      <c r="D57" s="2"/>
      <c r="E57" s="2"/>
      <c r="F57" s="2">
        <v>290000</v>
      </c>
      <c r="G57" s="2"/>
    </row>
    <row r="58" spans="1:7" x14ac:dyDescent="0.25">
      <c r="B58" s="2"/>
      <c r="C58" s="2" t="s">
        <v>73</v>
      </c>
      <c r="D58" s="2"/>
      <c r="E58" s="2"/>
      <c r="F58" s="2">
        <v>140000</v>
      </c>
      <c r="G58" s="2"/>
    </row>
    <row r="59" spans="1:7" x14ac:dyDescent="0.25">
      <c r="B59" s="2"/>
      <c r="C59" s="2"/>
      <c r="D59" s="2"/>
      <c r="E59" s="2"/>
      <c r="F59" s="2"/>
      <c r="G59" s="2"/>
    </row>
    <row r="60" spans="1:7" x14ac:dyDescent="0.25">
      <c r="A60" t="s">
        <v>16</v>
      </c>
      <c r="B60" s="2" t="s">
        <v>17</v>
      </c>
      <c r="C60" s="2"/>
      <c r="D60" s="2"/>
      <c r="E60" s="2"/>
      <c r="F60" s="2"/>
      <c r="G60" s="2">
        <v>350000</v>
      </c>
    </row>
    <row r="61" spans="1:7" x14ac:dyDescent="0.25">
      <c r="B61" s="2"/>
      <c r="C61" s="2"/>
      <c r="D61" s="2"/>
      <c r="E61" s="2"/>
      <c r="F61" s="2"/>
      <c r="G61" s="2"/>
    </row>
    <row r="62" spans="1:7" x14ac:dyDescent="0.25">
      <c r="A62" s="6" t="s">
        <v>22</v>
      </c>
      <c r="B62" s="8" t="s">
        <v>42</v>
      </c>
      <c r="C62" s="1"/>
      <c r="D62" s="1"/>
      <c r="E62" s="1"/>
      <c r="F62" s="1"/>
      <c r="G62" s="1">
        <f>SUM(G51:G61)</f>
        <v>1450000</v>
      </c>
    </row>
    <row r="63" spans="1:7" x14ac:dyDescent="0.25">
      <c r="B63" s="2"/>
      <c r="C63" s="2"/>
      <c r="D63" s="2"/>
      <c r="E63" s="2"/>
      <c r="F63" s="2"/>
      <c r="G63" s="2"/>
    </row>
    <row r="64" spans="1:7" x14ac:dyDescent="0.25">
      <c r="B64" s="2"/>
      <c r="C64" s="2"/>
      <c r="D64" s="2"/>
      <c r="E64" s="2"/>
      <c r="F64" s="2"/>
      <c r="G64" s="2"/>
    </row>
    <row r="65" spans="2:7" x14ac:dyDescent="0.25">
      <c r="B65" s="2" t="s">
        <v>172</v>
      </c>
      <c r="C65" s="2"/>
      <c r="D65" s="2"/>
      <c r="E65" s="2"/>
      <c r="F65" s="2"/>
      <c r="G65" s="2">
        <f>G62</f>
        <v>1450000</v>
      </c>
    </row>
    <row r="66" spans="2:7" x14ac:dyDescent="0.25">
      <c r="B66" s="2"/>
      <c r="C66" s="2"/>
      <c r="D66" s="2"/>
      <c r="E66" s="2"/>
      <c r="F66" s="2"/>
      <c r="G66" s="2"/>
    </row>
  </sheetData>
  <mergeCells count="1">
    <mergeCell ref="B3:C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workbookViewId="0">
      <selection activeCell="C36" sqref="C36"/>
    </sheetView>
  </sheetViews>
  <sheetFormatPr defaultRowHeight="15" x14ac:dyDescent="0.25"/>
  <cols>
    <col min="2" max="2" width="21.28515625" customWidth="1"/>
    <col min="3" max="3" width="10" customWidth="1"/>
  </cols>
  <sheetData>
    <row r="2" spans="1:6" x14ac:dyDescent="0.25">
      <c r="B2" s="6" t="s">
        <v>121</v>
      </c>
      <c r="E2">
        <v>74031</v>
      </c>
    </row>
    <row r="3" spans="1:6" x14ac:dyDescent="0.25">
      <c r="B3" s="6"/>
    </row>
    <row r="4" spans="1:6" x14ac:dyDescent="0.25">
      <c r="B4" s="3" t="s">
        <v>137</v>
      </c>
      <c r="E4">
        <v>2350000</v>
      </c>
    </row>
    <row r="5" spans="1:6" x14ac:dyDescent="0.25">
      <c r="B5" s="6"/>
    </row>
    <row r="6" spans="1:6" x14ac:dyDescent="0.25">
      <c r="B6" s="3" t="s">
        <v>138</v>
      </c>
      <c r="E6">
        <v>370000</v>
      </c>
    </row>
    <row r="7" spans="1:6" x14ac:dyDescent="0.25">
      <c r="B7" s="3"/>
    </row>
    <row r="8" spans="1:6" x14ac:dyDescent="0.25">
      <c r="B8" s="3" t="s">
        <v>139</v>
      </c>
      <c r="E8">
        <v>100000</v>
      </c>
    </row>
    <row r="10" spans="1:6" x14ac:dyDescent="0.25">
      <c r="A10" s="6" t="s">
        <v>1</v>
      </c>
      <c r="B10" s="6" t="s">
        <v>2</v>
      </c>
      <c r="C10" s="6"/>
      <c r="D10" s="6"/>
      <c r="E10" s="6">
        <v>2820000</v>
      </c>
      <c r="F10" s="6"/>
    </row>
    <row r="12" spans="1:6" x14ac:dyDescent="0.25">
      <c r="A12" s="6" t="s">
        <v>4</v>
      </c>
      <c r="B12" s="6" t="s">
        <v>141</v>
      </c>
      <c r="C12" s="6"/>
      <c r="D12" s="6"/>
      <c r="E12" s="6">
        <v>683000</v>
      </c>
      <c r="F12" s="6"/>
    </row>
    <row r="14" spans="1:6" x14ac:dyDescent="0.25">
      <c r="A14" t="s">
        <v>142</v>
      </c>
      <c r="B14" s="2" t="s">
        <v>143</v>
      </c>
      <c r="C14" s="2"/>
      <c r="D14" s="2"/>
      <c r="E14" s="2">
        <v>20000</v>
      </c>
    </row>
    <row r="15" spans="1:6" x14ac:dyDescent="0.25">
      <c r="B15" s="2"/>
      <c r="C15" s="2" t="s">
        <v>173</v>
      </c>
      <c r="D15" s="2">
        <v>20000</v>
      </c>
      <c r="E15" s="2"/>
    </row>
    <row r="16" spans="1:6" x14ac:dyDescent="0.25">
      <c r="B16" s="2"/>
      <c r="C16" s="2"/>
      <c r="D16" s="2"/>
      <c r="E16" s="2"/>
    </row>
    <row r="17" spans="1:5" x14ac:dyDescent="0.25">
      <c r="A17" t="s">
        <v>38</v>
      </c>
      <c r="B17" s="2" t="s">
        <v>39</v>
      </c>
      <c r="C17" s="2"/>
      <c r="D17" s="2"/>
      <c r="E17" s="2">
        <v>50000</v>
      </c>
    </row>
    <row r="18" spans="1:5" x14ac:dyDescent="0.25">
      <c r="B18" s="2"/>
      <c r="C18" s="2" t="s">
        <v>174</v>
      </c>
      <c r="D18" s="2">
        <v>25000</v>
      </c>
      <c r="E18" s="2"/>
    </row>
    <row r="19" spans="1:5" x14ac:dyDescent="0.25">
      <c r="B19" s="2"/>
      <c r="C19" s="7" t="s">
        <v>145</v>
      </c>
      <c r="D19" s="2">
        <v>25000</v>
      </c>
      <c r="E19" s="2"/>
    </row>
    <row r="20" spans="1:5" x14ac:dyDescent="0.25">
      <c r="B20" s="2"/>
      <c r="C20" s="2"/>
      <c r="D20" s="2"/>
      <c r="E20" s="2"/>
    </row>
    <row r="21" spans="1:5" x14ac:dyDescent="0.25">
      <c r="A21" t="s">
        <v>11</v>
      </c>
      <c r="B21" s="2" t="s">
        <v>175</v>
      </c>
      <c r="C21" s="7" t="s">
        <v>13</v>
      </c>
      <c r="D21" s="2"/>
      <c r="E21" s="2">
        <v>50000</v>
      </c>
    </row>
    <row r="22" spans="1:5" x14ac:dyDescent="0.25">
      <c r="B22" s="2"/>
      <c r="C22" s="7"/>
      <c r="D22" s="2"/>
      <c r="E22" s="2"/>
    </row>
    <row r="23" spans="1:5" x14ac:dyDescent="0.25">
      <c r="A23" t="s">
        <v>68</v>
      </c>
      <c r="B23" s="2" t="s">
        <v>51</v>
      </c>
      <c r="C23" s="7"/>
      <c r="D23" s="2"/>
      <c r="E23" s="2">
        <v>300000</v>
      </c>
    </row>
    <row r="24" spans="1:5" x14ac:dyDescent="0.25">
      <c r="B24" s="2"/>
      <c r="C24" s="7" t="s">
        <v>52</v>
      </c>
      <c r="D24" s="2">
        <v>130000</v>
      </c>
      <c r="E24" s="2"/>
    </row>
    <row r="25" spans="1:5" x14ac:dyDescent="0.25">
      <c r="B25" s="2"/>
      <c r="C25" s="7" t="s">
        <v>53</v>
      </c>
      <c r="D25" s="2">
        <v>90000</v>
      </c>
      <c r="E25" s="2"/>
    </row>
    <row r="26" spans="1:5" x14ac:dyDescent="0.25">
      <c r="B26" s="2"/>
      <c r="C26" s="7" t="s">
        <v>176</v>
      </c>
      <c r="D26" s="2">
        <v>80000</v>
      </c>
      <c r="E26" s="2"/>
    </row>
    <row r="27" spans="1:5" x14ac:dyDescent="0.25">
      <c r="B27" s="2"/>
      <c r="C27" s="2"/>
      <c r="D27" s="2"/>
      <c r="E27" s="2"/>
    </row>
    <row r="28" spans="1:5" x14ac:dyDescent="0.25">
      <c r="A28" t="s">
        <v>40</v>
      </c>
      <c r="B28" s="2" t="s">
        <v>63</v>
      </c>
      <c r="C28" s="2"/>
      <c r="D28" s="2"/>
      <c r="E28" s="2">
        <v>30000</v>
      </c>
    </row>
    <row r="29" spans="1:5" x14ac:dyDescent="0.25">
      <c r="B29" s="2"/>
      <c r="C29" s="2"/>
      <c r="D29" s="2"/>
      <c r="E29" s="2"/>
    </row>
    <row r="30" spans="1:5" x14ac:dyDescent="0.25">
      <c r="A30" t="s">
        <v>14</v>
      </c>
      <c r="B30" s="2" t="s">
        <v>15</v>
      </c>
      <c r="C30" s="2"/>
      <c r="D30" s="2"/>
      <c r="E30" s="2">
        <v>880000</v>
      </c>
    </row>
    <row r="31" spans="1:5" x14ac:dyDescent="0.25">
      <c r="B31" s="2"/>
      <c r="C31" s="2" t="s">
        <v>177</v>
      </c>
      <c r="D31" s="2">
        <v>70000</v>
      </c>
      <c r="E31" s="2"/>
    </row>
    <row r="32" spans="1:5" x14ac:dyDescent="0.25">
      <c r="B32" s="2"/>
      <c r="C32" s="4" t="s">
        <v>178</v>
      </c>
      <c r="D32" s="2">
        <v>310000</v>
      </c>
      <c r="E32" s="2"/>
    </row>
    <row r="33" spans="1:6" x14ac:dyDescent="0.25">
      <c r="B33" s="2"/>
      <c r="C33" s="2" t="s">
        <v>179</v>
      </c>
      <c r="D33" s="2">
        <v>500000</v>
      </c>
      <c r="E33" s="2"/>
    </row>
    <row r="34" spans="1:6" x14ac:dyDescent="0.25">
      <c r="B34" s="2"/>
      <c r="C34" s="2"/>
      <c r="D34" s="2"/>
      <c r="E34" s="2"/>
    </row>
    <row r="35" spans="1:6" x14ac:dyDescent="0.25">
      <c r="A35" t="s">
        <v>16</v>
      </c>
      <c r="B35" s="2" t="s">
        <v>17</v>
      </c>
      <c r="C35" s="2"/>
      <c r="D35" s="2"/>
      <c r="E35" s="2">
        <v>230000</v>
      </c>
    </row>
    <row r="36" spans="1:6" x14ac:dyDescent="0.25">
      <c r="B36" s="2"/>
      <c r="C36" s="2"/>
      <c r="D36" s="2"/>
      <c r="E36" s="2"/>
    </row>
    <row r="37" spans="1:6" x14ac:dyDescent="0.25">
      <c r="A37" t="s">
        <v>150</v>
      </c>
      <c r="B37" s="2" t="s">
        <v>180</v>
      </c>
      <c r="C37" s="2"/>
      <c r="D37" s="2"/>
      <c r="E37" s="2">
        <v>10000</v>
      </c>
    </row>
    <row r="38" spans="1:6" x14ac:dyDescent="0.25">
      <c r="B38" s="2"/>
      <c r="C38" s="2"/>
      <c r="D38" s="2"/>
      <c r="E38" s="2"/>
    </row>
    <row r="39" spans="1:6" x14ac:dyDescent="0.25">
      <c r="A39" s="6" t="s">
        <v>22</v>
      </c>
      <c r="B39" s="1" t="s">
        <v>23</v>
      </c>
      <c r="C39" s="1"/>
      <c r="D39" s="1"/>
      <c r="E39" s="1">
        <f>SUM(E14:E38)</f>
        <v>1570000</v>
      </c>
      <c r="F39" s="6"/>
    </row>
    <row r="40" spans="1:6" x14ac:dyDescent="0.25">
      <c r="B40" s="2"/>
      <c r="C40" s="2"/>
      <c r="D40" s="2"/>
      <c r="E40" s="2"/>
    </row>
    <row r="41" spans="1:6" x14ac:dyDescent="0.25">
      <c r="B41" s="2" t="s">
        <v>164</v>
      </c>
      <c r="C41" s="2"/>
      <c r="D41" s="2"/>
      <c r="E41" s="26">
        <f>E10+E12+E39</f>
        <v>5073000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  <vt:lpstr>Munka9</vt:lpstr>
      <vt:lpstr>Munka10</vt:lpstr>
      <vt:lpstr>Munka11</vt:lpstr>
      <vt:lpstr>Munka12</vt:lpstr>
      <vt:lpstr>Munka13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Sándorné</dc:creator>
  <cp:lastModifiedBy>Rádóczki Lászlóné</cp:lastModifiedBy>
  <cp:lastPrinted>2016-02-09T07:19:06Z</cp:lastPrinted>
  <dcterms:created xsi:type="dcterms:W3CDTF">2016-02-04T06:44:53Z</dcterms:created>
  <dcterms:modified xsi:type="dcterms:W3CDTF">2016-02-09T07:19:13Z</dcterms:modified>
</cp:coreProperties>
</file>