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1.Bev-kiad." sheetId="1" r:id="rId1"/>
    <sheet name="2.Műk." sheetId="2" r:id="rId2"/>
    <sheet name="3.Felh." sheetId="3" r:id="rId3"/>
    <sheet name="KÖH" sheetId="4" r:id="rId4"/>
    <sheet name="Köh bev" sheetId="5" r:id="rId5"/>
    <sheet name="4. Átadott p.eszk." sheetId="6" r:id="rId6"/>
    <sheet name="Cofog " sheetId="7" r:id="rId7"/>
    <sheet name="céltartalék" sheetId="8" r:id="rId8"/>
    <sheet name="beruházások" sheetId="9" r:id="rId9"/>
    <sheet name="felújítások" sheetId="10" r:id="rId10"/>
  </sheets>
  <externalReferences>
    <externalReference r:id="rId13"/>
    <externalReference r:id="rId14"/>
  </externalReferences>
  <definedNames>
    <definedName name="beruh">'[1]4.1. táj.'!#REF!</definedName>
    <definedName name="Excel_BuiltIn__FilterDatabase" localSheetId="0">'1.Bev-kiad.'!$A$1:$A$24</definedName>
    <definedName name="Excel_BuiltIn__FilterDatabase" localSheetId="1">'2.Műk.'!$A$2:$A$77</definedName>
    <definedName name="Excel_BuiltIn_Print_Area" localSheetId="0">'1.Bev-kiad.'!$A$1:$A$53</definedName>
    <definedName name="Excel_BuiltIn_Print_Area" localSheetId="1">'2.Műk.'!$A$2:$G$84</definedName>
    <definedName name="Excel_BuiltIn_Print_Area" localSheetId="1">'2.Műk.'!$A$2:$C$84</definedName>
    <definedName name="Excel_BuiltIn_Print_Area" localSheetId="2">'3.Felh.'!$A$2:$B$82</definedName>
    <definedName name="Excel_BuiltIn_Print_Area" localSheetId="5">'4. Átadott p.eszk.'!$B$1:$C$11</definedName>
    <definedName name="Excel_BuiltIn_Print_Area" localSheetId="5">'4. Átadott p.eszk.'!$B$1:$C$10</definedName>
    <definedName name="intézmények">'[2]4.1. táj.'!#REF!</definedName>
    <definedName name="_xlnm.Print_Area" localSheetId="0">'1.Bev-kiad.'!$A$1:$F$51</definedName>
    <definedName name="_xlnm.Print_Area" localSheetId="1">'2.Műk.'!$A$2:$C$86</definedName>
    <definedName name="_xlnm.Print_Area" localSheetId="2">'3.Felh.'!$A$2:$E$82</definedName>
    <definedName name="_xlnm.Print_Area" localSheetId="5">'4. Átadott p.eszk.'!$A$1:$C$18</definedName>
    <definedName name="qewrqewr">'[1]4.1. táj.'!#REF!</definedName>
    <definedName name="Z_ABF21C5C_6078_4D03_96DF_78390D4F8F84_.wvu.Cols" localSheetId="5">('4. Átadott p.eszk.'!#REF!,'4. Átadott p.eszk.'!$A$1:$HP$65469)</definedName>
    <definedName name="Z_ABF21C5C_6078_4D03_96DF_78390D4F8F84_.wvu.FilterData" localSheetId="0">'1.Bev-kiad.'!$A$1:$A$24</definedName>
    <definedName name="Z_ABF21C5C_6078_4D03_96DF_78390D4F8F84_.wvu.FilterData" localSheetId="1">'2.Műk.'!$A$2:$A$77</definedName>
    <definedName name="Z_ABF21C5C_6078_4D03_96DF_78390D4F8F84_.wvu.PrintArea" localSheetId="0">'1.Bev-kiad.'!$A$1:$A$51</definedName>
    <definedName name="Z_ABF21C5C_6078_4D03_96DF_78390D4F8F84_.wvu.PrintArea" localSheetId="1">'2.Műk.'!$A$2:$A$77</definedName>
    <definedName name="Z_ABF21C5C_6078_4D03_96DF_78390D4F8F84_.wvu.PrintArea" localSheetId="2">'3.Felh.'!$A$2:$A$70</definedName>
    <definedName name="Z_ABF21C5C_6078_4D03_96DF_78390D4F8F84_.wvu.PrintArea" localSheetId="5">'4. Átadott p.eszk.'!$B$1:$B$5</definedName>
    <definedName name="Z_ABF21C5C_6078_4D03_96DF_78390D4F8F84_.wvu.Rows" localSheetId="0">'1.Bev-kiad.'!#REF!</definedName>
    <definedName name="Z_ABF21C5C_6078_4D03_96DF_78390D4F8F84_.wvu.Rows" localSheetId="1">('2.Műk.'!$3:$3,'2.Műk.'!$33:$37,'2.Műk.'!#REF!,'2.Műk.'!#REF!,'2.Műk.'!#REF!,'2.Műk.'!#REF!,'2.Műk.'!#REF!,'2.Műk.'!#REF!,'2.Műk.'!#REF!)</definedName>
    <definedName name="Z_ABF21C5C_6078_4D03_96DF_78390D4F8F84_.wvu.Rows" localSheetId="2">('3.Felh.'!#REF!,'3.Felh.'!#REF!,'3.Felh.'!#REF!,'3.Felh.'!#REF!)</definedName>
    <definedName name="Z_ABF21C5C_6078_4D03_96DF_78390D4F8F84_.wvu.Rows" localSheetId="5">('4. Átadott p.eszk.'!#REF!,'4. Átadott p.eszk.'!#REF!,'4. Átadott p.eszk.'!#REF!,'4. Átadott p.eszk.'!#REF!,'4. Átadott p.eszk.'!#REF!)</definedName>
  </definedNames>
  <calcPr fullCalcOnLoad="1"/>
</workbook>
</file>

<file path=xl/sharedStrings.xml><?xml version="1.0" encoding="utf-8"?>
<sst xmlns="http://schemas.openxmlformats.org/spreadsheetml/2006/main" count="660" uniqueCount="454">
  <si>
    <t>ezer Ft-ban</t>
  </si>
  <si>
    <t>2015. évi eredeti előirányzat</t>
  </si>
  <si>
    <t>2016.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</si>
  <si>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</si>
  <si>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</si>
  <si>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</si>
  <si>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</si>
  <si>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</si>
  <si>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</si>
  <si>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</si>
  <si>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</si>
  <si>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</si>
  <si>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</si>
  <si>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</si>
  <si>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</si>
  <si>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</si>
  <si>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</si>
  <si>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</si>
  <si>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</si>
  <si>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</si>
  <si>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</si>
  <si>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</si>
  <si>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</si>
  <si>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</si>
  <si>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</si>
  <si>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</si>
  <si>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</si>
  <si>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</si>
  <si>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</si>
  <si>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</si>
  <si>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</si>
  <si>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</si>
  <si>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</si>
  <si>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</si>
  <si>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</si>
  <si>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</si>
  <si>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</si>
  <si>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</si>
  <si>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</si>
  <si>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</si>
  <si>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</si>
  <si>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</si>
  <si>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</si>
  <si>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</si>
  <si>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</si>
  <si>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</si>
  <si>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</si>
  <si>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</si>
  <si>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</si>
  <si>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</si>
  <si>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</si>
  <si>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</si>
  <si>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</si>
  <si>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</si>
  <si>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</si>
  <si>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</si>
  <si>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</si>
  <si>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</si>
  <si>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</si>
  <si>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</si>
  <si>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</si>
  <si>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</si>
  <si>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</si>
  <si>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</si>
  <si>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</si>
  <si>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</si>
  <si>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</si>
  <si>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</si>
  <si>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</si>
  <si>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</si>
  <si>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</si>
  <si>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</si>
  <si>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</si>
  <si>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</si>
  <si>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</si>
  <si>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</si>
  <si>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</si>
  <si>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</si>
  <si>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</si>
  <si>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</si>
  <si>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</si>
  <si>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</si>
  <si>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</si>
  <si>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</si>
  <si>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</si>
  <si>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</si>
  <si>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</si>
  <si>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</si>
  <si>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</si>
  <si>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</si>
  <si>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</si>
  <si>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</si>
  <si>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</si>
  <si>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</si>
  <si>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</si>
  <si>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</si>
  <si>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</si>
  <si>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</si>
  <si>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</si>
  <si>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</si>
  <si>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</si>
  <si>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</si>
  <si>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</si>
  <si>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</si>
  <si>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</si>
  <si>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</si>
  <si>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</si>
  <si>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</si>
  <si>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</si>
  <si>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</si>
  <si>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</si>
  <si>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</si>
  <si>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</si>
  <si>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</si>
  <si>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</si>
  <si>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</si>
  <si>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</si>
  <si>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</si>
  <si>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</si>
  <si>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</si>
  <si>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</si>
  <si>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</si>
  <si>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</si>
  <si>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</si>
  <si>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</si>
  <si>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</si>
  <si>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</si>
  <si>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</si>
  <si>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</si>
  <si>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</si>
  <si>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</si>
  <si>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</si>
  <si>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</si>
  <si>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</si>
  <si>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</si>
  <si>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</si>
  <si>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</si>
  <si>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</si>
  <si>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</si>
  <si>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</si>
  <si>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</si>
  <si>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</si>
  <si>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</si>
  <si>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</si>
  <si>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</si>
  <si>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</si>
  <si>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</si>
  <si>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</si>
  <si>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</si>
  <si>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</si>
  <si>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</si>
  <si>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</si>
  <si>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</si>
  <si>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</si>
  <si>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</si>
  <si>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</si>
  <si>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</si>
  <si>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</si>
  <si>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</si>
  <si>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</si>
  <si>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</si>
  <si>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</si>
  <si>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</si>
  <si>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</si>
  <si>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</si>
  <si>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</si>
  <si>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</si>
  <si>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</si>
  <si>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</si>
  <si>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</si>
  <si>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</si>
  <si>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</si>
  <si>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</si>
  <si>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</si>
  <si>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</si>
  <si>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</si>
  <si>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</si>
  <si>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</si>
  <si>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</si>
  <si>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</si>
  <si>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</si>
  <si>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</si>
  <si>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</si>
  <si>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</si>
  <si>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bozótvágó</t>
  </si>
  <si>
    <t>motorfűrész</t>
  </si>
  <si>
    <t>betonkeverő, térkősablon</t>
  </si>
  <si>
    <t>rázóasztal</t>
  </si>
  <si>
    <t>lapvibráló</t>
  </si>
  <si>
    <t>szedőgép</t>
  </si>
  <si>
    <t>kistraktor</t>
  </si>
  <si>
    <t>teherautó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</si>
  <si>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</si>
  <si>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</si>
  <si>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</si>
  <si>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</si>
  <si>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</si>
  <si>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</si>
  <si>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Civil szervezetek működési támogatás *</t>
  </si>
  <si>
    <t>5.5 Céltartalék</t>
  </si>
  <si>
    <t>5. Céltartalék</t>
  </si>
  <si>
    <t>egyéb gépek</t>
  </si>
  <si>
    <t>Ssz.</t>
  </si>
  <si>
    <t>A;</t>
  </si>
  <si>
    <t>kormányzati funkció</t>
  </si>
  <si>
    <t>Intézmény/kormányzati funkció</t>
  </si>
  <si>
    <t>tervezett ei</t>
  </si>
  <si>
    <t>Ebből</t>
  </si>
  <si>
    <t>Személyi juttatás</t>
  </si>
  <si>
    <t>Munkaadókat terhelő jár.</t>
  </si>
  <si>
    <t>F;</t>
  </si>
  <si>
    <t>Dologi jellegű kiadások</t>
  </si>
  <si>
    <t>G;</t>
  </si>
  <si>
    <t>Ellátottak pénzbeli jutt.</t>
  </si>
  <si>
    <t>H;</t>
  </si>
  <si>
    <t>Egyéb műk.célú tám.</t>
  </si>
  <si>
    <t>Tervezett előirányzatai</t>
  </si>
  <si>
    <t>Önkormányzati igazgatás</t>
  </si>
  <si>
    <t>32.799</t>
  </si>
  <si>
    <t>9.505</t>
  </si>
  <si>
    <t>2.362</t>
  </si>
  <si>
    <t>7.350</t>
  </si>
  <si>
    <t>4.451</t>
  </si>
  <si>
    <t>Köztemető fennt.</t>
  </si>
  <si>
    <t>1.999</t>
  </si>
  <si>
    <t>Önk. vagyon gazd.</t>
  </si>
  <si>
    <t>2.921</t>
  </si>
  <si>
    <t>Tűz. és hat.</t>
  </si>
  <si>
    <t>61.174</t>
  </si>
  <si>
    <t>50.800</t>
  </si>
  <si>
    <t>6.437</t>
  </si>
  <si>
    <t>Közutak</t>
  </si>
  <si>
    <t>3.196</t>
  </si>
  <si>
    <t>Nem v. hull.</t>
  </si>
  <si>
    <t>Víztermelés</t>
  </si>
  <si>
    <t>1.158</t>
  </si>
  <si>
    <t>7.936</t>
  </si>
  <si>
    <t>Zöldterület</t>
  </si>
  <si>
    <t>7.397</t>
  </si>
  <si>
    <t>Község városgazd(komm.csoport)</t>
  </si>
  <si>
    <t>20.116</t>
  </si>
  <si>
    <t>8.880</t>
  </si>
  <si>
    <t>2.348</t>
  </si>
  <si>
    <t>8.888</t>
  </si>
  <si>
    <t>Háziorvosi alapell.</t>
  </si>
  <si>
    <t>1.270</t>
  </si>
  <si>
    <t>Fogorvosi alapell.</t>
  </si>
  <si>
    <t>Család és nővéd.</t>
  </si>
  <si>
    <t>Település eü.</t>
  </si>
  <si>
    <t>Sport műk.</t>
  </si>
  <si>
    <t>Könyvtár</t>
  </si>
  <si>
    <t>6.586</t>
  </si>
  <si>
    <t>2.235</t>
  </si>
  <si>
    <t>3.748</t>
  </si>
  <si>
    <t>Közművelődés</t>
  </si>
  <si>
    <t>5.982</t>
  </si>
  <si>
    <t>3.144</t>
  </si>
  <si>
    <t>Gyermekétk., óvoda</t>
  </si>
  <si>
    <t>157.578</t>
  </si>
  <si>
    <t>4.051</t>
  </si>
  <si>
    <t>153.527</t>
  </si>
  <si>
    <t>Idősek nepp.ell.</t>
  </si>
  <si>
    <t>2.413</t>
  </si>
  <si>
    <t>Gyermekjóléti</t>
  </si>
  <si>
    <t>Szociális étk.</t>
  </si>
  <si>
    <t>Egyes szoc.ell.</t>
  </si>
  <si>
    <t>28.376</t>
  </si>
  <si>
    <t>Működési kiadás összesen</t>
  </si>
  <si>
    <t>344.211</t>
  </si>
  <si>
    <t>73.655</t>
  </si>
  <si>
    <t>12.353</t>
  </si>
  <si>
    <t>64.499</t>
  </si>
  <si>
    <t>160.877</t>
  </si>
  <si>
    <t>Szakfeladat</t>
  </si>
  <si>
    <t>Intézmény/szakfeladat</t>
  </si>
  <si>
    <t>Egyéb felhalmozási kiadás</t>
  </si>
  <si>
    <t>Lakástámogatások</t>
  </si>
  <si>
    <t>Lakásépítések</t>
  </si>
  <si>
    <t>I;</t>
  </si>
  <si>
    <t>Áht. kívülre irányuló fejl.ber.</t>
  </si>
  <si>
    <t>2.070</t>
  </si>
  <si>
    <t>Község városgazd</t>
  </si>
  <si>
    <t>6.500</t>
  </si>
  <si>
    <t>Gyermekétk.</t>
  </si>
  <si>
    <t>Felhalmozási kiadás</t>
  </si>
  <si>
    <t>8.570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</si>
  <si>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</si>
  <si>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</si>
  <si>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</si>
  <si>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</si>
  <si>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</si>
  <si>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</si>
  <si>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</si>
  <si>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</si>
  <si>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</si>
  <si>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Teljesítés %-a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</si>
  <si>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</si>
  <si>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</si>
  <si>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</si>
  <si>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</si>
  <si>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</si>
  <si>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</si>
  <si>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</si>
  <si>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</si>
  <si>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</si>
  <si>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</si>
  <si>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</si>
  <si>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</si>
  <si>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</si>
  <si>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</si>
  <si>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</si>
  <si>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</si>
  <si>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</si>
  <si>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</si>
  <si>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</si>
  <si>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</si>
  <si>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</si>
  <si>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</si>
  <si>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</si>
  <si>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</si>
  <si>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</si>
  <si>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</si>
  <si>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</si>
  <si>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</si>
  <si>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</si>
  <si>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</si>
  <si>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</si>
  <si>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</si>
  <si>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</si>
  <si>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Egyéb működési bveételek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</si>
  <si>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</si>
  <si>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</si>
  <si>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</si>
  <si>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</si>
  <si>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</si>
  <si>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</si>
  <si>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</si>
  <si>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</si>
  <si>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</si>
  <si>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</si>
  <si>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</si>
  <si>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</si>
  <si>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</si>
  <si>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</si>
  <si>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</si>
  <si>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</si>
  <si>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</si>
  <si>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</si>
  <si>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</si>
  <si>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</si>
  <si>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</si>
  <si>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</si>
  <si>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</si>
  <si>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</si>
  <si>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</si>
  <si>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</si>
  <si>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</si>
  <si>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</si>
  <si>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</si>
  <si>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</si>
  <si>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</si>
  <si>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eredeti ei</t>
  </si>
  <si>
    <t>módosított ei</t>
  </si>
  <si>
    <t>teljesítés</t>
  </si>
  <si>
    <t>teljesítés %-a</t>
  </si>
  <si>
    <t>Visszafiz.</t>
  </si>
  <si>
    <t>1.6. Elszámolásból származó bevétel</t>
  </si>
  <si>
    <t>Közvetített szolgáltatások bevételei</t>
  </si>
  <si>
    <t>Co</t>
  </si>
  <si>
    <t>buszvárók építése</t>
  </si>
  <si>
    <t>labdafogó háló</t>
  </si>
  <si>
    <t>térkő gyártáshoz eszközök</t>
  </si>
  <si>
    <t>klima berendezés</t>
  </si>
  <si>
    <t>Szolgálati lakás felújítás ( Vásártér)</t>
  </si>
  <si>
    <t>információs tábla</t>
  </si>
  <si>
    <t>Módosított előirányzat 2016.06.30.</t>
  </si>
  <si>
    <t>2016. évi működési célú támogatásai, pénzeszközátadásainak módosítása</t>
  </si>
  <si>
    <t>civil szervetek támogatása egyházak 600 e Ft., Csillagösvény 60 e Ft.</t>
  </si>
  <si>
    <t>2016. évi módosított előirányzat 0016.06.30</t>
  </si>
  <si>
    <t>2016. évi módosított előirányzat 2016.06.30</t>
  </si>
  <si>
    <t>Beruházási cél megnevezés</t>
  </si>
  <si>
    <t>2016. évi módosított előirányzat 2016.06.30.</t>
  </si>
  <si>
    <t>Szennyvíz beruházás</t>
  </si>
  <si>
    <t xml:space="preserve">3. </t>
  </si>
  <si>
    <t>Bem utca</t>
  </si>
  <si>
    <t>Illés utca</t>
  </si>
  <si>
    <t>Buszmegállók</t>
  </si>
  <si>
    <t>Összesen:</t>
  </si>
  <si>
    <t>Jövőbeni fejlesztések önereje pl. vízműfejl, buszváró építés, útfelújítás</t>
  </si>
  <si>
    <t>Ebből: burgonya kiszedőgép</t>
  </si>
  <si>
    <t>labvibrátor</t>
  </si>
  <si>
    <t>Község városgazd.</t>
  </si>
  <si>
    <t>Ebből: kis traktor</t>
  </si>
  <si>
    <t>térkőgyártás egyéb</t>
  </si>
  <si>
    <t>egyéb eszközök (számtech., bútor, kerékpár)</t>
  </si>
  <si>
    <t>labdafogó háló (iskola)</t>
  </si>
  <si>
    <t>gázbevezetés</t>
  </si>
  <si>
    <t>gázbevezetés (sport)</t>
  </si>
  <si>
    <t xml:space="preserve">légkondicionáló </t>
  </si>
  <si>
    <t>Egyéb beruházások</t>
  </si>
  <si>
    <t>rendezési terv</t>
  </si>
  <si>
    <t>kerítés (sport)</t>
  </si>
  <si>
    <t>gázkazán csere (lakás)</t>
  </si>
  <si>
    <t>hivatal felújítás</t>
  </si>
  <si>
    <t>árok tisztítás</t>
  </si>
  <si>
    <t>buszmegálló</t>
  </si>
  <si>
    <t>Felújítási cél megnevezés</t>
  </si>
  <si>
    <t>bérlakás felújítás</t>
  </si>
  <si>
    <t>Bem utca felújítás</t>
  </si>
  <si>
    <t>Összesen</t>
  </si>
  <si>
    <t>Az önkormányzat felújítási terveinek módosítása</t>
  </si>
  <si>
    <t>Az önkormányzat  beruházási céljainak módosítása</t>
  </si>
  <si>
    <t>15534+683</t>
  </si>
  <si>
    <t>ingatlan vásárlás</t>
  </si>
  <si>
    <t>15534+683+26389</t>
  </si>
  <si>
    <t>15534+660</t>
  </si>
  <si>
    <t xml:space="preserve">szívattyú beszerzés </t>
  </si>
  <si>
    <t>42583-7378-17096</t>
  </si>
  <si>
    <t>2016. évi működési bevételeinek és kiadásainak módosítása</t>
  </si>
  <si>
    <t>2016. évi  módosított ei. 2016.06.30.</t>
  </si>
  <si>
    <t xml:space="preserve">26. </t>
  </si>
  <si>
    <t>kerékpár,  müa tartály, bútor</t>
  </si>
  <si>
    <t>kerítés</t>
  </si>
  <si>
    <t>gázkazán csere</t>
  </si>
  <si>
    <t>szivattyú beszerzés</t>
  </si>
  <si>
    <t>Hivatal felújítás</t>
  </si>
  <si>
    <t xml:space="preserve">ezer Ft-ban </t>
  </si>
  <si>
    <t>2016. évi felhalmozási bevételeinek és kiadásainak módosítása</t>
  </si>
  <si>
    <t>BÖHÖNYEI KÖZÖS ÖNKORMÁNYZATI HIVATAL 2016. ÉVI KIADÁSAINAK MÓDOSÍTÁSA</t>
  </si>
  <si>
    <t>BÖHÖNYEi KÖZÖS  ÖNKORMÁNYZAT HIVATAL 2016. ÉVI BEVÉTELEINEK MÓDOSÍTÁSA</t>
  </si>
  <si>
    <t>Az önkormányzat felújítási tervei, melyekre céltartalékot képzett ezek módosítása</t>
  </si>
  <si>
    <t>5.6 Vizi közmű fejl.</t>
  </si>
  <si>
    <t>2.melléklet a   /2016. (     ) önkormányzati rendelethez</t>
  </si>
  <si>
    <t>6.melléklet a   /2016. (     ) önkormányzati rendelethez</t>
  </si>
  <si>
    <t>3.melléklet a   /2016. (     ) önkormányzati rendelethez</t>
  </si>
  <si>
    <t>4.melléklet a   /2016. (     ) önkormányzati rendelethez</t>
  </si>
  <si>
    <t>5.melléklet a   /2016. (     ) önkormányzati rendelethez</t>
  </si>
  <si>
    <t>6. Vízi közmű fejl önerő</t>
  </si>
  <si>
    <t>7.melléklet a   /2016. (     ) önkormányzati rendelethez</t>
  </si>
  <si>
    <t>8.melléklet a   /2016. (     ) önkormányzati rendelethez</t>
  </si>
  <si>
    <t>9.melléklet a   /2016. (     ) önkormányzati rendelethez</t>
  </si>
  <si>
    <t>10.melléklet a   /2016. (     ) önkormányzati rendelethez</t>
  </si>
  <si>
    <t>1.melléklet a    /2016. (     ) önkormányzati rendelethez</t>
  </si>
  <si>
    <t>"2. melléklet  2 /2016. (III.11.) önkormányzati rendelethez"</t>
  </si>
  <si>
    <t>Böhönye Község Önkormányzatának összevont bevételeinek  és kiadásainak módosítása</t>
  </si>
  <si>
    <t>"4. melléklet  2 /2016. (III.11.) önkormányzati rendelethez"</t>
  </si>
  <si>
    <t>"5. melléklet  2 /2016. (III.11.) önkormányzati rendelethez"</t>
  </si>
  <si>
    <t>"13/A. melléklet   2/2016. (III.11.) önkormányzati rendelethez"</t>
  </si>
  <si>
    <t>"13/B. melléklet  2 /2016. (III.11.) önkormányzati rendelethez"</t>
  </si>
  <si>
    <t>"16. melléklet  2 /2016. (III.11.) önkormányzati rendelethez"</t>
  </si>
  <si>
    <t>Böhönye Község Önkormányzatának 2016. évi kiadásainak kormányzati funkció szeinti megbontásának módosítása</t>
  </si>
  <si>
    <t>"10. melléklet   2/2016. (III.11.) önkormányzati rendelethez"</t>
  </si>
  <si>
    <t>"6. melléklet   2/2016. (III.11.) önkormányzati rendelethez"</t>
  </si>
  <si>
    <t>"7. melléklet   2/2016. (III.11.) önkormányzati rendelethez"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</si>
</sst>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  <numFmt numFmtId="174" formatCode="mmm\ d/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67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sz val="8"/>
      <color indexed="8"/>
      <name val="Arial"/>
      <family val="2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3" fontId="5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2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5" fillId="0" borderId="10" xfId="0" applyNumberFormat="1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/>
    </xf>
    <xf numFmtId="3" fontId="1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10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10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4" fillId="0" borderId="11" xfId="0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3" fillId="0" borderId="0" xfId="0" applyNumberFormat="1" applyFont="1" applyAlignment="1">
      <alignment/>
    </xf>
    <xf numFmtId="174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2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5" xfId="66" applyNumberFormat="1" applyFont="1" applyFill="1" applyBorder="1" applyAlignment="1">
      <alignment horizontal="right" vertical="center"/>
      <protection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2"/>
    </xf>
    <xf numFmtId="3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wrapText="1" indent="2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7" fillId="0" borderId="19" xfId="57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3" fontId="16" fillId="0" borderId="18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17" fillId="0" borderId="18" xfId="57" applyFont="1" applyBorder="1" applyAlignment="1">
      <alignment horizont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3" fontId="16" fillId="0" borderId="18" xfId="0" applyNumberFormat="1" applyFont="1" applyBorder="1" applyAlignment="1">
      <alignment horizontal="center"/>
    </xf>
    <xf numFmtId="10" fontId="18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6" fillId="0" borderId="18" xfId="0" applyFont="1" applyBorder="1" applyAlignment="1">
      <alignment horizontal="left" wrapText="1"/>
    </xf>
    <xf numFmtId="10" fontId="18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vertical="center" wrapText="1"/>
    </xf>
    <xf numFmtId="0" fontId="19" fillId="0" borderId="18" xfId="57" applyFont="1" applyBorder="1" applyAlignment="1">
      <alignment horizontal="center" wrapText="1"/>
      <protection/>
    </xf>
    <xf numFmtId="0" fontId="20" fillId="0" borderId="18" xfId="0" applyFont="1" applyBorder="1" applyAlignment="1">
      <alignment wrapText="1"/>
    </xf>
    <xf numFmtId="3" fontId="18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3" fontId="10" fillId="0" borderId="21" xfId="0" applyNumberFormat="1" applyFont="1" applyBorder="1" applyAlignment="1">
      <alignment horizontal="center"/>
    </xf>
    <xf numFmtId="10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10" fontId="4" fillId="0" borderId="29" xfId="0" applyNumberFormat="1" applyFont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indent="1"/>
    </xf>
    <xf numFmtId="0" fontId="5" fillId="0" borderId="32" xfId="66" applyFont="1" applyFill="1" applyBorder="1" applyAlignment="1">
      <alignment horizontal="left" vertical="center" indent="1"/>
      <protection/>
    </xf>
    <xf numFmtId="0" fontId="7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2"/>
    </xf>
    <xf numFmtId="49" fontId="7" fillId="0" borderId="32" xfId="66" applyNumberFormat="1" applyFont="1" applyFill="1" applyBorder="1" applyAlignment="1">
      <alignment horizontal="left" vertical="center" indent="2"/>
      <protection/>
    </xf>
    <xf numFmtId="0" fontId="5" fillId="0" borderId="32" xfId="66" applyFont="1" applyFill="1" applyBorder="1" applyAlignment="1">
      <alignment horizontal="left" vertical="center" indent="3"/>
      <protection/>
    </xf>
    <xf numFmtId="0" fontId="5" fillId="0" borderId="32" xfId="0" applyFont="1" applyFill="1" applyBorder="1" applyAlignment="1">
      <alignment horizontal="left" indent="3"/>
    </xf>
    <xf numFmtId="173" fontId="5" fillId="0" borderId="32" xfId="66" applyNumberFormat="1" applyFont="1" applyFill="1" applyBorder="1" applyAlignment="1">
      <alignment horizontal="left" vertical="center" indent="3"/>
      <protection/>
    </xf>
    <xf numFmtId="0" fontId="5" fillId="0" borderId="32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indent="3"/>
    </xf>
    <xf numFmtId="0" fontId="13" fillId="0" borderId="0" xfId="0" applyFont="1" applyFill="1" applyBorder="1" applyAlignment="1">
      <alignment horizontal="left" vertical="center" indent="3"/>
    </xf>
    <xf numFmtId="173" fontId="15" fillId="0" borderId="32" xfId="66" applyNumberFormat="1" applyFont="1" applyFill="1" applyBorder="1" applyAlignment="1">
      <alignment horizontal="left" vertical="center" indent="3"/>
      <protection/>
    </xf>
    <xf numFmtId="0" fontId="5" fillId="0" borderId="32" xfId="66" applyFont="1" applyFill="1" applyBorder="1" applyAlignment="1">
      <alignment horizontal="left" vertical="center" indent="4"/>
      <protection/>
    </xf>
    <xf numFmtId="0" fontId="5" fillId="0" borderId="32" xfId="0" applyFont="1" applyFill="1" applyBorder="1" applyAlignment="1">
      <alignment horizontal="left" indent="1"/>
    </xf>
    <xf numFmtId="0" fontId="7" fillId="0" borderId="33" xfId="0" applyFont="1" applyFill="1" applyBorder="1" applyAlignment="1">
      <alignment horizontal="right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0" fontId="5" fillId="0" borderId="10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/>
    </xf>
    <xf numFmtId="10" fontId="10" fillId="0" borderId="27" xfId="0" applyNumberFormat="1" applyFont="1" applyBorder="1" applyAlignment="1">
      <alignment horizontal="right" vertical="center" wrapText="1"/>
    </xf>
    <xf numFmtId="10" fontId="16" fillId="0" borderId="27" xfId="0" applyNumberFormat="1" applyFont="1" applyBorder="1" applyAlignment="1">
      <alignment horizontal="right" vertical="center" wrapText="1"/>
    </xf>
    <xf numFmtId="10" fontId="10" fillId="0" borderId="25" xfId="0" applyNumberFormat="1" applyFont="1" applyBorder="1" applyAlignment="1">
      <alignment horizontal="right" vertical="center" wrapText="1"/>
    </xf>
    <xf numFmtId="10" fontId="16" fillId="0" borderId="25" xfId="0" applyNumberFormat="1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/>
    </xf>
    <xf numFmtId="1" fontId="16" fillId="0" borderId="27" xfId="0" applyNumberFormat="1" applyFont="1" applyBorder="1" applyAlignment="1">
      <alignment horizontal="right" vertical="center" wrapText="1"/>
    </xf>
    <xf numFmtId="0" fontId="22" fillId="0" borderId="27" xfId="0" applyFont="1" applyBorder="1" applyAlignment="1">
      <alignment vertical="center"/>
    </xf>
    <xf numFmtId="0" fontId="5" fillId="0" borderId="34" xfId="0" applyFont="1" applyBorder="1" applyAlignment="1">
      <alignment horizontal="left" indent="2"/>
    </xf>
    <xf numFmtId="173" fontId="5" fillId="0" borderId="34" xfId="0" applyNumberFormat="1" applyFont="1" applyBorder="1" applyAlignment="1">
      <alignment horizontal="left" indent="2"/>
    </xf>
    <xf numFmtId="0" fontId="7" fillId="0" borderId="34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indent="1"/>
    </xf>
    <xf numFmtId="0" fontId="5" fillId="0" borderId="11" xfId="66" applyFont="1" applyFill="1" applyBorder="1" applyAlignment="1">
      <alignment horizontal="right" indent="3"/>
      <protection/>
    </xf>
    <xf numFmtId="0" fontId="5" fillId="0" borderId="11" xfId="0" applyFont="1" applyFill="1" applyBorder="1" applyAlignment="1">
      <alignment horizontal="right" indent="3"/>
    </xf>
    <xf numFmtId="173" fontId="5" fillId="0" borderId="11" xfId="66" applyNumberFormat="1" applyFont="1" applyFill="1" applyBorder="1" applyAlignment="1">
      <alignment horizontal="right" indent="3"/>
      <protection/>
    </xf>
    <xf numFmtId="0" fontId="13" fillId="0" borderId="11" xfId="0" applyFont="1" applyFill="1" applyBorder="1" applyAlignment="1">
      <alignment horizontal="right" indent="3"/>
    </xf>
    <xf numFmtId="173" fontId="15" fillId="0" borderId="11" xfId="66" applyNumberFormat="1" applyFont="1" applyFill="1" applyBorder="1" applyAlignment="1">
      <alignment horizontal="right" indent="3"/>
      <protection/>
    </xf>
    <xf numFmtId="0" fontId="7" fillId="0" borderId="11" xfId="0" applyFont="1" applyFill="1" applyBorder="1" applyAlignment="1">
      <alignment horizontal="right" indent="1"/>
    </xf>
    <xf numFmtId="0" fontId="5" fillId="0" borderId="11" xfId="66" applyFont="1" applyFill="1" applyBorder="1" applyAlignment="1">
      <alignment horizontal="right" indent="4"/>
      <protection/>
    </xf>
    <xf numFmtId="0" fontId="5" fillId="0" borderId="11" xfId="0" applyFont="1" applyBorder="1" applyAlignment="1">
      <alignment horizontal="right" indent="2"/>
    </xf>
    <xf numFmtId="173" fontId="5" fillId="0" borderId="11" xfId="0" applyNumberFormat="1" applyFont="1" applyBorder="1" applyAlignment="1">
      <alignment horizontal="right" indent="2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7" fillId="0" borderId="35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 indent="1"/>
    </xf>
    <xf numFmtId="0" fontId="5" fillId="0" borderId="35" xfId="66" applyFont="1" applyFill="1" applyBorder="1" applyAlignment="1">
      <alignment horizontal="right" indent="1"/>
      <protection/>
    </xf>
    <xf numFmtId="0" fontId="5" fillId="0" borderId="35" xfId="0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right" wrapText="1" indent="1"/>
    </xf>
    <xf numFmtId="0" fontId="5" fillId="0" borderId="35" xfId="66" applyFont="1" applyFill="1" applyBorder="1" applyAlignment="1">
      <alignment horizontal="right" indent="3"/>
      <protection/>
    </xf>
    <xf numFmtId="0" fontId="5" fillId="0" borderId="35" xfId="0" applyFont="1" applyFill="1" applyBorder="1" applyAlignment="1">
      <alignment horizontal="right" indent="3"/>
    </xf>
    <xf numFmtId="0" fontId="7" fillId="0" borderId="35" xfId="0" applyFont="1" applyFill="1" applyBorder="1" applyAlignment="1">
      <alignment horizontal="right" indent="1"/>
    </xf>
    <xf numFmtId="0" fontId="5" fillId="0" borderId="35" xfId="66" applyFont="1" applyFill="1" applyBorder="1" applyAlignment="1">
      <alignment horizontal="right" indent="4"/>
      <protection/>
    </xf>
    <xf numFmtId="0" fontId="5" fillId="0" borderId="35" xfId="0" applyFont="1" applyBorder="1" applyAlignment="1">
      <alignment horizontal="right" indent="2"/>
    </xf>
    <xf numFmtId="173" fontId="5" fillId="0" borderId="35" xfId="0" applyNumberFormat="1" applyFont="1" applyBorder="1" applyAlignment="1">
      <alignment horizontal="right" indent="2"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Border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66" applyFont="1" applyFill="1" applyBorder="1" applyAlignment="1">
      <alignment horizontal="left" vertical="center" indent="3"/>
      <protection/>
    </xf>
    <xf numFmtId="3" fontId="5" fillId="0" borderId="11" xfId="66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left" indent="3"/>
    </xf>
    <xf numFmtId="173" fontId="5" fillId="0" borderId="11" xfId="66" applyNumberFormat="1" applyFont="1" applyFill="1" applyBorder="1" applyAlignment="1">
      <alignment horizontal="left" vertical="center" indent="3"/>
      <protection/>
    </xf>
    <xf numFmtId="0" fontId="5" fillId="0" borderId="11" xfId="0" applyFont="1" applyFill="1" applyBorder="1" applyAlignment="1">
      <alignment horizontal="left" vertical="center" indent="3"/>
    </xf>
    <xf numFmtId="0" fontId="13" fillId="0" borderId="11" xfId="0" applyFont="1" applyFill="1" applyBorder="1" applyAlignment="1">
      <alignment horizontal="left" vertical="center" indent="3"/>
    </xf>
    <xf numFmtId="3" fontId="5" fillId="0" borderId="11" xfId="0" applyNumberFormat="1" applyFont="1" applyFill="1" applyBorder="1" applyAlignment="1">
      <alignment vertical="center"/>
    </xf>
    <xf numFmtId="173" fontId="15" fillId="0" borderId="11" xfId="66" applyNumberFormat="1" applyFont="1" applyFill="1" applyBorder="1" applyAlignment="1">
      <alignment horizontal="left" vertical="center" indent="3"/>
      <protection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4"/>
      <protection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73" fontId="5" fillId="0" borderId="11" xfId="0" applyNumberFormat="1" applyFont="1" applyBorder="1" applyAlignment="1">
      <alignment horizontal="left" indent="2"/>
    </xf>
    <xf numFmtId="3" fontId="7" fillId="0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35" xfId="66" applyFont="1" applyFill="1" applyBorder="1" applyAlignment="1">
      <alignment horizontal="right"/>
      <protection/>
    </xf>
    <xf numFmtId="1" fontId="5" fillId="0" borderId="35" xfId="66" applyNumberFormat="1" applyFont="1" applyFill="1" applyBorder="1" applyAlignment="1">
      <alignment horizontal="right" indent="3"/>
      <protection/>
    </xf>
    <xf numFmtId="1" fontId="5" fillId="0" borderId="35" xfId="66" applyNumberFormat="1" applyFont="1" applyFill="1" applyBorder="1" applyAlignment="1">
      <alignment horizontal="right"/>
      <protection/>
    </xf>
    <xf numFmtId="1" fontId="5" fillId="0" borderId="3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1" fontId="15" fillId="0" borderId="35" xfId="66" applyNumberFormat="1" applyFont="1" applyFill="1" applyBorder="1" applyAlignment="1">
      <alignment horizontal="right"/>
      <protection/>
    </xf>
    <xf numFmtId="0" fontId="5" fillId="0" borderId="11" xfId="0" applyFont="1" applyFill="1" applyBorder="1" applyAlignment="1">
      <alignment horizontal="right" indent="2"/>
    </xf>
    <xf numFmtId="0" fontId="5" fillId="0" borderId="32" xfId="0" applyFont="1" applyFill="1" applyBorder="1" applyAlignment="1">
      <alignment horizontal="left" vertical="center" indent="2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/>
    </xf>
    <xf numFmtId="1" fontId="16" fillId="0" borderId="25" xfId="0" applyNumberFormat="1" applyFont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 indent="2"/>
    </xf>
    <xf numFmtId="10" fontId="23" fillId="0" borderId="11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 indent="2"/>
    </xf>
    <xf numFmtId="10" fontId="14" fillId="0" borderId="11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indent="1"/>
    </xf>
    <xf numFmtId="3" fontId="23" fillId="0" borderId="11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 wrapText="1" indent="1"/>
    </xf>
    <xf numFmtId="1" fontId="27" fillId="0" borderId="0" xfId="0" applyNumberFormat="1" applyFont="1" applyAlignment="1">
      <alignment/>
    </xf>
    <xf numFmtId="0" fontId="5" fillId="0" borderId="35" xfId="0" applyFont="1" applyFill="1" applyBorder="1" applyAlignment="1">
      <alignment horizontal="right" indent="2"/>
    </xf>
    <xf numFmtId="0" fontId="5" fillId="0" borderId="11" xfId="66" applyFont="1" applyFill="1" applyBorder="1" applyAlignment="1">
      <alignment horizontal="left" vertical="center" indent="2"/>
      <protection/>
    </xf>
    <xf numFmtId="0" fontId="0" fillId="0" borderId="0" xfId="0" applyAlignment="1">
      <alignment/>
    </xf>
    <xf numFmtId="0" fontId="29" fillId="0" borderId="0" xfId="0" applyFont="1" applyFill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0"/>
  <sheetViews>
    <sheetView tabSelected="1" view="pageBreakPreview" zoomScaleSheetLayoutView="100" zoomScalePageLayoutView="0" workbookViewId="0" topLeftCell="A19">
      <selection activeCell="D26" sqref="D26"/>
    </sheetView>
  </sheetViews>
  <sheetFormatPr defaultColWidth="9.00390625" defaultRowHeight="12.75"/>
  <cols>
    <col min="1" max="1" width="82.625" style="0" customWidth="1"/>
    <col min="2" max="2" width="0" style="0" hidden="1" customWidth="1"/>
    <col min="3" max="3" width="9.125" style="0" customWidth="1"/>
    <col min="4" max="4" width="12.25390625" style="0" customWidth="1"/>
    <col min="6" max="6" width="14.625" style="1" customWidth="1"/>
    <col min="7" max="8" width="18.75390625" style="0" hidden="1" customWidth="1"/>
    <col min="9" max="12" width="9.125" style="0" hidden="1" customWidth="1"/>
  </cols>
  <sheetData>
    <row r="1" spans="1:12" s="300" customFormat="1" ht="12.75">
      <c r="A1" s="301" t="s">
        <v>442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s="300" customFormat="1" ht="12.75">
      <c r="A2" s="301" t="s">
        <v>443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47" ht="12.75">
      <c r="A3" s="4"/>
      <c r="B3" s="4"/>
      <c r="C3" s="4"/>
      <c r="D3" s="4"/>
      <c r="E3" s="4"/>
      <c r="F3" s="2" t="s"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51">
      <c r="A4" s="5" t="s">
        <v>444</v>
      </c>
      <c r="B4" s="5" t="s">
        <v>1</v>
      </c>
      <c r="C4" s="5" t="s">
        <v>2</v>
      </c>
      <c r="D4" s="5" t="s">
        <v>379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30.75" customHeight="1">
      <c r="A5" s="6" t="s">
        <v>3</v>
      </c>
      <c r="B5" s="7" t="e">
        <f>B6+B11</f>
        <v>#REF!</v>
      </c>
      <c r="C5" s="7"/>
      <c r="D5" s="7"/>
      <c r="E5" s="7"/>
      <c r="F5" s="1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6.5" customHeight="1">
      <c r="A6" s="8" t="s">
        <v>4</v>
      </c>
      <c r="B6" s="9" t="e">
        <f>SUM(B7:B10)</f>
        <v>#REF!</v>
      </c>
      <c r="C6" s="9">
        <v>362215</v>
      </c>
      <c r="D6" s="9">
        <f>SUM(D7:D10)</f>
        <v>404821</v>
      </c>
      <c r="E6" s="9"/>
      <c r="F6" s="16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6.5" customHeight="1">
      <c r="A7" s="10" t="s">
        <v>5</v>
      </c>
      <c r="B7" s="11" t="e">
        <f>'2.Műk.'!B9</f>
        <v>#REF!</v>
      </c>
      <c r="C7" s="11">
        <v>290008</v>
      </c>
      <c r="D7" s="11">
        <v>332614</v>
      </c>
      <c r="E7" s="11"/>
      <c r="F7" s="16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3.5" customHeight="1">
      <c r="A8" s="10" t="s">
        <v>6</v>
      </c>
      <c r="B8" s="11">
        <f>'2.Műk.'!B32</f>
        <v>407350</v>
      </c>
      <c r="C8" s="11">
        <v>58350</v>
      </c>
      <c r="D8" s="11">
        <v>58350</v>
      </c>
      <c r="E8" s="11"/>
      <c r="F8" s="1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3.5" customHeight="1">
      <c r="A9" s="10" t="s">
        <v>7</v>
      </c>
      <c r="B9" s="11">
        <f>'2.Műk.'!B46</f>
        <v>87792</v>
      </c>
      <c r="C9" s="11">
        <v>13857</v>
      </c>
      <c r="D9" s="11">
        <v>13857</v>
      </c>
      <c r="E9" s="11"/>
      <c r="F9" s="16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3.5" customHeight="1">
      <c r="A10" s="10" t="s">
        <v>8</v>
      </c>
      <c r="B10" s="11">
        <f>'2.Műk.'!B57</f>
        <v>737</v>
      </c>
      <c r="C10" s="11">
        <v>0</v>
      </c>
      <c r="D10" s="11">
        <v>0</v>
      </c>
      <c r="E10" s="11"/>
      <c r="F10" s="16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3.5" customHeight="1">
      <c r="A11" s="8" t="s">
        <v>9</v>
      </c>
      <c r="B11" s="9">
        <f>SUM(B12:B14)</f>
        <v>17561</v>
      </c>
      <c r="C11" s="9">
        <v>17648</v>
      </c>
      <c r="D11" s="9">
        <v>19284</v>
      </c>
      <c r="E11" s="9"/>
      <c r="F11" s="16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6.5" customHeight="1">
      <c r="A12" s="10" t="s">
        <v>10</v>
      </c>
      <c r="B12" s="11">
        <v>16819</v>
      </c>
      <c r="C12" s="11">
        <v>2070</v>
      </c>
      <c r="D12" s="11">
        <v>3706</v>
      </c>
      <c r="E12" s="11"/>
      <c r="F12" s="16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3.5" customHeight="1">
      <c r="A13" s="10" t="s">
        <v>11</v>
      </c>
      <c r="B13" s="11">
        <v>67</v>
      </c>
      <c r="C13" s="11">
        <v>0</v>
      </c>
      <c r="D13" s="11">
        <v>0</v>
      </c>
      <c r="E13" s="11"/>
      <c r="F13" s="1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3.5" customHeight="1">
      <c r="A14" s="10" t="s">
        <v>12</v>
      </c>
      <c r="B14" s="11">
        <v>675</v>
      </c>
      <c r="C14" s="11">
        <v>15578</v>
      </c>
      <c r="D14" s="11">
        <v>15578</v>
      </c>
      <c r="E14" s="11"/>
      <c r="F14" s="16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3.5" customHeight="1">
      <c r="A15" s="12" t="s">
        <v>13</v>
      </c>
      <c r="B15" s="9">
        <f>B23+B16</f>
        <v>317118</v>
      </c>
      <c r="C15" s="9">
        <v>112364</v>
      </c>
      <c r="D15" s="9">
        <v>112364</v>
      </c>
      <c r="E15" s="9"/>
      <c r="F15" s="16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3.5" customHeight="1">
      <c r="A16" s="8" t="s">
        <v>14</v>
      </c>
      <c r="B16" s="9">
        <v>317118</v>
      </c>
      <c r="C16" s="9">
        <v>112364</v>
      </c>
      <c r="D16" s="9">
        <f>D17+D20</f>
        <v>112364</v>
      </c>
      <c r="E16" s="9"/>
      <c r="F16" s="16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6.5" customHeight="1">
      <c r="A17" s="10" t="s">
        <v>15</v>
      </c>
      <c r="B17" s="11">
        <f>SUM(B18:B19)</f>
        <v>317118</v>
      </c>
      <c r="C17" s="11">
        <v>112364</v>
      </c>
      <c r="D17" s="11">
        <v>112364</v>
      </c>
      <c r="E17" s="11"/>
      <c r="F17" s="16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3.5" customHeight="1">
      <c r="A18" s="13" t="s">
        <v>16</v>
      </c>
      <c r="B18" s="11">
        <v>317118</v>
      </c>
      <c r="C18" s="11">
        <v>87125</v>
      </c>
      <c r="D18" s="11">
        <v>87125</v>
      </c>
      <c r="E18" s="11"/>
      <c r="F18" s="16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3.5" customHeight="1">
      <c r="A19" s="13" t="s">
        <v>17</v>
      </c>
      <c r="B19" s="11"/>
      <c r="C19" s="11">
        <v>25229</v>
      </c>
      <c r="D19" s="11">
        <v>25229</v>
      </c>
      <c r="E19" s="11"/>
      <c r="F19" s="16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3.5" customHeight="1">
      <c r="A20" s="10" t="s">
        <v>18</v>
      </c>
      <c r="B20" s="11"/>
      <c r="C20" s="11"/>
      <c r="D20" s="11"/>
      <c r="E20" s="11"/>
      <c r="F20" s="16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3.5" customHeight="1">
      <c r="A21" s="13" t="s">
        <v>19</v>
      </c>
      <c r="B21" s="11"/>
      <c r="C21" s="11"/>
      <c r="D21" s="11"/>
      <c r="E21" s="11"/>
      <c r="F21" s="16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3.5" customHeight="1">
      <c r="A22" s="13" t="s">
        <v>20</v>
      </c>
      <c r="B22" s="11"/>
      <c r="C22" s="11"/>
      <c r="D22" s="11"/>
      <c r="E22" s="11"/>
      <c r="F22" s="16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3.5" customHeight="1">
      <c r="A23" s="8" t="s">
        <v>21</v>
      </c>
      <c r="B23" s="9">
        <v>0</v>
      </c>
      <c r="C23" s="9">
        <v>0</v>
      </c>
      <c r="D23" s="9">
        <v>0</v>
      </c>
      <c r="E23" s="9"/>
      <c r="F23" s="16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6.5" customHeight="1">
      <c r="A24" s="14" t="s">
        <v>22</v>
      </c>
      <c r="B24" s="9" t="e">
        <f>B5+B15</f>
        <v>#REF!</v>
      </c>
      <c r="C24" s="9">
        <v>492227</v>
      </c>
      <c r="D24" s="9">
        <v>536469</v>
      </c>
      <c r="E24" s="9"/>
      <c r="F24" s="16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6.5" customHeight="1">
      <c r="A25" s="6" t="s">
        <v>23</v>
      </c>
      <c r="B25" s="9">
        <f>B26+B38</f>
        <v>1204058</v>
      </c>
      <c r="C25" s="9">
        <v>492227</v>
      </c>
      <c r="D25" s="9">
        <v>536469</v>
      </c>
      <c r="E25" s="9"/>
      <c r="F25" s="16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6.5" customHeight="1">
      <c r="A26" s="8" t="s">
        <v>24</v>
      </c>
      <c r="B26" s="9">
        <f>B27+B28+B29+B30+B31</f>
        <v>766639</v>
      </c>
      <c r="C26" s="9">
        <v>483657</v>
      </c>
      <c r="D26" s="9">
        <f>D27+D28+D29+D30+D31</f>
        <v>502549</v>
      </c>
      <c r="E26" s="9"/>
      <c r="F26" s="16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6.5" customHeight="1">
      <c r="A27" s="10" t="s">
        <v>25</v>
      </c>
      <c r="B27" s="11">
        <f>'2.Műk.'!B69</f>
        <v>301856</v>
      </c>
      <c r="C27" s="11">
        <v>108705</v>
      </c>
      <c r="D27" s="11">
        <v>128781</v>
      </c>
      <c r="E27" s="11"/>
      <c r="F27" s="16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3.5" customHeight="1">
      <c r="A28" s="15" t="s">
        <v>176</v>
      </c>
      <c r="B28" s="11">
        <f>'2.Műk.'!B70</f>
        <v>80868</v>
      </c>
      <c r="C28" s="11">
        <v>21308</v>
      </c>
      <c r="D28" s="11">
        <v>24712</v>
      </c>
      <c r="E28" s="11"/>
      <c r="F28" s="16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3.5" customHeight="1">
      <c r="A29" s="15" t="s">
        <v>26</v>
      </c>
      <c r="B29" s="11">
        <f>'2.Műk.'!B71</f>
        <v>339134</v>
      </c>
      <c r="C29" s="11">
        <v>72874</v>
      </c>
      <c r="D29" s="11">
        <v>77379</v>
      </c>
      <c r="E29" s="11"/>
      <c r="F29" s="16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3.5" customHeight="1">
      <c r="A30" s="15" t="s">
        <v>27</v>
      </c>
      <c r="B30" s="11">
        <f>'2.Műk.'!B72</f>
        <v>10683</v>
      </c>
      <c r="C30" s="11">
        <v>28376</v>
      </c>
      <c r="D30" s="11">
        <v>28376</v>
      </c>
      <c r="E30" s="11"/>
      <c r="F30" s="16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3.5" customHeight="1">
      <c r="A31" s="15" t="s">
        <v>28</v>
      </c>
      <c r="B31" s="11">
        <f>'2.Műk.'!B73</f>
        <v>34098</v>
      </c>
      <c r="C31" s="11">
        <v>252394</v>
      </c>
      <c r="D31" s="11">
        <v>243301</v>
      </c>
      <c r="E31" s="11"/>
      <c r="F31" s="16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3.5" customHeight="1">
      <c r="A32" s="16" t="s">
        <v>178</v>
      </c>
      <c r="B32" s="11">
        <f>'2.Műk.'!B74</f>
        <v>14643</v>
      </c>
      <c r="C32" s="11">
        <v>160877</v>
      </c>
      <c r="D32" s="11">
        <v>177071</v>
      </c>
      <c r="E32" s="11"/>
      <c r="F32" s="16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3.5" customHeight="1">
      <c r="A33" s="16" t="s">
        <v>29</v>
      </c>
      <c r="B33" s="11">
        <f>'2.Műk.'!B75</f>
        <v>4455</v>
      </c>
      <c r="C33" s="11">
        <v>4451</v>
      </c>
      <c r="D33" s="11">
        <v>4451</v>
      </c>
      <c r="E33" s="11"/>
      <c r="F33" s="16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3.5" customHeight="1">
      <c r="A34" s="16" t="s">
        <v>30</v>
      </c>
      <c r="B34" s="11">
        <f>'2.Műk.'!B76</f>
        <v>15000</v>
      </c>
      <c r="C34" s="11">
        <v>0</v>
      </c>
      <c r="D34" s="11">
        <v>0</v>
      </c>
      <c r="E34" s="11"/>
      <c r="F34" s="16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3.5" customHeight="1">
      <c r="A35" s="16" t="s">
        <v>31</v>
      </c>
      <c r="B35" s="11"/>
      <c r="C35" s="11">
        <v>52749</v>
      </c>
      <c r="D35" s="11">
        <v>8526</v>
      </c>
      <c r="E35" s="11"/>
      <c r="F35" s="16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3.5" customHeight="1">
      <c r="A36" s="102" t="s">
        <v>199</v>
      </c>
      <c r="B36" s="17"/>
      <c r="C36" s="11">
        <v>34317</v>
      </c>
      <c r="D36" s="11">
        <v>7322</v>
      </c>
      <c r="E36" s="17"/>
      <c r="F36" s="16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3.5" customHeight="1">
      <c r="A37" s="102" t="s">
        <v>431</v>
      </c>
      <c r="B37" s="17"/>
      <c r="C37" s="11"/>
      <c r="D37" s="11">
        <v>45931</v>
      </c>
      <c r="E37" s="17"/>
      <c r="F37" s="16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17" customFormat="1" ht="13.5" customHeight="1">
      <c r="A38" s="8" t="s">
        <v>32</v>
      </c>
      <c r="B38" s="9">
        <f>B39+B40+B41</f>
        <v>437419</v>
      </c>
      <c r="C38" s="9">
        <v>8570</v>
      </c>
      <c r="D38" s="9">
        <f>SUM(D39:D40)</f>
        <v>33920</v>
      </c>
      <c r="E38" s="9"/>
      <c r="F38" s="16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s="17" customFormat="1" ht="16.5" customHeight="1">
      <c r="A39" s="10" t="s">
        <v>33</v>
      </c>
      <c r="B39" s="11">
        <v>346269</v>
      </c>
      <c r="C39" s="11">
        <v>8570</v>
      </c>
      <c r="D39" s="11">
        <v>26693</v>
      </c>
      <c r="E39" s="11"/>
      <c r="F39" s="16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s="17" customFormat="1" ht="13.5" customHeight="1">
      <c r="A40" s="10" t="s">
        <v>34</v>
      </c>
      <c r="B40" s="11">
        <v>76150</v>
      </c>
      <c r="C40" s="11">
        <v>0</v>
      </c>
      <c r="D40" s="11">
        <v>7227</v>
      </c>
      <c r="E40" s="11"/>
      <c r="F40" s="16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s="17" customFormat="1" ht="13.5" customHeight="1">
      <c r="A41" s="10" t="s">
        <v>35</v>
      </c>
      <c r="B41" s="11">
        <f>B42+B44</f>
        <v>15000</v>
      </c>
      <c r="C41" s="11">
        <v>0</v>
      </c>
      <c r="D41" s="11">
        <v>0</v>
      </c>
      <c r="E41" s="11"/>
      <c r="F41" s="16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s="19" customFormat="1" ht="13.5" customHeight="1">
      <c r="A42" s="16" t="s">
        <v>36</v>
      </c>
      <c r="B42" s="11"/>
      <c r="C42" s="11"/>
      <c r="D42" s="11"/>
      <c r="E42" s="11"/>
      <c r="F42" s="164"/>
      <c r="G42" s="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ht="13.5" customHeight="1">
      <c r="A43" s="20" t="s">
        <v>37</v>
      </c>
      <c r="B43" s="11"/>
      <c r="C43" s="11">
        <v>0</v>
      </c>
      <c r="D43" s="11">
        <v>0</v>
      </c>
      <c r="E43" s="11"/>
      <c r="F43" s="16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3.5" customHeight="1">
      <c r="A44" s="16" t="s">
        <v>38</v>
      </c>
      <c r="B44" s="11">
        <v>15000</v>
      </c>
      <c r="C44" s="11">
        <v>0</v>
      </c>
      <c r="D44" s="11">
        <v>0</v>
      </c>
      <c r="E44" s="11"/>
      <c r="F44" s="16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3.5" customHeight="1">
      <c r="A45" s="12" t="s">
        <v>39</v>
      </c>
      <c r="B45" s="9">
        <f>B50+B46</f>
        <v>0</v>
      </c>
      <c r="C45" s="9">
        <v>0</v>
      </c>
      <c r="D45" s="9">
        <v>0</v>
      </c>
      <c r="E45" s="9"/>
      <c r="F45" s="16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6.5" customHeight="1">
      <c r="A46" s="8" t="s">
        <v>40</v>
      </c>
      <c r="B46" s="9">
        <f>SUM(B47:B48)</f>
        <v>0</v>
      </c>
      <c r="C46" s="9">
        <v>0</v>
      </c>
      <c r="D46" s="9">
        <v>0</v>
      </c>
      <c r="E46" s="9"/>
      <c r="F46" s="16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6.5" customHeight="1">
      <c r="A47" s="21" t="s">
        <v>41</v>
      </c>
      <c r="B47" s="9"/>
      <c r="C47" s="9"/>
      <c r="D47" s="9"/>
      <c r="E47" s="9"/>
      <c r="F47" s="16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5" customHeight="1">
      <c r="A48" s="13" t="s">
        <v>16</v>
      </c>
      <c r="B48" s="9"/>
      <c r="C48" s="9"/>
      <c r="D48" s="9"/>
      <c r="E48" s="9"/>
      <c r="F48" s="16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5" customHeight="1">
      <c r="A49" s="13" t="s">
        <v>17</v>
      </c>
      <c r="B49" s="9"/>
      <c r="C49" s="9"/>
      <c r="D49" s="9"/>
      <c r="E49" s="9"/>
      <c r="F49" s="16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3.5" customHeight="1">
      <c r="A50" s="8" t="s">
        <v>42</v>
      </c>
      <c r="B50" s="9">
        <v>0</v>
      </c>
      <c r="C50" s="9">
        <v>0</v>
      </c>
      <c r="D50" s="9">
        <v>0</v>
      </c>
      <c r="E50" s="9"/>
      <c r="F50" s="16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6.5" customHeight="1">
      <c r="A51" s="14" t="s">
        <v>43</v>
      </c>
      <c r="B51" s="9">
        <f>B25+B45</f>
        <v>1204058</v>
      </c>
      <c r="C51" s="9">
        <v>492227</v>
      </c>
      <c r="D51" s="9">
        <v>536469</v>
      </c>
      <c r="E51" s="9"/>
      <c r="F51" s="16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6.5" customHeight="1">
      <c r="A52" s="22"/>
      <c r="B52" s="22"/>
      <c r="C52" s="22"/>
      <c r="D52" s="22"/>
      <c r="E52" s="22"/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.75" customHeight="1">
      <c r="A53" s="24"/>
      <c r="B53" s="24"/>
      <c r="C53" s="24"/>
      <c r="D53" s="24"/>
      <c r="E53" s="24"/>
      <c r="F53" s="2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2.75" customHeight="1">
      <c r="A54" s="3"/>
      <c r="B54" s="3"/>
      <c r="C54" s="3"/>
      <c r="D54" s="3"/>
      <c r="E54" s="3"/>
      <c r="F54" s="2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.75" customHeight="1">
      <c r="A55" s="3"/>
      <c r="B55" s="3"/>
      <c r="C55" s="3"/>
      <c r="D55" s="3"/>
      <c r="E55" s="3"/>
      <c r="F55" s="2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.75" customHeight="1">
      <c r="A56" s="3"/>
      <c r="B56" s="3"/>
      <c r="C56" s="3"/>
      <c r="D56" s="3"/>
      <c r="E56" s="3"/>
      <c r="F56" s="2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.75" customHeight="1">
      <c r="A57" s="3"/>
      <c r="B57" s="3"/>
      <c r="C57" s="3"/>
      <c r="D57" s="3"/>
      <c r="E57" s="3"/>
      <c r="F57" s="2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.75" customHeight="1">
      <c r="A58" s="3"/>
      <c r="B58" s="3"/>
      <c r="C58" s="3"/>
      <c r="D58" s="3"/>
      <c r="E58" s="3"/>
      <c r="F58" s="2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.75" customHeight="1">
      <c r="A59" s="3"/>
      <c r="B59" s="3"/>
      <c r="C59" s="3"/>
      <c r="D59" s="3"/>
      <c r="E59" s="3"/>
      <c r="F59" s="2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.75" customHeight="1">
      <c r="A60" s="3"/>
      <c r="B60" s="3"/>
      <c r="C60" s="3"/>
      <c r="D60" s="3"/>
      <c r="E60" s="3"/>
      <c r="F60" s="2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5.75" customHeight="1">
      <c r="A61" s="3"/>
      <c r="B61" s="3"/>
      <c r="C61" s="3"/>
      <c r="D61" s="3"/>
      <c r="E61" s="3"/>
      <c r="F61" s="2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5.75" customHeight="1">
      <c r="A62" s="3"/>
      <c r="B62" s="3"/>
      <c r="C62" s="3"/>
      <c r="D62" s="3"/>
      <c r="E62" s="3"/>
      <c r="F62" s="2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5.75" customHeight="1">
      <c r="A63" s="3"/>
      <c r="B63" s="3"/>
      <c r="C63" s="3"/>
      <c r="D63" s="3"/>
      <c r="E63" s="3"/>
      <c r="F63" s="2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5.75" customHeight="1">
      <c r="A64" s="3"/>
      <c r="B64" s="3"/>
      <c r="C64" s="3"/>
      <c r="D64" s="3"/>
      <c r="E64" s="3"/>
      <c r="F64" s="2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5.75" customHeight="1">
      <c r="A65" s="3"/>
      <c r="B65" s="3"/>
      <c r="C65" s="3"/>
      <c r="D65" s="3"/>
      <c r="E65" s="3"/>
      <c r="F65" s="2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5.75" customHeight="1">
      <c r="A66" s="3"/>
      <c r="B66" s="3"/>
      <c r="C66" s="3"/>
      <c r="D66" s="3"/>
      <c r="E66" s="3"/>
      <c r="F66" s="2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5.75" customHeight="1">
      <c r="A67" s="3"/>
      <c r="B67" s="3"/>
      <c r="C67" s="3"/>
      <c r="D67" s="3"/>
      <c r="E67" s="3"/>
      <c r="F67" s="2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5.75" customHeight="1">
      <c r="A68" s="3"/>
      <c r="B68" s="3"/>
      <c r="C68" s="3"/>
      <c r="D68" s="3"/>
      <c r="E68" s="3"/>
      <c r="F68" s="2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5.75" customHeight="1">
      <c r="A69" s="3"/>
      <c r="B69" s="3"/>
      <c r="C69" s="3"/>
      <c r="D69" s="3"/>
      <c r="E69" s="3"/>
      <c r="F69" s="2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5.75" customHeight="1">
      <c r="A70" s="3"/>
      <c r="B70" s="3"/>
      <c r="C70" s="3"/>
      <c r="D70" s="3"/>
      <c r="E70" s="3"/>
      <c r="F70" s="2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5.75" customHeight="1">
      <c r="A71" s="3"/>
      <c r="B71" s="3"/>
      <c r="C71" s="3"/>
      <c r="D71" s="3"/>
      <c r="E71" s="3"/>
      <c r="F71" s="2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5.75" customHeight="1">
      <c r="A72" s="3"/>
      <c r="B72" s="3"/>
      <c r="C72" s="3"/>
      <c r="D72" s="3"/>
      <c r="E72" s="3"/>
      <c r="F72" s="2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5.75" customHeight="1">
      <c r="A73" s="3"/>
      <c r="B73" s="3"/>
      <c r="C73" s="3"/>
      <c r="D73" s="3"/>
      <c r="E73" s="3"/>
      <c r="F73" s="2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5.75" customHeight="1">
      <c r="A74" s="3"/>
      <c r="B74" s="3"/>
      <c r="C74" s="3"/>
      <c r="D74" s="3"/>
      <c r="E74" s="3"/>
      <c r="F74" s="2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5.75" customHeight="1">
      <c r="A75" s="3"/>
      <c r="B75" s="3"/>
      <c r="C75" s="3"/>
      <c r="D75" s="3"/>
      <c r="E75" s="3"/>
      <c r="F75" s="2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5.75" customHeight="1">
      <c r="A76" s="3"/>
      <c r="B76" s="3"/>
      <c r="C76" s="3"/>
      <c r="D76" s="3"/>
      <c r="E76" s="3"/>
      <c r="F76" s="2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5.75" customHeight="1">
      <c r="A77" s="3"/>
      <c r="B77" s="3"/>
      <c r="C77" s="3"/>
      <c r="D77" s="3"/>
      <c r="E77" s="3"/>
      <c r="F77" s="2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5.75" customHeight="1">
      <c r="A78" s="3"/>
      <c r="B78" s="3"/>
      <c r="C78" s="3"/>
      <c r="D78" s="3"/>
      <c r="E78" s="3"/>
      <c r="F78" s="2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5.75" customHeight="1">
      <c r="A79" s="3"/>
      <c r="B79" s="3"/>
      <c r="C79" s="3"/>
      <c r="D79" s="3"/>
      <c r="E79" s="3"/>
      <c r="F79" s="2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5.75" customHeight="1">
      <c r="A80" s="3"/>
      <c r="B80" s="3"/>
      <c r="C80" s="3"/>
      <c r="D80" s="3"/>
      <c r="E80" s="3"/>
      <c r="F80" s="2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5.75" customHeight="1">
      <c r="A81" s="3"/>
      <c r="B81" s="3"/>
      <c r="C81" s="3"/>
      <c r="D81" s="3"/>
      <c r="E81" s="3"/>
      <c r="F81" s="2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5.75" customHeight="1">
      <c r="A82" s="3"/>
      <c r="B82" s="3"/>
      <c r="C82" s="3"/>
      <c r="D82" s="3"/>
      <c r="E82" s="3"/>
      <c r="F82" s="2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5.75" customHeight="1">
      <c r="A83" s="3"/>
      <c r="B83" s="3"/>
      <c r="C83" s="3"/>
      <c r="D83" s="3"/>
      <c r="E83" s="3"/>
      <c r="F83" s="2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5.75" customHeight="1">
      <c r="A84" s="3"/>
      <c r="B84" s="3"/>
      <c r="C84" s="3"/>
      <c r="D84" s="3"/>
      <c r="E84" s="3"/>
      <c r="F84" s="2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5.75" customHeight="1">
      <c r="A85" s="3"/>
      <c r="B85" s="3"/>
      <c r="C85" s="3"/>
      <c r="D85" s="3"/>
      <c r="E85" s="3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5.75" customHeight="1">
      <c r="A86" s="3"/>
      <c r="B86" s="3"/>
      <c r="C86" s="3"/>
      <c r="D86" s="3"/>
      <c r="E86" s="3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5.75" customHeight="1">
      <c r="A87" s="3"/>
      <c r="B87" s="3"/>
      <c r="C87" s="3"/>
      <c r="D87" s="3"/>
      <c r="E87" s="3"/>
      <c r="F87" s="2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5.75" customHeight="1">
      <c r="A88" s="3"/>
      <c r="B88" s="3"/>
      <c r="C88" s="3"/>
      <c r="D88" s="3"/>
      <c r="E88" s="3"/>
      <c r="F88" s="2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5.75" customHeight="1">
      <c r="A89" s="3"/>
      <c r="B89" s="3"/>
      <c r="C89" s="3"/>
      <c r="D89" s="3"/>
      <c r="E89" s="3"/>
      <c r="F89" s="2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5.75" customHeight="1">
      <c r="A90" s="3"/>
      <c r="B90" s="3"/>
      <c r="C90" s="3"/>
      <c r="D90" s="3"/>
      <c r="E90" s="3"/>
      <c r="F90" s="2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5.75" customHeight="1">
      <c r="A91" s="3"/>
      <c r="B91" s="3"/>
      <c r="C91" s="3"/>
      <c r="D91" s="3"/>
      <c r="E91" s="3"/>
      <c r="F91" s="2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5.75" customHeight="1">
      <c r="A92" s="3"/>
      <c r="B92" s="3"/>
      <c r="C92" s="3"/>
      <c r="D92" s="3"/>
      <c r="E92" s="3"/>
      <c r="F92" s="2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5.75" customHeight="1">
      <c r="A93" s="3"/>
      <c r="B93" s="3"/>
      <c r="C93" s="3"/>
      <c r="D93" s="3"/>
      <c r="E93" s="3"/>
      <c r="F93" s="2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5.75" customHeight="1">
      <c r="A94" s="3"/>
      <c r="B94" s="3"/>
      <c r="C94" s="3"/>
      <c r="D94" s="3"/>
      <c r="E94" s="3"/>
      <c r="F94" s="2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5.75" customHeight="1">
      <c r="A95" s="3"/>
      <c r="B95" s="3"/>
      <c r="C95" s="3"/>
      <c r="D95" s="3"/>
      <c r="E95" s="3"/>
      <c r="F95" s="2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5.75" customHeight="1">
      <c r="A96" s="3"/>
      <c r="B96" s="3"/>
      <c r="C96" s="3"/>
      <c r="D96" s="3"/>
      <c r="E96" s="3"/>
      <c r="F96" s="2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5.75" customHeight="1">
      <c r="A97" s="3"/>
      <c r="B97" s="3"/>
      <c r="C97" s="3"/>
      <c r="D97" s="3"/>
      <c r="E97" s="3"/>
      <c r="F97" s="2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5.75" customHeight="1">
      <c r="A98" s="3"/>
      <c r="B98" s="3"/>
      <c r="C98" s="3"/>
      <c r="D98" s="3"/>
      <c r="E98" s="3"/>
      <c r="F98" s="2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5.75" customHeight="1">
      <c r="A99" s="3"/>
      <c r="B99" s="3"/>
      <c r="C99" s="3"/>
      <c r="D99" s="3"/>
      <c r="E99" s="3"/>
      <c r="F99" s="2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5.75" customHeight="1">
      <c r="A100" s="3"/>
      <c r="B100" s="3"/>
      <c r="C100" s="3"/>
      <c r="D100" s="3"/>
      <c r="E100" s="3"/>
      <c r="F100" s="2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5.75" customHeight="1">
      <c r="A101" s="3"/>
      <c r="B101" s="3"/>
      <c r="C101" s="3"/>
      <c r="D101" s="3"/>
      <c r="E101" s="3"/>
      <c r="F101" s="2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5.75" customHeight="1">
      <c r="A102" s="3"/>
      <c r="B102" s="3"/>
      <c r="C102" s="3"/>
      <c r="D102" s="3"/>
      <c r="E102" s="3"/>
      <c r="F102" s="2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5.75" customHeight="1">
      <c r="A103" s="3"/>
      <c r="B103" s="3"/>
      <c r="C103" s="3"/>
      <c r="D103" s="3"/>
      <c r="E103" s="3"/>
      <c r="F103" s="2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5.75" customHeight="1">
      <c r="A104" s="3"/>
      <c r="B104" s="3"/>
      <c r="C104" s="3"/>
      <c r="D104" s="3"/>
      <c r="E104" s="3"/>
      <c r="F104" s="2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5.75" customHeight="1">
      <c r="A105" s="3"/>
      <c r="B105" s="3"/>
      <c r="C105" s="3"/>
      <c r="D105" s="3"/>
      <c r="E105" s="3"/>
      <c r="F105" s="2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5.75" customHeight="1">
      <c r="A106" s="3"/>
      <c r="B106" s="3"/>
      <c r="C106" s="3"/>
      <c r="D106" s="3"/>
      <c r="E106" s="3"/>
      <c r="F106" s="2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5.75" customHeight="1">
      <c r="A107" s="3"/>
      <c r="B107" s="3"/>
      <c r="C107" s="3"/>
      <c r="D107" s="3"/>
      <c r="E107" s="3"/>
      <c r="F107" s="2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5.75" customHeight="1">
      <c r="A108" s="3"/>
      <c r="B108" s="3"/>
      <c r="C108" s="3"/>
      <c r="D108" s="3"/>
      <c r="E108" s="3"/>
      <c r="F108" s="2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5.75" customHeight="1">
      <c r="A109" s="3"/>
      <c r="B109" s="3"/>
      <c r="C109" s="3"/>
      <c r="D109" s="3"/>
      <c r="E109" s="3"/>
      <c r="F109" s="2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5.75" customHeight="1">
      <c r="A110" s="3"/>
      <c r="B110" s="3"/>
      <c r="C110" s="3"/>
      <c r="D110" s="3"/>
      <c r="E110" s="3"/>
      <c r="F110" s="2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5.75" customHeight="1">
      <c r="A111" s="3"/>
      <c r="B111" s="3"/>
      <c r="C111" s="3"/>
      <c r="D111" s="3"/>
      <c r="E111" s="3"/>
      <c r="F111" s="2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5.75" customHeight="1">
      <c r="A112" s="3"/>
      <c r="B112" s="3"/>
      <c r="C112" s="3"/>
      <c r="D112" s="3"/>
      <c r="E112" s="3"/>
      <c r="F112" s="2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5.75" customHeight="1">
      <c r="A113" s="3"/>
      <c r="B113" s="3"/>
      <c r="C113" s="3"/>
      <c r="D113" s="3"/>
      <c r="E113" s="3"/>
      <c r="F113" s="2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5.75" customHeight="1">
      <c r="A114" s="3"/>
      <c r="B114" s="3"/>
      <c r="C114" s="3"/>
      <c r="D114" s="3"/>
      <c r="E114" s="3"/>
      <c r="F114" s="2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5.75" customHeight="1">
      <c r="A115" s="3"/>
      <c r="B115" s="3"/>
      <c r="C115" s="3"/>
      <c r="D115" s="3"/>
      <c r="E115" s="3"/>
      <c r="F115" s="2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5.75" customHeight="1">
      <c r="A116" s="3"/>
      <c r="B116" s="3"/>
      <c r="C116" s="3"/>
      <c r="D116" s="3"/>
      <c r="E116" s="3"/>
      <c r="F116" s="2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5.75" customHeight="1">
      <c r="A117" s="3"/>
      <c r="B117" s="3"/>
      <c r="C117" s="3"/>
      <c r="D117" s="3"/>
      <c r="E117" s="3"/>
      <c r="F117" s="2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5.75" customHeight="1">
      <c r="A118" s="3"/>
      <c r="B118" s="3"/>
      <c r="C118" s="3"/>
      <c r="D118" s="3"/>
      <c r="E118" s="3"/>
      <c r="F118" s="2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5.75" customHeight="1">
      <c r="A119" s="3"/>
      <c r="B119" s="3"/>
      <c r="C119" s="3"/>
      <c r="D119" s="3"/>
      <c r="E119" s="3"/>
      <c r="F119" s="2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15.75" customHeight="1">
      <c r="A120" s="3"/>
      <c r="B120" s="3"/>
      <c r="C120" s="3"/>
      <c r="D120" s="3"/>
      <c r="E120" s="3"/>
      <c r="F120" s="2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15.75" customHeight="1">
      <c r="A121" s="3"/>
      <c r="B121" s="3"/>
      <c r="C121" s="3"/>
      <c r="D121" s="3"/>
      <c r="E121" s="3"/>
      <c r="F121" s="2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15.75" customHeight="1">
      <c r="A122" s="3"/>
      <c r="B122" s="3"/>
      <c r="C122" s="3"/>
      <c r="D122" s="3"/>
      <c r="E122" s="3"/>
      <c r="F122" s="2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15.75" customHeight="1">
      <c r="A123" s="3"/>
      <c r="B123" s="3"/>
      <c r="C123" s="3"/>
      <c r="D123" s="3"/>
      <c r="E123" s="3"/>
      <c r="F123" s="2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5.75" customHeight="1">
      <c r="A124" s="3"/>
      <c r="B124" s="3"/>
      <c r="C124" s="3"/>
      <c r="D124" s="3"/>
      <c r="E124" s="3"/>
      <c r="F124" s="2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15.75" customHeight="1">
      <c r="A125" s="3"/>
      <c r="B125" s="3"/>
      <c r="C125" s="3"/>
      <c r="D125" s="3"/>
      <c r="E125" s="3"/>
      <c r="F125" s="2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15.75" customHeight="1">
      <c r="A126" s="3"/>
      <c r="B126" s="3"/>
      <c r="C126" s="3"/>
      <c r="D126" s="3"/>
      <c r="E126" s="3"/>
      <c r="F126" s="2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15.75" customHeight="1">
      <c r="A127" s="3"/>
      <c r="B127" s="3"/>
      <c r="C127" s="3"/>
      <c r="D127" s="3"/>
      <c r="E127" s="3"/>
      <c r="F127" s="2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5.75" customHeight="1">
      <c r="A128" s="3"/>
      <c r="B128" s="3"/>
      <c r="C128" s="3"/>
      <c r="D128" s="3"/>
      <c r="E128" s="3"/>
      <c r="F128" s="2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5.75" customHeight="1">
      <c r="A129" s="3"/>
      <c r="B129" s="3"/>
      <c r="C129" s="3"/>
      <c r="D129" s="3"/>
      <c r="E129" s="3"/>
      <c r="F129" s="2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15.75" customHeight="1">
      <c r="A130" s="3"/>
      <c r="B130" s="3"/>
      <c r="C130" s="3"/>
      <c r="D130" s="3"/>
      <c r="E130" s="3"/>
      <c r="F130" s="2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15.75" customHeight="1">
      <c r="A131" s="3"/>
      <c r="B131" s="3"/>
      <c r="C131" s="3"/>
      <c r="D131" s="3"/>
      <c r="E131" s="3"/>
      <c r="F131" s="2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15.75" customHeight="1">
      <c r="A132" s="3"/>
      <c r="B132" s="3"/>
      <c r="C132" s="3"/>
      <c r="D132" s="3"/>
      <c r="E132" s="3"/>
      <c r="F132" s="2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15.75" customHeight="1">
      <c r="A133" s="3"/>
      <c r="B133" s="3"/>
      <c r="C133" s="3"/>
      <c r="D133" s="3"/>
      <c r="E133" s="3"/>
      <c r="F133" s="2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15.75" customHeight="1">
      <c r="A134" s="3"/>
      <c r="B134" s="3"/>
      <c r="C134" s="3"/>
      <c r="D134" s="3"/>
      <c r="E134" s="3"/>
      <c r="F134" s="2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15.75" customHeight="1">
      <c r="A135" s="3"/>
      <c r="B135" s="3"/>
      <c r="C135" s="3"/>
      <c r="D135" s="3"/>
      <c r="E135" s="3"/>
      <c r="F135" s="2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5.75" customHeight="1">
      <c r="A136" s="3"/>
      <c r="B136" s="3"/>
      <c r="C136" s="3"/>
      <c r="D136" s="3"/>
      <c r="E136" s="3"/>
      <c r="F136" s="2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5.75" customHeight="1">
      <c r="A137" s="3"/>
      <c r="B137" s="3"/>
      <c r="C137" s="3"/>
      <c r="D137" s="3"/>
      <c r="E137" s="3"/>
      <c r="F137" s="2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15.75" customHeight="1">
      <c r="A138" s="3"/>
      <c r="B138" s="3"/>
      <c r="C138" s="3"/>
      <c r="D138" s="3"/>
      <c r="E138" s="3"/>
      <c r="F138" s="2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15.75" customHeight="1">
      <c r="A139" s="3"/>
      <c r="B139" s="3"/>
      <c r="C139" s="3"/>
      <c r="D139" s="3"/>
      <c r="E139" s="3"/>
      <c r="F139" s="2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15.75" customHeight="1">
      <c r="A140" s="3"/>
      <c r="B140" s="3"/>
      <c r="C140" s="3"/>
      <c r="D140" s="3"/>
      <c r="E140" s="3"/>
      <c r="F140" s="2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15.75" customHeight="1">
      <c r="A141" s="3"/>
      <c r="B141" s="3"/>
      <c r="C141" s="3"/>
      <c r="D141" s="3"/>
      <c r="E141" s="3"/>
      <c r="F141" s="2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15.75" customHeight="1">
      <c r="A142" s="3"/>
      <c r="B142" s="3"/>
      <c r="C142" s="3"/>
      <c r="D142" s="3"/>
      <c r="E142" s="3"/>
      <c r="F142" s="2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5.75" customHeight="1">
      <c r="A143" s="3"/>
      <c r="B143" s="3"/>
      <c r="C143" s="3"/>
      <c r="D143" s="3"/>
      <c r="E143" s="3"/>
      <c r="F143" s="2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15.75" customHeight="1">
      <c r="A144" s="3"/>
      <c r="B144" s="3"/>
      <c r="C144" s="3"/>
      <c r="D144" s="3"/>
      <c r="E144" s="3"/>
      <c r="F144" s="2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15.75" customHeight="1">
      <c r="A145" s="3"/>
      <c r="B145" s="3"/>
      <c r="C145" s="3"/>
      <c r="D145" s="3"/>
      <c r="E145" s="3"/>
      <c r="F145" s="2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15.75" customHeight="1">
      <c r="A146" s="3"/>
      <c r="B146" s="3"/>
      <c r="C146" s="3"/>
      <c r="D146" s="3"/>
      <c r="E146" s="3"/>
      <c r="F146" s="2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15.75" customHeight="1">
      <c r="A147" s="3"/>
      <c r="B147" s="3"/>
      <c r="C147" s="3"/>
      <c r="D147" s="3"/>
      <c r="E147" s="3"/>
      <c r="F147" s="2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15.75" customHeight="1">
      <c r="A148" s="3"/>
      <c r="B148" s="3"/>
      <c r="C148" s="3"/>
      <c r="D148" s="3"/>
      <c r="E148" s="3"/>
      <c r="F148" s="2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15.75" customHeight="1">
      <c r="A149" s="3"/>
      <c r="B149" s="3"/>
      <c r="C149" s="3"/>
      <c r="D149" s="3"/>
      <c r="E149" s="3"/>
      <c r="F149" s="2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15.75" customHeight="1">
      <c r="A150" s="3"/>
      <c r="B150" s="3"/>
      <c r="C150" s="3"/>
      <c r="D150" s="3"/>
      <c r="E150" s="3"/>
      <c r="F150" s="2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15.75" customHeight="1">
      <c r="A151" s="3"/>
      <c r="B151" s="3"/>
      <c r="C151" s="3"/>
      <c r="D151" s="3"/>
      <c r="E151" s="3"/>
      <c r="F151" s="2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15.75" customHeight="1">
      <c r="A152" s="3"/>
      <c r="B152" s="3"/>
      <c r="C152" s="3"/>
      <c r="D152" s="3"/>
      <c r="E152" s="3"/>
      <c r="F152" s="2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15.75" customHeight="1">
      <c r="A153" s="3"/>
      <c r="B153" s="3"/>
      <c r="C153" s="3"/>
      <c r="D153" s="3"/>
      <c r="E153" s="3"/>
      <c r="F153" s="2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15.75" customHeight="1">
      <c r="A154" s="3"/>
      <c r="B154" s="3"/>
      <c r="C154" s="3"/>
      <c r="D154" s="3"/>
      <c r="E154" s="3"/>
      <c r="F154" s="2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15.75" customHeight="1">
      <c r="A155" s="3"/>
      <c r="B155" s="3"/>
      <c r="C155" s="3"/>
      <c r="D155" s="3"/>
      <c r="E155" s="3"/>
      <c r="F155" s="2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15.75" customHeight="1">
      <c r="A156" s="3"/>
      <c r="B156" s="3"/>
      <c r="C156" s="3"/>
      <c r="D156" s="3"/>
      <c r="E156" s="3"/>
      <c r="F156" s="2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15.75" customHeight="1">
      <c r="A157" s="3"/>
      <c r="B157" s="3"/>
      <c r="C157" s="3"/>
      <c r="D157" s="3"/>
      <c r="E157" s="3"/>
      <c r="F157" s="2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15.75" customHeight="1">
      <c r="A158" s="3"/>
      <c r="B158" s="3"/>
      <c r="C158" s="3"/>
      <c r="D158" s="3"/>
      <c r="E158" s="3"/>
      <c r="F158" s="2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15.75" customHeight="1">
      <c r="A159" s="3"/>
      <c r="B159" s="3"/>
      <c r="C159" s="3"/>
      <c r="D159" s="3"/>
      <c r="E159" s="3"/>
      <c r="F159" s="2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15.75" customHeight="1">
      <c r="A160" s="3"/>
      <c r="B160" s="3"/>
      <c r="C160" s="3"/>
      <c r="D160" s="3"/>
      <c r="E160" s="3"/>
      <c r="F160" s="2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15.75" customHeight="1">
      <c r="A161" s="3"/>
      <c r="B161" s="3"/>
      <c r="C161" s="3"/>
      <c r="D161" s="3"/>
      <c r="E161" s="3"/>
      <c r="F161" s="2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15.75" customHeight="1">
      <c r="A162" s="3"/>
      <c r="B162" s="3"/>
      <c r="C162" s="3"/>
      <c r="D162" s="3"/>
      <c r="E162" s="3"/>
      <c r="F162" s="2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15.75" customHeight="1">
      <c r="A163" s="3"/>
      <c r="B163" s="3"/>
      <c r="C163" s="3"/>
      <c r="D163" s="3"/>
      <c r="E163" s="3"/>
      <c r="F163" s="2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15.75" customHeight="1">
      <c r="A164" s="3"/>
      <c r="B164" s="3"/>
      <c r="C164" s="3"/>
      <c r="D164" s="3"/>
      <c r="E164" s="3"/>
      <c r="F164" s="2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15.75" customHeight="1">
      <c r="A165" s="3"/>
      <c r="B165" s="3"/>
      <c r="C165" s="3"/>
      <c r="D165" s="3"/>
      <c r="E165" s="3"/>
      <c r="F165" s="2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15.75" customHeight="1">
      <c r="A166" s="3"/>
      <c r="B166" s="3"/>
      <c r="C166" s="3"/>
      <c r="D166" s="3"/>
      <c r="E166" s="3"/>
      <c r="F166" s="2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15.75" customHeight="1">
      <c r="A167" s="3"/>
      <c r="B167" s="3"/>
      <c r="C167" s="3"/>
      <c r="D167" s="3"/>
      <c r="E167" s="3"/>
      <c r="F167" s="2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15.75" customHeight="1">
      <c r="A168" s="3"/>
      <c r="B168" s="3"/>
      <c r="C168" s="3"/>
      <c r="D168" s="3"/>
      <c r="E168" s="3"/>
      <c r="F168" s="2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15.75" customHeight="1">
      <c r="A169" s="3"/>
      <c r="B169" s="3"/>
      <c r="C169" s="3"/>
      <c r="D169" s="3"/>
      <c r="E169" s="3"/>
      <c r="F169" s="2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15.75" customHeight="1">
      <c r="A170" s="3"/>
      <c r="B170" s="3"/>
      <c r="C170" s="3"/>
      <c r="D170" s="3"/>
      <c r="E170" s="3"/>
      <c r="F170" s="2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15.75" customHeight="1">
      <c r="A171" s="3"/>
      <c r="B171" s="3"/>
      <c r="C171" s="3"/>
      <c r="D171" s="3"/>
      <c r="E171" s="3"/>
      <c r="F171" s="2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15.75" customHeight="1">
      <c r="A172" s="3"/>
      <c r="B172" s="3"/>
      <c r="C172" s="3"/>
      <c r="D172" s="3"/>
      <c r="E172" s="3"/>
      <c r="F172" s="2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15.75" customHeight="1">
      <c r="A173" s="3"/>
      <c r="B173" s="3"/>
      <c r="C173" s="3"/>
      <c r="D173" s="3"/>
      <c r="E173" s="3"/>
      <c r="F173" s="2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15.75" customHeight="1">
      <c r="A174" s="3"/>
      <c r="B174" s="3"/>
      <c r="C174" s="3"/>
      <c r="D174" s="3"/>
      <c r="E174" s="3"/>
      <c r="F174" s="2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15.75" customHeight="1">
      <c r="A175" s="3"/>
      <c r="B175" s="3"/>
      <c r="C175" s="3"/>
      <c r="D175" s="3"/>
      <c r="E175" s="3"/>
      <c r="F175" s="2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15.75" customHeight="1">
      <c r="A176" s="3"/>
      <c r="B176" s="3"/>
      <c r="C176" s="3"/>
      <c r="D176" s="3"/>
      <c r="E176" s="3"/>
      <c r="F176" s="2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15.75" customHeight="1">
      <c r="A177" s="3"/>
      <c r="B177" s="3"/>
      <c r="C177" s="3"/>
      <c r="D177" s="3"/>
      <c r="E177" s="3"/>
      <c r="F177" s="2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15.75" customHeight="1">
      <c r="A178" s="3"/>
      <c r="B178" s="3"/>
      <c r="C178" s="3"/>
      <c r="D178" s="3"/>
      <c r="E178" s="3"/>
      <c r="F178" s="2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15.75" customHeight="1">
      <c r="A179" s="3"/>
      <c r="B179" s="3"/>
      <c r="C179" s="3"/>
      <c r="D179" s="3"/>
      <c r="E179" s="3"/>
      <c r="F179" s="2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7:47" ht="15.75" customHeight="1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</sheetData>
  <sheetProtection selectLockedCells="1" selectUnlockedCells="1"/>
  <mergeCells count="2">
    <mergeCell ref="A1:L1"/>
    <mergeCell ref="A2:L2"/>
  </mergeCells>
  <printOptions/>
  <pageMargins left="0.7875" right="0" top="0.15763888888888888" bottom="0.15763888888888888" header="0.5118055555555555" footer="0.5118055555555555"/>
  <pageSetup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9.875" style="0" customWidth="1"/>
    <col min="3" max="3" width="12.00390625" style="0" customWidth="1"/>
    <col min="4" max="4" width="17.00390625" style="0" customWidth="1"/>
    <col min="5" max="5" width="6.25390625" style="0" hidden="1" customWidth="1"/>
    <col min="6" max="6" width="4.125" style="0" customWidth="1"/>
    <col min="7" max="7" width="9.125" style="0" hidden="1" customWidth="1"/>
    <col min="8" max="8" width="4.75390625" style="0" customWidth="1"/>
    <col min="9" max="9" width="9.125" style="0" customWidth="1"/>
    <col min="10" max="10" width="0.12890625" style="0" customWidth="1"/>
    <col min="11" max="12" width="9.125" style="0" hidden="1" customWidth="1"/>
  </cols>
  <sheetData>
    <row r="1" spans="1:12" ht="12.75">
      <c r="A1" s="301" t="s">
        <v>441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8" customHeight="1">
      <c r="A2" s="301" t="s">
        <v>449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9" ht="12.75">
      <c r="A3" s="321" t="s">
        <v>194</v>
      </c>
      <c r="B3" s="321"/>
      <c r="C3" s="321"/>
      <c r="D3" s="321"/>
      <c r="E3" s="321"/>
      <c r="F3" s="321"/>
      <c r="G3" s="321"/>
      <c r="H3" s="321"/>
      <c r="I3" s="321"/>
    </row>
    <row r="4" spans="1:9" ht="12.75">
      <c r="A4" s="321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21" t="s">
        <v>410</v>
      </c>
      <c r="B5" s="321"/>
      <c r="C5" s="321"/>
      <c r="D5" s="321"/>
      <c r="E5" s="321"/>
      <c r="F5" s="321"/>
      <c r="G5" s="321"/>
      <c r="H5" s="321"/>
      <c r="I5" s="321"/>
    </row>
    <row r="6" ht="47.25" customHeight="1">
      <c r="D6" s="26" t="s">
        <v>426</v>
      </c>
    </row>
    <row r="7" spans="1:9" ht="54" customHeight="1">
      <c r="A7" s="272" t="s">
        <v>202</v>
      </c>
      <c r="B7" s="273" t="s">
        <v>406</v>
      </c>
      <c r="C7" s="273" t="s">
        <v>2</v>
      </c>
      <c r="D7" s="273" t="s">
        <v>381</v>
      </c>
      <c r="E7" s="271"/>
      <c r="F7" s="271"/>
      <c r="G7" s="271"/>
      <c r="H7" s="270"/>
      <c r="I7" s="270"/>
    </row>
    <row r="8" spans="1:4" s="280" customFormat="1" ht="22.5" customHeight="1">
      <c r="A8" s="278" t="s">
        <v>150</v>
      </c>
      <c r="B8" s="279" t="s">
        <v>407</v>
      </c>
      <c r="C8" s="278"/>
      <c r="D8" s="278">
        <v>561</v>
      </c>
    </row>
    <row r="9" spans="1:4" ht="23.25" customHeight="1">
      <c r="A9" s="274" t="s">
        <v>151</v>
      </c>
      <c r="B9" s="274" t="s">
        <v>408</v>
      </c>
      <c r="C9" s="274"/>
      <c r="D9" s="274">
        <v>2178</v>
      </c>
    </row>
    <row r="10" spans="1:4" ht="23.25" customHeight="1">
      <c r="A10" s="274" t="s">
        <v>152</v>
      </c>
      <c r="B10" s="274" t="s">
        <v>403</v>
      </c>
      <c r="C10" s="274"/>
      <c r="D10" s="274">
        <v>4488</v>
      </c>
    </row>
    <row r="11" spans="1:4" s="270" customFormat="1" ht="31.5" customHeight="1">
      <c r="A11" s="276"/>
      <c r="B11" s="276" t="s">
        <v>409</v>
      </c>
      <c r="C11" s="276"/>
      <c r="D11" s="276">
        <v>7227</v>
      </c>
    </row>
  </sheetData>
  <sheetProtection/>
  <mergeCells count="4">
    <mergeCell ref="A3:I4"/>
    <mergeCell ref="A5:I5"/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79.625" style="0" customWidth="1"/>
    <col min="2" max="2" width="0" style="26" hidden="1" customWidth="1"/>
    <col min="3" max="3" width="13.125" style="0" customWidth="1"/>
    <col min="4" max="4" width="9.625" style="0" customWidth="1"/>
    <col min="7" max="7" width="0.12890625" style="0" customWidth="1"/>
    <col min="8" max="12" width="9.125" style="0" hidden="1" customWidth="1"/>
  </cols>
  <sheetData>
    <row r="1" spans="1:12" ht="12.75">
      <c r="A1" s="301" t="s">
        <v>432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>
      <c r="A2" s="301" t="s">
        <v>445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ht="6" customHeight="1" hidden="1">
      <c r="A3" s="27" t="s">
        <v>44</v>
      </c>
    </row>
    <row r="4" spans="1:3" ht="19.5" customHeight="1">
      <c r="A4" s="302" t="s">
        <v>194</v>
      </c>
      <c r="B4" s="302"/>
      <c r="C4" s="302"/>
    </row>
    <row r="5" spans="1:3" ht="19.5" customHeight="1">
      <c r="A5" s="302" t="s">
        <v>418</v>
      </c>
      <c r="B5" s="302"/>
      <c r="C5" s="302"/>
    </row>
    <row r="6" spans="1:3" ht="9" customHeight="1">
      <c r="A6" s="4"/>
      <c r="C6" s="28" t="s">
        <v>0</v>
      </c>
    </row>
    <row r="7" spans="1:7" ht="54.75" customHeight="1">
      <c r="A7" s="29" t="s">
        <v>45</v>
      </c>
      <c r="B7" s="29" t="s">
        <v>1</v>
      </c>
      <c r="C7" s="29" t="s">
        <v>2</v>
      </c>
      <c r="D7" s="29" t="s">
        <v>378</v>
      </c>
      <c r="E7" s="165"/>
      <c r="F7" s="5"/>
      <c r="G7" s="30"/>
    </row>
    <row r="8" spans="1:11" ht="13.5" customHeight="1">
      <c r="A8" s="31" t="s">
        <v>46</v>
      </c>
      <c r="B8" s="32" t="e">
        <f>B9+B32+B46+B57</f>
        <v>#REF!</v>
      </c>
      <c r="C8" s="32"/>
      <c r="D8" s="32"/>
      <c r="E8" s="32"/>
      <c r="F8" s="166"/>
      <c r="G8" s="33"/>
      <c r="H8" s="34"/>
      <c r="I8" s="34"/>
      <c r="J8" s="34"/>
      <c r="K8" s="34"/>
    </row>
    <row r="9" spans="1:11" ht="13.5" customHeight="1">
      <c r="A9" s="35" t="s">
        <v>47</v>
      </c>
      <c r="B9" s="32" t="e">
        <f>B10+B27</f>
        <v>#REF!</v>
      </c>
      <c r="C9" s="32">
        <f>C10+C27</f>
        <v>290008</v>
      </c>
      <c r="D9" s="32">
        <v>332614</v>
      </c>
      <c r="E9" s="32"/>
      <c r="F9" s="166"/>
      <c r="G9" s="36" t="s">
        <v>414</v>
      </c>
      <c r="H9" s="34"/>
      <c r="I9" s="34"/>
      <c r="J9" s="34"/>
      <c r="K9" s="34"/>
    </row>
    <row r="10" spans="1:11" s="295" customFormat="1" ht="13.5" customHeight="1">
      <c r="A10" s="291" t="s">
        <v>48</v>
      </c>
      <c r="B10" s="292" t="e">
        <f>B11+B22+B23+B24+B25+#REF!</f>
        <v>#REF!</v>
      </c>
      <c r="C10" s="292">
        <v>226189</v>
      </c>
      <c r="D10" s="292">
        <v>242406</v>
      </c>
      <c r="E10" s="292"/>
      <c r="F10" s="283"/>
      <c r="G10" s="293" t="s">
        <v>412</v>
      </c>
      <c r="H10" s="294"/>
      <c r="I10" s="294"/>
      <c r="J10" s="294"/>
      <c r="K10" s="294"/>
    </row>
    <row r="11" spans="1:11" s="286" customFormat="1" ht="13.5" customHeight="1">
      <c r="A11" s="282" t="s">
        <v>49</v>
      </c>
      <c r="B11" s="46">
        <f>B12+B13+B18+B19+B20+B21</f>
        <v>290009</v>
      </c>
      <c r="C11" s="46">
        <v>67027</v>
      </c>
      <c r="D11" s="46">
        <v>67027</v>
      </c>
      <c r="E11" s="46"/>
      <c r="F11" s="283"/>
      <c r="G11" s="284"/>
      <c r="H11" s="285"/>
      <c r="I11" s="285"/>
      <c r="J11" s="285"/>
      <c r="K11" s="285"/>
    </row>
    <row r="12" spans="1:11" ht="13.5" customHeight="1">
      <c r="A12" s="41" t="s">
        <v>50</v>
      </c>
      <c r="B12" s="38">
        <v>62425</v>
      </c>
      <c r="C12" s="38">
        <v>39892</v>
      </c>
      <c r="D12" s="38">
        <v>39892</v>
      </c>
      <c r="E12" s="38"/>
      <c r="F12" s="166"/>
      <c r="G12" s="42"/>
      <c r="H12" s="34"/>
      <c r="I12" s="34"/>
      <c r="J12" s="34"/>
      <c r="K12" s="34"/>
    </row>
    <row r="13" spans="1:11" ht="13.5" customHeight="1">
      <c r="A13" s="41" t="s">
        <v>51</v>
      </c>
      <c r="B13" s="38">
        <f>SUM(B14:B17)</f>
        <v>68541</v>
      </c>
      <c r="C13" s="38">
        <v>20528</v>
      </c>
      <c r="D13" s="38">
        <v>20528</v>
      </c>
      <c r="E13" s="38"/>
      <c r="F13" s="166"/>
      <c r="G13" s="40"/>
      <c r="H13" s="34"/>
      <c r="I13" s="34"/>
      <c r="J13" s="34"/>
      <c r="K13" s="34"/>
    </row>
    <row r="14" spans="1:11" ht="13.5" customHeight="1">
      <c r="A14" s="43" t="s">
        <v>52</v>
      </c>
      <c r="B14" s="38">
        <v>14937</v>
      </c>
      <c r="C14" s="38">
        <v>7397</v>
      </c>
      <c r="D14" s="38">
        <v>7397</v>
      </c>
      <c r="E14" s="38"/>
      <c r="F14" s="166"/>
      <c r="G14" s="42"/>
      <c r="H14" s="34"/>
      <c r="I14" s="34"/>
      <c r="J14" s="34"/>
      <c r="K14" s="34"/>
    </row>
    <row r="15" spans="1:11" ht="13.5" customHeight="1">
      <c r="A15" s="43" t="s">
        <v>53</v>
      </c>
      <c r="B15" s="38">
        <v>35072</v>
      </c>
      <c r="C15" s="38">
        <v>7936</v>
      </c>
      <c r="D15" s="38">
        <v>7936</v>
      </c>
      <c r="E15" s="38"/>
      <c r="F15" s="166"/>
      <c r="G15" s="42"/>
      <c r="H15" s="34"/>
      <c r="I15" s="34"/>
      <c r="J15" s="34"/>
      <c r="K15" s="34"/>
    </row>
    <row r="16" spans="1:11" ht="13.5" customHeight="1">
      <c r="A16" s="43" t="s">
        <v>54</v>
      </c>
      <c r="B16" s="38">
        <v>100</v>
      </c>
      <c r="C16" s="38">
        <v>1999</v>
      </c>
      <c r="D16" s="38">
        <v>1999</v>
      </c>
      <c r="E16" s="38"/>
      <c r="F16" s="166"/>
      <c r="G16" s="42"/>
      <c r="H16" s="34"/>
      <c r="I16" s="34"/>
      <c r="J16" s="34"/>
      <c r="K16" s="34"/>
    </row>
    <row r="17" spans="1:11" ht="13.5" customHeight="1">
      <c r="A17" s="43" t="s">
        <v>55</v>
      </c>
      <c r="B17" s="38">
        <v>18432</v>
      </c>
      <c r="C17" s="38">
        <v>3196</v>
      </c>
      <c r="D17" s="38">
        <v>3196</v>
      </c>
      <c r="E17" s="38"/>
      <c r="F17" s="166"/>
      <c r="G17" s="42"/>
      <c r="H17" s="34"/>
      <c r="I17" s="34"/>
      <c r="J17" s="34"/>
      <c r="K17" s="34"/>
    </row>
    <row r="18" spans="1:11" ht="13.5" customHeight="1">
      <c r="A18" s="41" t="s">
        <v>56</v>
      </c>
      <c r="B18" s="38">
        <v>7223</v>
      </c>
      <c r="C18" s="38">
        <v>6334</v>
      </c>
      <c r="D18" s="38">
        <v>6334</v>
      </c>
      <c r="E18" s="38"/>
      <c r="F18" s="166"/>
      <c r="G18" s="42"/>
      <c r="H18" s="34"/>
      <c r="I18" s="34"/>
      <c r="J18" s="34"/>
      <c r="K18" s="34"/>
    </row>
    <row r="19" spans="1:11" ht="13.5" customHeight="1">
      <c r="A19" s="41" t="s">
        <v>57</v>
      </c>
      <c r="B19" s="44">
        <v>173076</v>
      </c>
      <c r="C19" s="44">
        <v>0</v>
      </c>
      <c r="D19" s="44">
        <v>0</v>
      </c>
      <c r="E19" s="44"/>
      <c r="F19" s="166"/>
      <c r="G19" s="42"/>
      <c r="H19" s="34"/>
      <c r="I19" s="34"/>
      <c r="J19" s="34"/>
      <c r="K19" s="34"/>
    </row>
    <row r="20" spans="1:11" ht="13.5" customHeight="1">
      <c r="A20" s="41" t="s">
        <v>58</v>
      </c>
      <c r="B20" s="38">
        <v>161</v>
      </c>
      <c r="C20" s="38">
        <v>273</v>
      </c>
      <c r="D20" s="38">
        <v>273</v>
      </c>
      <c r="E20" s="38"/>
      <c r="F20" s="166"/>
      <c r="G20" s="42"/>
      <c r="H20" s="34"/>
      <c r="I20" s="34"/>
      <c r="J20" s="34"/>
      <c r="K20" s="34"/>
    </row>
    <row r="21" spans="1:11" ht="13.5" customHeight="1">
      <c r="A21" s="45" t="s">
        <v>59</v>
      </c>
      <c r="B21" s="46">
        <v>-21417</v>
      </c>
      <c r="C21" s="46">
        <v>0</v>
      </c>
      <c r="D21" s="46">
        <v>0</v>
      </c>
      <c r="E21" s="46"/>
      <c r="F21" s="166"/>
      <c r="G21" s="42"/>
      <c r="H21" s="34"/>
      <c r="I21" s="34"/>
      <c r="J21" s="34"/>
      <c r="K21" s="34"/>
    </row>
    <row r="22" spans="1:11" s="286" customFormat="1" ht="13.5" customHeight="1">
      <c r="A22" s="287" t="s">
        <v>60</v>
      </c>
      <c r="B22" s="46">
        <v>45148</v>
      </c>
      <c r="C22" s="46">
        <v>60864</v>
      </c>
      <c r="D22" s="46">
        <v>60864</v>
      </c>
      <c r="E22" s="46"/>
      <c r="F22" s="288"/>
      <c r="G22" s="289"/>
      <c r="H22" s="285"/>
      <c r="I22" s="285"/>
      <c r="J22" s="285"/>
      <c r="K22" s="285"/>
    </row>
    <row r="23" spans="1:11" s="286" customFormat="1" ht="25.5" customHeight="1">
      <c r="A23" s="287" t="s">
        <v>61</v>
      </c>
      <c r="B23" s="46">
        <v>22868</v>
      </c>
      <c r="C23" s="46">
        <v>95624</v>
      </c>
      <c r="D23" s="46">
        <v>95624</v>
      </c>
      <c r="E23" s="46"/>
      <c r="F23" s="283"/>
      <c r="G23" s="289"/>
      <c r="H23" s="285"/>
      <c r="I23" s="285"/>
      <c r="J23" s="285"/>
      <c r="K23" s="285"/>
    </row>
    <row r="24" spans="1:11" s="286" customFormat="1" ht="13.5" customHeight="1">
      <c r="A24" s="287" t="s">
        <v>62</v>
      </c>
      <c r="B24" s="46">
        <v>3049</v>
      </c>
      <c r="C24" s="46">
        <v>2674</v>
      </c>
      <c r="D24" s="46">
        <v>2674</v>
      </c>
      <c r="E24" s="46"/>
      <c r="F24" s="283"/>
      <c r="G24" s="290"/>
      <c r="H24" s="285"/>
      <c r="I24" s="285"/>
      <c r="J24" s="285"/>
      <c r="K24" s="285"/>
    </row>
    <row r="25" spans="1:11" s="286" customFormat="1" ht="13.5" customHeight="1">
      <c r="A25" s="287" t="s">
        <v>63</v>
      </c>
      <c r="B25" s="46"/>
      <c r="C25" s="46"/>
      <c r="D25" s="46">
        <v>16217</v>
      </c>
      <c r="E25" s="46"/>
      <c r="F25" s="283"/>
      <c r="G25" s="285" t="s">
        <v>412</v>
      </c>
      <c r="H25" s="285"/>
      <c r="I25" s="285"/>
      <c r="J25" s="285"/>
      <c r="K25" s="285"/>
    </row>
    <row r="26" spans="1:11" s="286" customFormat="1" ht="13.5" customHeight="1">
      <c r="A26" s="287" t="s">
        <v>366</v>
      </c>
      <c r="B26" s="46"/>
      <c r="C26" s="46"/>
      <c r="D26" s="46"/>
      <c r="E26" s="46"/>
      <c r="F26" s="283"/>
      <c r="G26" s="285"/>
      <c r="H26" s="285"/>
      <c r="I26" s="285"/>
      <c r="J26" s="285"/>
      <c r="K26" s="285"/>
    </row>
    <row r="27" spans="1:11" s="295" customFormat="1" ht="13.5" customHeight="1">
      <c r="A27" s="296" t="s">
        <v>64</v>
      </c>
      <c r="B27" s="292">
        <f>SUM(B28:B31)</f>
        <v>12326</v>
      </c>
      <c r="C27" s="292">
        <f>SUM(C28:C31)</f>
        <v>63819</v>
      </c>
      <c r="D27" s="292">
        <v>90208</v>
      </c>
      <c r="E27" s="292"/>
      <c r="F27" s="283"/>
      <c r="G27" s="297">
        <v>26389</v>
      </c>
      <c r="H27" s="294"/>
      <c r="I27" s="294"/>
      <c r="J27" s="294"/>
      <c r="K27" s="294"/>
    </row>
    <row r="28" spans="1:11" ht="13.5" customHeight="1">
      <c r="A28" s="47" t="s">
        <v>65</v>
      </c>
      <c r="B28" s="38">
        <v>6600</v>
      </c>
      <c r="C28" s="38">
        <v>0</v>
      </c>
      <c r="D28" s="38">
        <v>0</v>
      </c>
      <c r="E28" s="38"/>
      <c r="F28" s="166"/>
      <c r="G28" s="49"/>
      <c r="H28" s="34"/>
      <c r="I28" s="34"/>
      <c r="J28" s="34"/>
      <c r="K28" s="34"/>
    </row>
    <row r="29" spans="1:11" ht="13.5" customHeight="1">
      <c r="A29" s="47" t="s">
        <v>180</v>
      </c>
      <c r="B29" s="38"/>
      <c r="C29" s="38">
        <v>930</v>
      </c>
      <c r="D29" s="38">
        <v>930</v>
      </c>
      <c r="E29" s="38"/>
      <c r="F29" s="166"/>
      <c r="G29" s="49"/>
      <c r="H29" s="34"/>
      <c r="I29" s="34"/>
      <c r="J29" s="34"/>
      <c r="K29" s="34"/>
    </row>
    <row r="30" spans="1:11" ht="13.5" customHeight="1">
      <c r="A30" s="47" t="s">
        <v>181</v>
      </c>
      <c r="B30" s="38">
        <v>2000</v>
      </c>
      <c r="C30" s="38">
        <v>2375</v>
      </c>
      <c r="D30" s="38">
        <v>2375</v>
      </c>
      <c r="E30" s="38"/>
      <c r="F30" s="166"/>
      <c r="G30" s="49"/>
      <c r="H30" s="34"/>
      <c r="I30" s="34"/>
      <c r="J30" s="34"/>
      <c r="K30" s="34"/>
    </row>
    <row r="31" spans="1:11" ht="13.5" customHeight="1">
      <c r="A31" s="50" t="s">
        <v>66</v>
      </c>
      <c r="B31" s="38">
        <v>3726</v>
      </c>
      <c r="C31" s="38">
        <v>60514</v>
      </c>
      <c r="D31" s="38">
        <v>88539</v>
      </c>
      <c r="E31" s="38"/>
      <c r="F31" s="166"/>
      <c r="G31" s="49"/>
      <c r="H31" s="34"/>
      <c r="I31" s="34"/>
      <c r="J31" s="34"/>
      <c r="K31" s="34"/>
    </row>
    <row r="32" spans="1:11" ht="13.5" customHeight="1">
      <c r="A32" s="51" t="s">
        <v>67</v>
      </c>
      <c r="B32" s="52">
        <f>B33+B37+B39+B40+B42</f>
        <v>407350</v>
      </c>
      <c r="C32" s="52">
        <f>C33+C37+C39+C40+C42</f>
        <v>58350</v>
      </c>
      <c r="D32" s="52">
        <f>D33+D37+D39+D40+D42</f>
        <v>58350</v>
      </c>
      <c r="E32" s="52"/>
      <c r="F32" s="166"/>
      <c r="G32" s="53"/>
      <c r="H32" s="53"/>
      <c r="I32" s="53"/>
      <c r="J32" s="53"/>
      <c r="K32" s="34"/>
    </row>
    <row r="33" spans="1:11" ht="13.5" customHeight="1">
      <c r="A33" s="37" t="s">
        <v>68</v>
      </c>
      <c r="B33" s="38">
        <f>SUM(B34:B36)</f>
        <v>228800</v>
      </c>
      <c r="C33" s="38">
        <f>SUM(C34:C36)</f>
        <v>7450</v>
      </c>
      <c r="D33" s="38">
        <f>SUM(D34:D36)</f>
        <v>7450</v>
      </c>
      <c r="E33" s="38"/>
      <c r="F33" s="166"/>
      <c r="G33" s="34"/>
      <c r="H33" s="34"/>
      <c r="I33" s="34"/>
      <c r="J33" s="34"/>
      <c r="K33" s="34"/>
    </row>
    <row r="34" spans="1:11" ht="13.5" customHeight="1">
      <c r="A34" s="39" t="s">
        <v>69</v>
      </c>
      <c r="B34" s="38">
        <v>225000</v>
      </c>
      <c r="C34" s="38">
        <v>1750</v>
      </c>
      <c r="D34" s="38">
        <v>1750</v>
      </c>
      <c r="E34" s="38"/>
      <c r="F34" s="166"/>
      <c r="G34" s="34"/>
      <c r="H34" s="34"/>
      <c r="I34" s="34"/>
      <c r="J34" s="34"/>
      <c r="K34" s="34"/>
    </row>
    <row r="35" spans="1:11" ht="13.5" customHeight="1">
      <c r="A35" s="39" t="s">
        <v>70</v>
      </c>
      <c r="B35" s="38">
        <v>1300</v>
      </c>
      <c r="C35" s="38">
        <v>5200</v>
      </c>
      <c r="D35" s="38">
        <v>5200</v>
      </c>
      <c r="E35" s="38"/>
      <c r="F35" s="166"/>
      <c r="G35" s="34"/>
      <c r="H35" s="34"/>
      <c r="I35" s="34"/>
      <c r="J35" s="34"/>
      <c r="K35" s="34"/>
    </row>
    <row r="36" spans="1:11" ht="13.5" customHeight="1">
      <c r="A36" s="39" t="s">
        <v>71</v>
      </c>
      <c r="B36" s="38">
        <v>2500</v>
      </c>
      <c r="C36" s="38">
        <v>500</v>
      </c>
      <c r="D36" s="38">
        <v>500</v>
      </c>
      <c r="E36" s="38"/>
      <c r="F36" s="166"/>
      <c r="G36" s="54"/>
      <c r="H36" s="34"/>
      <c r="I36" s="34"/>
      <c r="J36" s="34"/>
      <c r="K36" s="34"/>
    </row>
    <row r="37" spans="1:11" ht="13.5" customHeight="1">
      <c r="A37" s="37" t="s">
        <v>72</v>
      </c>
      <c r="B37" s="38">
        <v>65000</v>
      </c>
      <c r="C37" s="38">
        <v>44300</v>
      </c>
      <c r="D37" s="38">
        <v>44300</v>
      </c>
      <c r="E37" s="38"/>
      <c r="F37" s="166"/>
      <c r="G37" s="34"/>
      <c r="H37" s="34"/>
      <c r="I37" s="34"/>
      <c r="J37" s="34"/>
      <c r="K37" s="34"/>
    </row>
    <row r="38" spans="1:11" ht="13.5" customHeight="1">
      <c r="A38" s="39" t="s">
        <v>73</v>
      </c>
      <c r="B38" s="38">
        <v>65000</v>
      </c>
      <c r="C38" s="38">
        <v>44300</v>
      </c>
      <c r="D38" s="38">
        <v>44300</v>
      </c>
      <c r="E38" s="38"/>
      <c r="F38" s="166"/>
      <c r="G38" s="34"/>
      <c r="H38" s="34"/>
      <c r="I38" s="34"/>
      <c r="J38" s="34"/>
      <c r="K38" s="34"/>
    </row>
    <row r="39" spans="1:11" ht="13.5" customHeight="1">
      <c r="A39" s="37" t="s">
        <v>74</v>
      </c>
      <c r="B39" s="38">
        <v>11200</v>
      </c>
      <c r="C39" s="38">
        <v>4500</v>
      </c>
      <c r="D39" s="38">
        <v>4500</v>
      </c>
      <c r="E39" s="38"/>
      <c r="F39" s="166"/>
      <c r="G39" s="34"/>
      <c r="H39" s="34"/>
      <c r="I39" s="34"/>
      <c r="J39" s="34"/>
      <c r="K39" s="34"/>
    </row>
    <row r="40" spans="1:11" ht="13.5" customHeight="1">
      <c r="A40" s="37" t="s">
        <v>75</v>
      </c>
      <c r="B40" s="38">
        <v>100000</v>
      </c>
      <c r="C40" s="38">
        <v>1600</v>
      </c>
      <c r="D40" s="38">
        <v>1600</v>
      </c>
      <c r="E40" s="38"/>
      <c r="F40" s="166"/>
      <c r="G40" s="34"/>
      <c r="H40" s="34"/>
      <c r="I40" s="34"/>
      <c r="J40" s="34"/>
      <c r="K40" s="34"/>
    </row>
    <row r="41" spans="1:11" ht="13.5" customHeight="1">
      <c r="A41" s="39" t="s">
        <v>182</v>
      </c>
      <c r="B41" s="38">
        <v>100000</v>
      </c>
      <c r="C41" s="38">
        <v>1600</v>
      </c>
      <c r="D41" s="38">
        <v>1600</v>
      </c>
      <c r="E41" s="38"/>
      <c r="F41" s="166"/>
      <c r="G41" s="34"/>
      <c r="H41" s="34"/>
      <c r="I41" s="34"/>
      <c r="J41" s="34"/>
      <c r="K41" s="34"/>
    </row>
    <row r="42" spans="1:11" ht="13.5" customHeight="1">
      <c r="A42" s="37" t="s">
        <v>76</v>
      </c>
      <c r="B42" s="38">
        <f>SUM(B43:B45)</f>
        <v>2350</v>
      </c>
      <c r="C42" s="38">
        <f>SUM(C43:C45)</f>
        <v>500</v>
      </c>
      <c r="D42" s="38">
        <f>SUM(D43:D45)</f>
        <v>500</v>
      </c>
      <c r="E42" s="38"/>
      <c r="F42" s="166"/>
      <c r="G42" s="55"/>
      <c r="H42" s="55"/>
      <c r="I42" s="55"/>
      <c r="J42" s="55"/>
      <c r="K42" s="34"/>
    </row>
    <row r="43" spans="1:11" ht="13.5" customHeight="1">
      <c r="A43" s="56" t="s">
        <v>77</v>
      </c>
      <c r="B43" s="38">
        <v>2000</v>
      </c>
      <c r="C43" s="38">
        <v>500</v>
      </c>
      <c r="D43" s="38">
        <v>500</v>
      </c>
      <c r="E43" s="38"/>
      <c r="F43" s="166"/>
      <c r="G43" s="34"/>
      <c r="H43" s="34"/>
      <c r="I43" s="34"/>
      <c r="J43" s="34"/>
      <c r="K43" s="34"/>
    </row>
    <row r="44" spans="1:11" ht="13.5" customHeight="1">
      <c r="A44" s="56" t="s">
        <v>78</v>
      </c>
      <c r="B44" s="38">
        <v>200</v>
      </c>
      <c r="C44" s="38">
        <v>0</v>
      </c>
      <c r="D44" s="38">
        <v>0</v>
      </c>
      <c r="E44" s="38"/>
      <c r="F44" s="166"/>
      <c r="G44" s="34"/>
      <c r="H44" s="34"/>
      <c r="I44" s="34"/>
      <c r="J44" s="34"/>
      <c r="K44" s="34"/>
    </row>
    <row r="45" spans="1:11" ht="13.5" customHeight="1">
      <c r="A45" s="56" t="s">
        <v>79</v>
      </c>
      <c r="B45" s="38">
        <v>150</v>
      </c>
      <c r="C45" s="38">
        <v>0</v>
      </c>
      <c r="D45" s="38">
        <v>0</v>
      </c>
      <c r="E45" s="38"/>
      <c r="F45" s="166"/>
      <c r="G45" s="34"/>
      <c r="H45" s="34"/>
      <c r="I45" s="34"/>
      <c r="J45" s="34"/>
      <c r="K45" s="34"/>
    </row>
    <row r="46" spans="1:11" ht="15.75" customHeight="1">
      <c r="A46" s="35" t="s">
        <v>80</v>
      </c>
      <c r="B46" s="52">
        <f>SUM(B47:B56)</f>
        <v>87792</v>
      </c>
      <c r="C46" s="52">
        <v>13657</v>
      </c>
      <c r="D46" s="52">
        <v>13657</v>
      </c>
      <c r="E46" s="52"/>
      <c r="F46" s="166"/>
      <c r="G46" s="53"/>
      <c r="H46" s="53"/>
      <c r="I46" s="53"/>
      <c r="J46" s="53"/>
      <c r="K46" s="53"/>
    </row>
    <row r="47" spans="1:11" ht="14.25" customHeight="1" hidden="1">
      <c r="A47" s="48" t="s">
        <v>81</v>
      </c>
      <c r="B47" s="38">
        <v>760</v>
      </c>
      <c r="C47" s="38"/>
      <c r="D47" s="38"/>
      <c r="E47" s="38"/>
      <c r="F47" s="166"/>
      <c r="G47" s="34"/>
      <c r="H47" s="34"/>
      <c r="I47" s="34"/>
      <c r="J47" s="34"/>
      <c r="K47" s="34"/>
    </row>
    <row r="48" spans="1:11" ht="7.5" customHeight="1" hidden="1">
      <c r="A48" s="48" t="s">
        <v>82</v>
      </c>
      <c r="B48" s="38">
        <v>61999</v>
      </c>
      <c r="C48" s="38"/>
      <c r="D48" s="38"/>
      <c r="E48" s="38"/>
      <c r="F48" s="166"/>
      <c r="G48" s="34"/>
      <c r="H48" s="34"/>
      <c r="I48" s="34"/>
      <c r="J48" s="34"/>
      <c r="K48" s="34"/>
    </row>
    <row r="49" spans="1:12" s="19" customFormat="1" ht="7.5" customHeight="1" hidden="1">
      <c r="A49" s="48" t="s">
        <v>83</v>
      </c>
      <c r="B49" s="38"/>
      <c r="C49" s="38"/>
      <c r="D49" s="38"/>
      <c r="E49" s="38"/>
      <c r="F49" s="166"/>
      <c r="G49" s="57"/>
      <c r="H49" s="57"/>
      <c r="I49" s="57"/>
      <c r="J49" s="57"/>
      <c r="K49" s="57"/>
      <c r="L49"/>
    </row>
    <row r="50" spans="1:11" ht="7.5" customHeight="1" hidden="1">
      <c r="A50" s="48" t="s">
        <v>84</v>
      </c>
      <c r="B50" s="38"/>
      <c r="C50" s="38"/>
      <c r="D50" s="38"/>
      <c r="E50" s="38"/>
      <c r="F50" s="166"/>
      <c r="G50" s="34"/>
      <c r="H50" s="34"/>
      <c r="I50" s="34"/>
      <c r="J50" s="34"/>
      <c r="K50" s="34"/>
    </row>
    <row r="51" spans="1:11" ht="7.5" customHeight="1" hidden="1">
      <c r="A51" s="48" t="s">
        <v>85</v>
      </c>
      <c r="B51" s="38">
        <v>18754</v>
      </c>
      <c r="C51" s="38"/>
      <c r="D51" s="38"/>
      <c r="E51" s="38"/>
      <c r="F51" s="166"/>
      <c r="G51" s="34"/>
      <c r="H51" s="34"/>
      <c r="I51" s="34"/>
      <c r="J51" s="34"/>
      <c r="K51" s="34"/>
    </row>
    <row r="52" spans="1:11" ht="15.75" customHeight="1" hidden="1">
      <c r="A52" s="48" t="s">
        <v>86</v>
      </c>
      <c r="B52" s="38">
        <v>5739</v>
      </c>
      <c r="C52" s="38"/>
      <c r="D52" s="38"/>
      <c r="E52" s="38"/>
      <c r="F52" s="166"/>
      <c r="G52" s="34"/>
      <c r="H52" s="34"/>
      <c r="I52" s="34"/>
      <c r="J52" s="34"/>
      <c r="K52" s="34"/>
    </row>
    <row r="53" spans="1:11" ht="7.5" customHeight="1" hidden="1">
      <c r="A53" s="48" t="s">
        <v>87</v>
      </c>
      <c r="B53" s="38"/>
      <c r="C53" s="38"/>
      <c r="D53" s="38"/>
      <c r="E53" s="38"/>
      <c r="F53" s="166"/>
      <c r="G53" s="34"/>
      <c r="H53" s="34"/>
      <c r="I53" s="34"/>
      <c r="J53" s="34"/>
      <c r="K53" s="34"/>
    </row>
    <row r="54" spans="1:11" ht="7.5" customHeight="1" hidden="1">
      <c r="A54" s="48" t="s">
        <v>88</v>
      </c>
      <c r="B54" s="38"/>
      <c r="C54" s="38"/>
      <c r="D54" s="38"/>
      <c r="E54" s="38"/>
      <c r="F54" s="166"/>
      <c r="G54" s="34"/>
      <c r="H54" s="34"/>
      <c r="I54" s="34"/>
      <c r="J54" s="34"/>
      <c r="K54" s="34"/>
    </row>
    <row r="55" spans="1:11" ht="7.5" customHeight="1" hidden="1">
      <c r="A55" s="48" t="s">
        <v>89</v>
      </c>
      <c r="B55" s="38"/>
      <c r="C55" s="38"/>
      <c r="D55" s="38"/>
      <c r="E55" s="38"/>
      <c r="F55" s="166"/>
      <c r="G55" s="34"/>
      <c r="H55" s="34"/>
      <c r="I55" s="34"/>
      <c r="J55" s="34"/>
      <c r="K55" s="34"/>
    </row>
    <row r="56" spans="1:11" ht="7.5" customHeight="1" hidden="1">
      <c r="A56" s="48" t="s">
        <v>90</v>
      </c>
      <c r="B56" s="38">
        <v>540</v>
      </c>
      <c r="C56" s="38"/>
      <c r="D56" s="38"/>
      <c r="E56" s="38"/>
      <c r="F56" s="166"/>
      <c r="G56" s="34"/>
      <c r="H56" s="34"/>
      <c r="I56" s="34"/>
      <c r="J56" s="34"/>
      <c r="K56" s="34"/>
    </row>
    <row r="57" spans="1:11" ht="13.5" customHeight="1">
      <c r="A57" s="35" t="s">
        <v>91</v>
      </c>
      <c r="B57" s="52">
        <f>SUM(B58:B60)</f>
        <v>737</v>
      </c>
      <c r="C57" s="52"/>
      <c r="D57" s="52"/>
      <c r="E57" s="52"/>
      <c r="F57" s="166"/>
      <c r="G57" s="34"/>
      <c r="H57" s="34"/>
      <c r="I57" s="34"/>
      <c r="J57" s="34"/>
      <c r="K57" s="34"/>
    </row>
    <row r="58" spans="1:11" ht="13.5" customHeight="1">
      <c r="A58" s="48" t="s">
        <v>92</v>
      </c>
      <c r="B58" s="38"/>
      <c r="C58" s="38"/>
      <c r="D58" s="38"/>
      <c r="E58" s="38"/>
      <c r="F58" s="166"/>
      <c r="G58" s="34"/>
      <c r="H58" s="34"/>
      <c r="I58" s="34"/>
      <c r="J58" s="34"/>
      <c r="K58" s="34"/>
    </row>
    <row r="59" spans="1:11" ht="13.5" customHeight="1">
      <c r="A59" s="48" t="s">
        <v>93</v>
      </c>
      <c r="B59" s="38"/>
      <c r="C59" s="38"/>
      <c r="D59" s="38"/>
      <c r="E59" s="38"/>
      <c r="F59" s="166"/>
      <c r="G59" s="34"/>
      <c r="H59" s="34"/>
      <c r="I59" s="34"/>
      <c r="J59" s="34"/>
      <c r="K59" s="34"/>
    </row>
    <row r="60" spans="1:11" ht="13.5" customHeight="1">
      <c r="A60" s="48" t="s">
        <v>94</v>
      </c>
      <c r="B60" s="38">
        <v>737</v>
      </c>
      <c r="C60" s="38">
        <v>0</v>
      </c>
      <c r="D60" s="38">
        <v>0</v>
      </c>
      <c r="E60" s="38"/>
      <c r="F60" s="166"/>
      <c r="G60" s="34"/>
      <c r="H60" s="34"/>
      <c r="I60" s="34"/>
      <c r="J60" s="34"/>
      <c r="K60" s="34"/>
    </row>
    <row r="61" spans="1:11" ht="13.5" customHeight="1">
      <c r="A61" s="47"/>
      <c r="B61" s="38"/>
      <c r="C61" s="38">
        <v>0</v>
      </c>
      <c r="D61" s="38">
        <v>0</v>
      </c>
      <c r="E61" s="38"/>
      <c r="F61" s="166"/>
      <c r="G61" s="34"/>
      <c r="H61" s="34"/>
      <c r="I61" s="34"/>
      <c r="J61" s="34"/>
      <c r="K61" s="34"/>
    </row>
    <row r="62" spans="1:11" ht="18.75" customHeight="1">
      <c r="A62" s="58" t="s">
        <v>13</v>
      </c>
      <c r="B62" s="32">
        <f>B63+B66</f>
        <v>317118</v>
      </c>
      <c r="C62" s="32">
        <f>C63+C66</f>
        <v>109354</v>
      </c>
      <c r="D62" s="32">
        <f>D63+D66</f>
        <v>109396</v>
      </c>
      <c r="E62" s="32"/>
      <c r="F62" s="166"/>
      <c r="G62" s="34"/>
      <c r="H62" s="34"/>
      <c r="I62" s="34"/>
      <c r="J62" s="34"/>
      <c r="K62" s="34"/>
    </row>
    <row r="63" spans="1:11" ht="18.75" customHeight="1">
      <c r="A63" s="59" t="s">
        <v>14</v>
      </c>
      <c r="B63" s="32">
        <f>SUM(B64:B64)</f>
        <v>317118</v>
      </c>
      <c r="C63" s="32">
        <v>109354</v>
      </c>
      <c r="D63" s="32">
        <v>109396</v>
      </c>
      <c r="E63" s="32"/>
      <c r="F63" s="166"/>
      <c r="G63" s="34"/>
      <c r="H63" s="34"/>
      <c r="I63" s="34"/>
      <c r="J63" s="34"/>
      <c r="K63" s="34"/>
    </row>
    <row r="64" spans="1:11" ht="13.5" customHeight="1">
      <c r="A64" s="37" t="s">
        <v>95</v>
      </c>
      <c r="B64" s="60">
        <v>317118</v>
      </c>
      <c r="C64" s="60">
        <v>109354</v>
      </c>
      <c r="D64" s="60">
        <v>109396</v>
      </c>
      <c r="E64" s="60"/>
      <c r="F64" s="166"/>
      <c r="G64" s="34"/>
      <c r="H64" s="34"/>
      <c r="I64" s="34"/>
      <c r="J64" s="34"/>
      <c r="K64" s="34"/>
    </row>
    <row r="65" spans="1:11" ht="13.5" customHeight="1">
      <c r="A65" s="48" t="s">
        <v>96</v>
      </c>
      <c r="B65" s="60"/>
      <c r="C65" s="60"/>
      <c r="D65" s="60"/>
      <c r="E65" s="60"/>
      <c r="F65" s="166"/>
      <c r="G65" s="34"/>
      <c r="H65" s="34"/>
      <c r="I65" s="34"/>
      <c r="J65" s="34"/>
      <c r="K65" s="34"/>
    </row>
    <row r="66" spans="1:11" ht="18.75" customHeight="1">
      <c r="A66" s="59" t="s">
        <v>21</v>
      </c>
      <c r="B66" s="32">
        <v>0</v>
      </c>
      <c r="C66" s="32">
        <v>0</v>
      </c>
      <c r="D66" s="32">
        <v>0</v>
      </c>
      <c r="E66" s="32"/>
      <c r="F66" s="166"/>
      <c r="G66" s="34"/>
      <c r="H66" s="34"/>
      <c r="I66" s="34"/>
      <c r="J66" s="34"/>
      <c r="K66" s="34"/>
    </row>
    <row r="67" spans="1:11" ht="13.5" customHeight="1">
      <c r="A67" s="61" t="s">
        <v>97</v>
      </c>
      <c r="B67" s="32" t="e">
        <f>B8+B62</f>
        <v>#REF!</v>
      </c>
      <c r="C67" s="32">
        <f>C9+C32+C46+C62</f>
        <v>471369</v>
      </c>
      <c r="D67" s="32">
        <f>D9+D32+D46+D62</f>
        <v>514017</v>
      </c>
      <c r="E67" s="32"/>
      <c r="F67" s="166"/>
      <c r="G67" s="34"/>
      <c r="H67" s="34"/>
      <c r="I67" s="34"/>
      <c r="J67" s="34"/>
      <c r="K67" s="34"/>
    </row>
    <row r="68" spans="1:11" ht="16.5" customHeight="1">
      <c r="A68" s="31" t="s">
        <v>98</v>
      </c>
      <c r="B68" s="32">
        <f>B69+B70+B71+B72+B73</f>
        <v>766639</v>
      </c>
      <c r="C68" s="32"/>
      <c r="D68" s="32"/>
      <c r="E68" s="32"/>
      <c r="F68" s="166"/>
      <c r="G68" s="34"/>
      <c r="H68" s="34"/>
      <c r="I68" s="34"/>
      <c r="J68" s="34"/>
      <c r="K68" s="34"/>
    </row>
    <row r="69" spans="1:11" ht="16.5" customHeight="1">
      <c r="A69" s="51" t="s">
        <v>99</v>
      </c>
      <c r="B69" s="38">
        <v>301856</v>
      </c>
      <c r="C69" s="38">
        <v>73655</v>
      </c>
      <c r="D69" s="38">
        <v>93021</v>
      </c>
      <c r="E69" s="38"/>
      <c r="F69" s="166"/>
      <c r="G69" s="34">
        <v>19366</v>
      </c>
      <c r="H69" s="34"/>
      <c r="I69" s="34"/>
      <c r="J69" s="34"/>
      <c r="K69" s="34"/>
    </row>
    <row r="70" spans="1:11" ht="13.5" customHeight="1">
      <c r="A70" s="51" t="s">
        <v>177</v>
      </c>
      <c r="B70" s="38">
        <v>80868</v>
      </c>
      <c r="C70" s="38">
        <v>12353</v>
      </c>
      <c r="D70" s="38">
        <v>14967</v>
      </c>
      <c r="E70" s="38"/>
      <c r="F70" s="166"/>
      <c r="G70" s="34">
        <v>2614</v>
      </c>
      <c r="H70" s="34"/>
      <c r="I70" s="34"/>
      <c r="J70" s="34"/>
      <c r="K70" s="34"/>
    </row>
    <row r="71" spans="1:11" ht="14.25" customHeight="1">
      <c r="A71" s="51" t="s">
        <v>100</v>
      </c>
      <c r="B71" s="38">
        <v>339134</v>
      </c>
      <c r="C71" s="38">
        <v>64499</v>
      </c>
      <c r="D71" s="38">
        <v>68904</v>
      </c>
      <c r="E71" s="38"/>
      <c r="F71" s="166"/>
      <c r="G71" s="34">
        <v>4409</v>
      </c>
      <c r="H71" s="34"/>
      <c r="I71" s="34"/>
      <c r="J71" s="34"/>
      <c r="K71" s="34"/>
    </row>
    <row r="72" spans="1:11" ht="15" customHeight="1">
      <c r="A72" s="51" t="s">
        <v>101</v>
      </c>
      <c r="B72" s="38">
        <v>10683</v>
      </c>
      <c r="C72" s="38">
        <v>28376</v>
      </c>
      <c r="D72" s="38">
        <v>28376</v>
      </c>
      <c r="E72" s="38"/>
      <c r="F72" s="166"/>
      <c r="G72" s="34"/>
      <c r="H72" s="34"/>
      <c r="I72" s="34"/>
      <c r="J72" s="34"/>
      <c r="K72" s="34"/>
    </row>
    <row r="73" spans="1:11" ht="14.25" customHeight="1">
      <c r="A73" s="51" t="s">
        <v>102</v>
      </c>
      <c r="B73" s="38">
        <f>SUM(B74:B77)</f>
        <v>34098</v>
      </c>
      <c r="C73" s="38">
        <v>252394</v>
      </c>
      <c r="D73" s="38">
        <v>243301</v>
      </c>
      <c r="E73" s="38"/>
      <c r="F73" s="166"/>
      <c r="G73" s="34" t="s">
        <v>415</v>
      </c>
      <c r="H73" s="34"/>
      <c r="I73" s="34"/>
      <c r="J73" s="34"/>
      <c r="K73" s="34"/>
    </row>
    <row r="74" spans="1:11" ht="13.5" customHeight="1">
      <c r="A74" s="62" t="s">
        <v>179</v>
      </c>
      <c r="B74" s="38">
        <v>14643</v>
      </c>
      <c r="C74" s="38">
        <v>160877</v>
      </c>
      <c r="D74" s="38">
        <v>177071</v>
      </c>
      <c r="E74" s="38"/>
      <c r="F74" s="166"/>
      <c r="G74" s="34"/>
      <c r="H74" s="34"/>
      <c r="I74" s="34"/>
      <c r="J74" s="34"/>
      <c r="K74" s="34"/>
    </row>
    <row r="75" spans="1:11" ht="13.5" customHeight="1">
      <c r="A75" s="48" t="s">
        <v>103</v>
      </c>
      <c r="B75" s="38">
        <v>4455</v>
      </c>
      <c r="C75" s="38">
        <v>4451</v>
      </c>
      <c r="D75" s="38">
        <v>4451</v>
      </c>
      <c r="E75" s="38"/>
      <c r="F75" s="166"/>
      <c r="G75" s="34"/>
      <c r="H75" s="34"/>
      <c r="I75" s="34"/>
      <c r="J75" s="34"/>
      <c r="K75" s="34"/>
    </row>
    <row r="76" spans="1:11" ht="13.5" customHeight="1">
      <c r="A76" s="48" t="s">
        <v>104</v>
      </c>
      <c r="B76" s="38">
        <v>15000</v>
      </c>
      <c r="C76" s="38"/>
      <c r="D76" s="38"/>
      <c r="E76" s="38"/>
      <c r="F76" s="166"/>
      <c r="G76" s="34"/>
      <c r="H76" s="34"/>
      <c r="I76" s="34"/>
      <c r="J76" s="34"/>
      <c r="K76" s="34"/>
    </row>
    <row r="77" spans="1:11" ht="13.5" customHeight="1">
      <c r="A77" s="48" t="s">
        <v>105</v>
      </c>
      <c r="B77" s="38"/>
      <c r="C77" s="38">
        <v>52749</v>
      </c>
      <c r="D77" s="38">
        <v>8526</v>
      </c>
      <c r="E77" s="38"/>
      <c r="F77" s="166"/>
      <c r="G77" s="34">
        <v>17096</v>
      </c>
      <c r="H77" s="34"/>
      <c r="I77" s="34"/>
      <c r="J77" s="34"/>
      <c r="K77" s="34"/>
    </row>
    <row r="78" spans="1:11" ht="13.5" customHeight="1">
      <c r="A78" s="48" t="s">
        <v>200</v>
      </c>
      <c r="B78" s="38"/>
      <c r="C78" s="38">
        <v>34317</v>
      </c>
      <c r="D78" s="38">
        <v>7322</v>
      </c>
      <c r="E78" s="38"/>
      <c r="F78" s="166"/>
      <c r="G78" s="34">
        <v>7378</v>
      </c>
      <c r="H78" s="34"/>
      <c r="I78" s="34"/>
      <c r="J78" s="34"/>
      <c r="K78" s="34"/>
    </row>
    <row r="79" spans="1:11" ht="13.5" customHeight="1">
      <c r="A79" s="48" t="s">
        <v>437</v>
      </c>
      <c r="B79" s="38"/>
      <c r="C79" s="38"/>
      <c r="D79" s="38">
        <v>45931</v>
      </c>
      <c r="E79" s="38"/>
      <c r="F79" s="166"/>
      <c r="G79" s="34"/>
      <c r="H79" s="34"/>
      <c r="I79" s="34"/>
      <c r="J79" s="34"/>
      <c r="K79" s="34"/>
    </row>
    <row r="80" spans="1:11" ht="16.5" customHeight="1">
      <c r="A80" s="58" t="s">
        <v>106</v>
      </c>
      <c r="B80" s="63">
        <f>SUM(B81:B83)</f>
        <v>0</v>
      </c>
      <c r="C80" s="63">
        <f>SUM(C81:C83)</f>
        <v>0</v>
      </c>
      <c r="D80" s="63">
        <f>SUM(D81:D83)</f>
        <v>0</v>
      </c>
      <c r="E80" s="63"/>
      <c r="F80" s="166"/>
      <c r="G80" s="34"/>
      <c r="H80" s="34"/>
      <c r="I80" s="34"/>
      <c r="J80" s="34"/>
      <c r="K80" s="34"/>
    </row>
    <row r="81" spans="1:11" ht="16.5" customHeight="1">
      <c r="A81" s="59" t="s">
        <v>107</v>
      </c>
      <c r="B81" s="63">
        <v>0</v>
      </c>
      <c r="C81" s="63">
        <v>0</v>
      </c>
      <c r="D81" s="63">
        <v>0</v>
      </c>
      <c r="E81" s="63"/>
      <c r="F81" s="166"/>
      <c r="G81" s="34"/>
      <c r="H81" s="34"/>
      <c r="I81" s="34"/>
      <c r="J81" s="34"/>
      <c r="K81" s="34"/>
    </row>
    <row r="82" spans="1:11" ht="14.25" customHeight="1">
      <c r="A82" s="64" t="s">
        <v>108</v>
      </c>
      <c r="B82" s="63"/>
      <c r="C82" s="63"/>
      <c r="D82" s="63"/>
      <c r="E82" s="63"/>
      <c r="F82" s="166"/>
      <c r="G82" s="34"/>
      <c r="H82" s="34"/>
      <c r="I82" s="34"/>
      <c r="J82" s="34"/>
      <c r="K82" s="34"/>
    </row>
    <row r="83" spans="1:11" ht="16.5" customHeight="1">
      <c r="A83" s="59" t="s">
        <v>42</v>
      </c>
      <c r="B83" s="63">
        <v>0</v>
      </c>
      <c r="C83" s="63">
        <v>0</v>
      </c>
      <c r="D83" s="63">
        <v>0</v>
      </c>
      <c r="E83" s="63"/>
      <c r="F83" s="166"/>
      <c r="G83" s="34"/>
      <c r="H83" s="34"/>
      <c r="I83" s="34"/>
      <c r="J83" s="34"/>
      <c r="K83" s="34"/>
    </row>
    <row r="84" spans="1:11" ht="18.75" customHeight="1">
      <c r="A84" s="61" t="s">
        <v>109</v>
      </c>
      <c r="B84" s="32">
        <f>B68+B80</f>
        <v>766639</v>
      </c>
      <c r="C84" s="32">
        <f>C69+C70+C71+C72+C73</f>
        <v>431277</v>
      </c>
      <c r="D84" s="32">
        <f>D69+D70+D71+D72+D73</f>
        <v>448569</v>
      </c>
      <c r="E84" s="32"/>
      <c r="F84" s="166"/>
      <c r="G84" s="34" t="s">
        <v>417</v>
      </c>
      <c r="H84" s="34"/>
      <c r="I84" s="34"/>
      <c r="J84" s="34"/>
      <c r="K84" s="34"/>
    </row>
    <row r="85" spans="1:7" ht="13.5" customHeight="1">
      <c r="A85" s="3"/>
      <c r="B85" s="65"/>
      <c r="G85">
        <v>449386</v>
      </c>
    </row>
    <row r="86" spans="1:3" ht="13.5" customHeight="1">
      <c r="A86" s="66" t="s">
        <v>110</v>
      </c>
      <c r="B86" s="67" t="e">
        <f>B8-B84</f>
        <v>#REF!</v>
      </c>
      <c r="C86" s="68">
        <f>F8-F84</f>
        <v>0</v>
      </c>
    </row>
    <row r="87" spans="1:2" ht="13.5" customHeight="1">
      <c r="A87" s="3"/>
      <c r="B87" s="65"/>
    </row>
    <row r="88" spans="1:2" ht="13.5" customHeight="1">
      <c r="A88" s="3"/>
      <c r="B88" s="65"/>
    </row>
    <row r="89" spans="1:2" ht="13.5" customHeight="1">
      <c r="A89" s="3"/>
      <c r="B89" s="65"/>
    </row>
    <row r="90" spans="1:2" ht="13.5" customHeight="1">
      <c r="A90" s="3"/>
      <c r="B90" s="65"/>
    </row>
    <row r="91" spans="1:2" ht="13.5" customHeight="1">
      <c r="A91" s="3"/>
      <c r="B91" s="65"/>
    </row>
    <row r="92" spans="1:2" ht="13.5" customHeight="1">
      <c r="A92" s="3"/>
      <c r="B92" s="65"/>
    </row>
    <row r="93" spans="1:2" ht="13.5" customHeight="1">
      <c r="A93" s="3"/>
      <c r="B93" s="65"/>
    </row>
    <row r="94" spans="1:2" ht="12.75">
      <c r="A94" s="3"/>
      <c r="B94" s="65"/>
    </row>
    <row r="95" spans="1:2" ht="12.75">
      <c r="A95" s="3"/>
      <c r="B95" s="65"/>
    </row>
    <row r="96" spans="1:2" ht="12.75">
      <c r="A96" s="3"/>
      <c r="B96" s="65"/>
    </row>
    <row r="97" spans="1:2" ht="12.75">
      <c r="A97" s="3"/>
      <c r="B97" s="65"/>
    </row>
  </sheetData>
  <sheetProtection selectLockedCells="1" selectUnlockedCells="1"/>
  <mergeCells count="4">
    <mergeCell ref="A4:C4"/>
    <mergeCell ref="A5:C5"/>
    <mergeCell ref="A1:L1"/>
    <mergeCell ref="A2:L2"/>
  </mergeCells>
  <printOptions/>
  <pageMargins left="0.7875" right="0" top="0.15763888888888888" bottom="0.15763888888888888" header="0.5118055555555555" footer="0.5118055555555555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view="pageBreakPreview" zoomScale="80" zoomScaleSheetLayoutView="80" zoomScalePageLayoutView="0" workbookViewId="0" topLeftCell="A1">
      <selection activeCell="A35" sqref="A35"/>
    </sheetView>
  </sheetViews>
  <sheetFormatPr defaultColWidth="9.00390625" defaultRowHeight="12.75"/>
  <cols>
    <col min="1" max="1" width="72.375" style="0" customWidth="1"/>
    <col min="2" max="4" width="14.75390625" style="1" customWidth="1"/>
    <col min="5" max="5" width="16.125" style="0" customWidth="1"/>
    <col min="6" max="6" width="0.2421875" style="0" customWidth="1"/>
    <col min="7" max="12" width="9.125" style="0" hidden="1" customWidth="1"/>
  </cols>
  <sheetData>
    <row r="2" spans="1:12" s="26" customFormat="1" ht="12.75">
      <c r="A2" s="301" t="s">
        <v>434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s="26" customFormat="1" ht="12.75">
      <c r="A3" s="301" t="s">
        <v>446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5" ht="24.75" customHeight="1">
      <c r="A4" s="302" t="s">
        <v>194</v>
      </c>
      <c r="B4" s="302"/>
      <c r="C4" s="303"/>
      <c r="D4" s="303"/>
      <c r="E4" s="303"/>
    </row>
    <row r="5" spans="1:5" ht="44.25" customHeight="1">
      <c r="A5" s="302" t="s">
        <v>427</v>
      </c>
      <c r="B5" s="302"/>
      <c r="C5" s="303"/>
      <c r="D5" s="303"/>
      <c r="E5" s="303"/>
    </row>
    <row r="6" spans="1:5" ht="12.75">
      <c r="A6" s="27"/>
      <c r="C6" s="69"/>
      <c r="D6" s="69"/>
      <c r="E6" s="69" t="s">
        <v>0</v>
      </c>
    </row>
    <row r="7" spans="1:7" ht="39" customHeight="1">
      <c r="A7" s="70" t="s">
        <v>111</v>
      </c>
      <c r="B7" s="71" t="s">
        <v>2</v>
      </c>
      <c r="C7" s="190" t="s">
        <v>419</v>
      </c>
      <c r="D7" s="190"/>
      <c r="E7" s="191"/>
      <c r="F7" s="167"/>
      <c r="G7" s="71"/>
    </row>
    <row r="8" spans="1:7" ht="16.5" customHeight="1">
      <c r="A8" s="31" t="s">
        <v>112</v>
      </c>
      <c r="B8" s="32">
        <f>B9+B12+B18</f>
        <v>17648</v>
      </c>
      <c r="C8" s="32">
        <f>C9+C12+C18</f>
        <v>19284</v>
      </c>
      <c r="D8" s="220"/>
      <c r="E8" s="206"/>
      <c r="F8" s="168"/>
      <c r="G8" s="72"/>
    </row>
    <row r="9" spans="1:7" ht="16.5" customHeight="1">
      <c r="A9" s="59" t="s">
        <v>113</v>
      </c>
      <c r="B9" s="235">
        <v>2070</v>
      </c>
      <c r="C9" s="235">
        <v>3706</v>
      </c>
      <c r="D9" s="221"/>
      <c r="E9" s="206"/>
      <c r="F9" s="169"/>
      <c r="G9" s="73"/>
    </row>
    <row r="10" spans="1:7" ht="13.5" customHeight="1">
      <c r="A10" s="37" t="s">
        <v>114</v>
      </c>
      <c r="B10" s="235">
        <v>2070</v>
      </c>
      <c r="C10" s="235">
        <v>0</v>
      </c>
      <c r="D10" s="222"/>
      <c r="E10" s="206"/>
      <c r="F10" s="170"/>
      <c r="G10" s="73"/>
    </row>
    <row r="11" spans="1:7" ht="13.5" customHeight="1">
      <c r="A11" s="236" t="s">
        <v>115</v>
      </c>
      <c r="B11" s="237">
        <v>0</v>
      </c>
      <c r="C11" s="237">
        <v>3706</v>
      </c>
      <c r="D11" s="223"/>
      <c r="E11" s="206"/>
      <c r="F11" s="171">
        <v>1636</v>
      </c>
      <c r="G11" s="74"/>
    </row>
    <row r="12" spans="1:7" ht="16.5" customHeight="1">
      <c r="A12" s="238" t="s">
        <v>116</v>
      </c>
      <c r="B12" s="235">
        <f>SUM(B13:B17)</f>
        <v>0</v>
      </c>
      <c r="C12" s="235">
        <f>SUM(C13:C17)</f>
        <v>0</v>
      </c>
      <c r="D12" s="220"/>
      <c r="E12" s="206"/>
      <c r="F12" s="172"/>
      <c r="G12" s="73"/>
    </row>
    <row r="13" spans="1:7" ht="13.5" customHeight="1">
      <c r="A13" s="48" t="s">
        <v>117</v>
      </c>
      <c r="B13" s="235"/>
      <c r="C13" s="235"/>
      <c r="D13" s="220"/>
      <c r="E13" s="206"/>
      <c r="F13" s="173"/>
      <c r="G13" s="73"/>
    </row>
    <row r="14" spans="1:7" ht="13.5" customHeight="1">
      <c r="A14" s="48" t="s">
        <v>118</v>
      </c>
      <c r="B14" s="237">
        <v>0</v>
      </c>
      <c r="C14" s="237">
        <v>0</v>
      </c>
      <c r="D14" s="220"/>
      <c r="E14" s="206"/>
      <c r="F14" s="173"/>
      <c r="G14" s="74"/>
    </row>
    <row r="15" spans="1:7" ht="13.5" customHeight="1">
      <c r="A15" s="48" t="s">
        <v>119</v>
      </c>
      <c r="B15" s="237"/>
      <c r="C15" s="237"/>
      <c r="D15" s="224"/>
      <c r="E15" s="206"/>
      <c r="F15" s="173"/>
      <c r="G15" s="74"/>
    </row>
    <row r="16" spans="1:7" ht="13.5" customHeight="1">
      <c r="A16" s="48" t="s">
        <v>120</v>
      </c>
      <c r="B16" s="237"/>
      <c r="C16" s="237"/>
      <c r="D16" s="220"/>
      <c r="E16" s="206"/>
      <c r="F16" s="173"/>
      <c r="G16" s="74"/>
    </row>
    <row r="17" spans="1:7" ht="13.5" customHeight="1">
      <c r="A17" s="48" t="s">
        <v>121</v>
      </c>
      <c r="B17" s="237"/>
      <c r="C17" s="237"/>
      <c r="D17" s="220"/>
      <c r="E17" s="206"/>
      <c r="F17" s="173"/>
      <c r="G17" s="74"/>
    </row>
    <row r="18" spans="1:7" ht="16.5" customHeight="1">
      <c r="A18" s="238" t="s">
        <v>122</v>
      </c>
      <c r="B18" s="235">
        <f>SUM(B19:B21)</f>
        <v>15578</v>
      </c>
      <c r="C18" s="235">
        <f>SUM(C19:C21)</f>
        <v>15578</v>
      </c>
      <c r="D18" s="220"/>
      <c r="E18" s="206"/>
      <c r="F18" s="172"/>
      <c r="G18" s="73"/>
    </row>
    <row r="19" spans="1:7" ht="13.5" customHeight="1">
      <c r="A19" s="48" t="s">
        <v>123</v>
      </c>
      <c r="B19" s="237"/>
      <c r="C19" s="237"/>
      <c r="D19" s="225"/>
      <c r="E19" s="206"/>
      <c r="F19" s="173"/>
      <c r="G19" s="74"/>
    </row>
    <row r="20" spans="1:7" ht="13.5" customHeight="1">
      <c r="A20" s="48" t="s">
        <v>124</v>
      </c>
      <c r="B20" s="237">
        <v>0</v>
      </c>
      <c r="C20" s="237">
        <v>0</v>
      </c>
      <c r="D20" s="225"/>
      <c r="E20" s="206"/>
      <c r="F20" s="173"/>
      <c r="G20" s="74"/>
    </row>
    <row r="21" spans="1:7" ht="14.25" customHeight="1">
      <c r="A21" s="48" t="s">
        <v>125</v>
      </c>
      <c r="B21" s="237">
        <v>15578</v>
      </c>
      <c r="C21" s="237">
        <v>15578</v>
      </c>
      <c r="D21" s="225"/>
      <c r="E21" s="206"/>
      <c r="F21" s="173"/>
      <c r="G21" s="74"/>
    </row>
    <row r="22" spans="1:7" ht="16.5" customHeight="1">
      <c r="A22" s="58" t="s">
        <v>13</v>
      </c>
      <c r="B22" s="235"/>
      <c r="C22" s="235"/>
      <c r="D22" s="221"/>
      <c r="E22" s="206"/>
      <c r="F22" s="174"/>
      <c r="G22" s="73"/>
    </row>
    <row r="23" spans="1:7" ht="16.5" customHeight="1">
      <c r="A23" s="59" t="s">
        <v>14</v>
      </c>
      <c r="B23" s="235"/>
      <c r="C23" s="235"/>
      <c r="D23" s="221"/>
      <c r="E23" s="206"/>
      <c r="F23" s="169"/>
      <c r="G23" s="73"/>
    </row>
    <row r="24" spans="1:7" ht="16.5" customHeight="1">
      <c r="A24" s="37" t="s">
        <v>126</v>
      </c>
      <c r="B24" s="235"/>
      <c r="C24" s="235"/>
      <c r="D24" s="222"/>
      <c r="E24" s="206"/>
      <c r="F24" s="170"/>
      <c r="G24" s="73"/>
    </row>
    <row r="25" spans="1:7" ht="16.5" customHeight="1">
      <c r="A25" s="48" t="s">
        <v>127</v>
      </c>
      <c r="B25" s="235"/>
      <c r="C25" s="235"/>
      <c r="D25" s="225"/>
      <c r="E25" s="206"/>
      <c r="F25" s="173"/>
      <c r="G25" s="73"/>
    </row>
    <row r="26" spans="1:7" ht="16.5" customHeight="1">
      <c r="A26" s="59" t="s">
        <v>21</v>
      </c>
      <c r="B26" s="235">
        <v>0</v>
      </c>
      <c r="C26" s="235">
        <v>0</v>
      </c>
      <c r="D26" s="221"/>
      <c r="E26" s="206"/>
      <c r="F26" s="169"/>
      <c r="G26" s="73"/>
    </row>
    <row r="27" spans="1:7" ht="16.5" customHeight="1">
      <c r="A27" s="61" t="s">
        <v>128</v>
      </c>
      <c r="B27" s="235">
        <f>B22+B8</f>
        <v>17648</v>
      </c>
      <c r="C27" s="235">
        <f>C22+C8</f>
        <v>19284</v>
      </c>
      <c r="D27" s="220"/>
      <c r="E27" s="206"/>
      <c r="F27" s="175"/>
      <c r="G27" s="73"/>
    </row>
    <row r="28" spans="1:7" ht="16.5" customHeight="1">
      <c r="A28" s="31" t="s">
        <v>129</v>
      </c>
      <c r="B28" s="235"/>
      <c r="C28" s="235"/>
      <c r="D28" s="220"/>
      <c r="E28" s="206"/>
      <c r="F28" s="176"/>
      <c r="G28" s="73"/>
    </row>
    <row r="29" spans="1:7" ht="16.5" customHeight="1">
      <c r="A29" s="59" t="s">
        <v>130</v>
      </c>
      <c r="B29" s="235">
        <v>8570</v>
      </c>
      <c r="C29" s="235">
        <v>26693</v>
      </c>
      <c r="D29" s="220"/>
      <c r="E29" s="206"/>
      <c r="F29" s="169"/>
      <c r="G29" s="73"/>
    </row>
    <row r="30" spans="1:7" ht="16.5" customHeight="1">
      <c r="A30" s="239" t="s">
        <v>131</v>
      </c>
      <c r="B30" s="235">
        <f>B31+B32+B33</f>
        <v>8570</v>
      </c>
      <c r="C30" s="235">
        <v>26693</v>
      </c>
      <c r="D30" s="220"/>
      <c r="E30" s="206"/>
      <c r="F30" s="177"/>
      <c r="G30" s="73"/>
    </row>
    <row r="31" spans="1:7" ht="13.5" customHeight="1">
      <c r="A31" s="240" t="s">
        <v>132</v>
      </c>
      <c r="B31" s="235">
        <v>0</v>
      </c>
      <c r="C31" s="235">
        <v>0</v>
      </c>
      <c r="D31" s="220"/>
      <c r="E31" s="206"/>
      <c r="F31" s="178"/>
      <c r="G31" s="73"/>
    </row>
    <row r="32" spans="1:7" ht="13.5" customHeight="1">
      <c r="A32" s="241" t="s">
        <v>133</v>
      </c>
      <c r="B32" s="235">
        <v>0</v>
      </c>
      <c r="C32" s="235">
        <v>3706</v>
      </c>
      <c r="D32" s="220"/>
      <c r="E32" s="206"/>
      <c r="F32" s="179"/>
      <c r="G32" s="73"/>
    </row>
    <row r="33" spans="1:10" ht="13.5" customHeight="1">
      <c r="A33" s="240" t="s">
        <v>134</v>
      </c>
      <c r="B33" s="235">
        <f>SUM(B34:B53)</f>
        <v>8570</v>
      </c>
      <c r="C33" s="235">
        <v>22987</v>
      </c>
      <c r="D33" s="220"/>
      <c r="E33" s="206"/>
      <c r="F33" s="178"/>
      <c r="G33" s="73"/>
      <c r="I33" s="75"/>
      <c r="J33" s="75"/>
    </row>
    <row r="34" spans="1:10" ht="13.5" customHeight="1">
      <c r="A34" s="242" t="s">
        <v>184</v>
      </c>
      <c r="B34" s="243">
        <v>260</v>
      </c>
      <c r="C34" s="243">
        <v>260</v>
      </c>
      <c r="D34" s="262"/>
      <c r="E34" s="209"/>
      <c r="F34" s="180"/>
      <c r="G34" s="76"/>
      <c r="I34" s="75"/>
      <c r="J34" s="75"/>
    </row>
    <row r="35" spans="1:10" ht="13.5" customHeight="1">
      <c r="A35" s="244" t="s">
        <v>185</v>
      </c>
      <c r="B35" s="243">
        <v>300</v>
      </c>
      <c r="C35" s="243">
        <v>300</v>
      </c>
      <c r="D35" s="263"/>
      <c r="E35" s="210"/>
      <c r="F35" s="181"/>
      <c r="G35" s="76"/>
      <c r="I35" s="75"/>
      <c r="J35" s="75"/>
    </row>
    <row r="36" spans="1:10" ht="13.5" customHeight="1">
      <c r="A36" s="245" t="s">
        <v>186</v>
      </c>
      <c r="B36" s="237">
        <v>272</v>
      </c>
      <c r="C36" s="237">
        <v>272</v>
      </c>
      <c r="D36" s="262"/>
      <c r="E36" s="211"/>
      <c r="F36" s="182"/>
      <c r="G36" s="74"/>
      <c r="I36" s="75"/>
      <c r="J36" s="75"/>
    </row>
    <row r="37" spans="1:10" ht="13.5" customHeight="1">
      <c r="A37" s="245" t="s">
        <v>187</v>
      </c>
      <c r="B37" s="237">
        <v>222</v>
      </c>
      <c r="C37" s="237">
        <v>222</v>
      </c>
      <c r="D37" s="262"/>
      <c r="E37" s="211"/>
      <c r="F37" s="182"/>
      <c r="G37" s="74"/>
      <c r="I37" s="75"/>
      <c r="J37" s="75"/>
    </row>
    <row r="38" spans="1:10" ht="13.5" customHeight="1">
      <c r="A38" s="245" t="s">
        <v>188</v>
      </c>
      <c r="B38" s="237">
        <v>500</v>
      </c>
      <c r="C38" s="237">
        <v>500</v>
      </c>
      <c r="D38" s="262"/>
      <c r="E38" s="211"/>
      <c r="F38" s="182"/>
      <c r="G38" s="74"/>
      <c r="I38" s="75"/>
      <c r="J38" s="75"/>
    </row>
    <row r="39" spans="1:10" ht="13.5" customHeight="1">
      <c r="A39" s="246" t="s">
        <v>189</v>
      </c>
      <c r="B39" s="237">
        <v>516</v>
      </c>
      <c r="C39" s="237">
        <v>516</v>
      </c>
      <c r="D39" s="263"/>
      <c r="E39" s="210"/>
      <c r="F39" s="183"/>
      <c r="G39" s="74"/>
      <c r="I39" s="75"/>
      <c r="J39" s="75"/>
    </row>
    <row r="40" spans="1:10" ht="13.5" customHeight="1">
      <c r="A40" s="245" t="s">
        <v>190</v>
      </c>
      <c r="B40" s="237">
        <v>3000</v>
      </c>
      <c r="C40" s="237">
        <v>5000</v>
      </c>
      <c r="D40" s="262"/>
      <c r="E40" s="211"/>
      <c r="F40" s="182"/>
      <c r="G40" s="74"/>
      <c r="I40" s="75"/>
      <c r="J40" s="75"/>
    </row>
    <row r="41" spans="1:10" ht="13.5" customHeight="1">
      <c r="A41" s="245" t="s">
        <v>191</v>
      </c>
      <c r="B41" s="237">
        <v>3000</v>
      </c>
      <c r="C41" s="237">
        <v>3500</v>
      </c>
      <c r="D41" s="262"/>
      <c r="E41" s="211"/>
      <c r="F41" s="182"/>
      <c r="G41" s="74"/>
      <c r="I41" s="75"/>
      <c r="J41" s="75"/>
    </row>
    <row r="42" spans="1:10" ht="13.5" customHeight="1">
      <c r="A42" s="242" t="s">
        <v>201</v>
      </c>
      <c r="B42" s="243">
        <v>500</v>
      </c>
      <c r="C42" s="243">
        <v>500</v>
      </c>
      <c r="D42" s="262"/>
      <c r="E42" s="209"/>
      <c r="F42" s="180"/>
      <c r="G42" s="76"/>
      <c r="I42" s="75"/>
      <c r="J42" s="75"/>
    </row>
    <row r="43" spans="1:10" ht="13.5" customHeight="1">
      <c r="A43" s="242" t="s">
        <v>369</v>
      </c>
      <c r="B43" s="237"/>
      <c r="C43" s="237">
        <v>5200</v>
      </c>
      <c r="D43" s="260"/>
      <c r="E43" s="209"/>
      <c r="F43" s="180"/>
      <c r="G43" s="74"/>
      <c r="I43" s="75"/>
      <c r="J43" s="75"/>
    </row>
    <row r="44" spans="1:8" ht="13.5" customHeight="1">
      <c r="A44" s="244" t="s">
        <v>370</v>
      </c>
      <c r="B44" s="237"/>
      <c r="C44" s="237">
        <v>255</v>
      </c>
      <c r="D44" s="264"/>
      <c r="E44" s="210"/>
      <c r="F44" s="184"/>
      <c r="G44" s="74"/>
      <c r="H44" s="75"/>
    </row>
    <row r="45" spans="1:7" ht="13.5" customHeight="1">
      <c r="A45" s="247" t="s">
        <v>371</v>
      </c>
      <c r="B45" s="237"/>
      <c r="C45" s="237">
        <v>561</v>
      </c>
      <c r="D45" s="264"/>
      <c r="E45" s="212"/>
      <c r="F45" s="185"/>
      <c r="G45" s="74"/>
    </row>
    <row r="46" spans="1:7" ht="13.5" customHeight="1">
      <c r="A46" s="246" t="s">
        <v>421</v>
      </c>
      <c r="B46" s="248"/>
      <c r="C46" s="248">
        <v>1075</v>
      </c>
      <c r="D46" s="264"/>
      <c r="E46" s="210"/>
      <c r="F46" s="183"/>
      <c r="G46" s="77"/>
    </row>
    <row r="47" spans="1:7" ht="13.5" customHeight="1">
      <c r="A47" s="242" t="s">
        <v>396</v>
      </c>
      <c r="B47" s="237"/>
      <c r="C47" s="237">
        <v>1100</v>
      </c>
      <c r="D47" s="260"/>
      <c r="E47" s="209"/>
      <c r="F47" s="180"/>
      <c r="G47" s="74"/>
    </row>
    <row r="48" spans="1:7" ht="13.5" customHeight="1">
      <c r="A48" s="244" t="s">
        <v>400</v>
      </c>
      <c r="B48" s="237"/>
      <c r="C48" s="237">
        <v>1000</v>
      </c>
      <c r="D48" s="264"/>
      <c r="E48" s="210"/>
      <c r="F48" s="181"/>
      <c r="G48" s="74"/>
    </row>
    <row r="49" spans="1:7" ht="13.5" customHeight="1">
      <c r="A49" s="242" t="s">
        <v>422</v>
      </c>
      <c r="B49" s="237"/>
      <c r="C49" s="237">
        <v>280</v>
      </c>
      <c r="D49" s="260"/>
      <c r="E49" s="209"/>
      <c r="F49" s="180"/>
      <c r="G49" s="74"/>
    </row>
    <row r="50" spans="1:7" ht="13.5" customHeight="1">
      <c r="A50" s="249" t="s">
        <v>372</v>
      </c>
      <c r="B50" s="237"/>
      <c r="C50" s="237">
        <v>250</v>
      </c>
      <c r="D50" s="265"/>
      <c r="E50" s="213"/>
      <c r="F50" s="186"/>
      <c r="G50" s="74"/>
    </row>
    <row r="51" spans="1:7" ht="13.5" customHeight="1">
      <c r="A51" s="249" t="s">
        <v>374</v>
      </c>
      <c r="B51" s="237"/>
      <c r="C51" s="237">
        <v>100</v>
      </c>
      <c r="D51" s="265"/>
      <c r="E51" s="213"/>
      <c r="F51" s="186"/>
      <c r="G51" s="74"/>
    </row>
    <row r="52" spans="1:7" ht="13.5" customHeight="1">
      <c r="A52" s="245" t="s">
        <v>423</v>
      </c>
      <c r="B52" s="237"/>
      <c r="C52" s="237">
        <v>299</v>
      </c>
      <c r="D52" s="261"/>
      <c r="E52" s="211"/>
      <c r="F52" s="182"/>
      <c r="G52" s="74"/>
    </row>
    <row r="53" spans="1:7" ht="13.5" customHeight="1">
      <c r="A53" s="242" t="s">
        <v>404</v>
      </c>
      <c r="B53" s="237"/>
      <c r="C53" s="237">
        <v>1686</v>
      </c>
      <c r="D53" s="226"/>
      <c r="E53" s="209"/>
      <c r="F53" s="180"/>
      <c r="G53" s="74"/>
    </row>
    <row r="54" spans="1:7" ht="13.5" customHeight="1">
      <c r="A54" s="242" t="s">
        <v>424</v>
      </c>
      <c r="B54" s="237"/>
      <c r="C54" s="237">
        <v>1817</v>
      </c>
      <c r="D54" s="226"/>
      <c r="E54" s="209"/>
      <c r="F54" s="180"/>
      <c r="G54" s="74"/>
    </row>
    <row r="55" spans="1:7" ht="13.5" customHeight="1">
      <c r="A55" s="242" t="s">
        <v>413</v>
      </c>
      <c r="B55" s="237"/>
      <c r="C55" s="237">
        <v>2000</v>
      </c>
      <c r="D55" s="226"/>
      <c r="E55" s="209"/>
      <c r="F55" s="180"/>
      <c r="G55" s="74"/>
    </row>
    <row r="56" spans="1:7" ht="13.5" customHeight="1">
      <c r="A56" s="239" t="s">
        <v>135</v>
      </c>
      <c r="B56" s="235">
        <f>SUM(B57:B59)</f>
        <v>500</v>
      </c>
      <c r="C56" s="235"/>
      <c r="D56" s="228"/>
      <c r="E56" s="214"/>
      <c r="F56" s="177"/>
      <c r="G56" s="73"/>
    </row>
    <row r="57" spans="1:7" ht="13.5" customHeight="1">
      <c r="A57" s="246" t="s">
        <v>136</v>
      </c>
      <c r="B57" s="237"/>
      <c r="C57" s="237"/>
      <c r="D57" s="227"/>
      <c r="E57" s="210"/>
      <c r="F57" s="183"/>
      <c r="G57" s="74"/>
    </row>
    <row r="58" spans="1:7" ht="13.5" customHeight="1">
      <c r="A58" s="246" t="s">
        <v>137</v>
      </c>
      <c r="B58" s="237">
        <v>500</v>
      </c>
      <c r="C58" s="237"/>
      <c r="D58" s="227"/>
      <c r="E58" s="210"/>
      <c r="F58" s="183"/>
      <c r="G58" s="74"/>
    </row>
    <row r="59" spans="1:7" ht="13.5" customHeight="1">
      <c r="A59" s="246"/>
      <c r="B59" s="237"/>
      <c r="C59" s="237"/>
      <c r="D59" s="227"/>
      <c r="E59" s="210"/>
      <c r="F59" s="183"/>
      <c r="G59" s="74"/>
    </row>
    <row r="60" spans="1:10" ht="16.5" customHeight="1">
      <c r="A60" s="59" t="s">
        <v>138</v>
      </c>
      <c r="B60" s="235"/>
      <c r="C60" s="235">
        <v>7227</v>
      </c>
      <c r="D60" s="221"/>
      <c r="E60" s="207"/>
      <c r="F60" s="169"/>
      <c r="G60" s="73"/>
      <c r="J60" s="78"/>
    </row>
    <row r="61" spans="1:10" ht="16.5" customHeight="1">
      <c r="A61" s="239" t="s">
        <v>139</v>
      </c>
      <c r="B61" s="235"/>
      <c r="C61" s="235"/>
      <c r="D61" s="221"/>
      <c r="E61" s="214"/>
      <c r="F61" s="177"/>
      <c r="G61" s="73"/>
      <c r="J61" s="78"/>
    </row>
    <row r="62" spans="1:10" s="17" customFormat="1" ht="13.5" customHeight="1">
      <c r="A62" s="39" t="s">
        <v>373</v>
      </c>
      <c r="B62" s="237"/>
      <c r="C62" s="237">
        <v>561</v>
      </c>
      <c r="D62" s="264"/>
      <c r="E62" s="266"/>
      <c r="F62" s="267"/>
      <c r="G62" s="74"/>
      <c r="J62" s="80"/>
    </row>
    <row r="63" spans="1:10" s="17" customFormat="1" ht="13.5" customHeight="1">
      <c r="A63" s="39" t="s">
        <v>408</v>
      </c>
      <c r="B63" s="237"/>
      <c r="C63" s="237">
        <v>2178</v>
      </c>
      <c r="D63" s="298"/>
      <c r="E63" s="266"/>
      <c r="F63" s="267"/>
      <c r="G63" s="74"/>
      <c r="J63" s="80"/>
    </row>
    <row r="64" spans="1:9" s="17" customFormat="1" ht="13.5" customHeight="1">
      <c r="A64" s="299" t="s">
        <v>425</v>
      </c>
      <c r="B64" s="252"/>
      <c r="C64" s="252">
        <v>4488</v>
      </c>
      <c r="D64" s="229"/>
      <c r="E64" s="215"/>
      <c r="F64" s="187"/>
      <c r="G64" s="79"/>
      <c r="I64" s="80"/>
    </row>
    <row r="65" spans="1:9" s="17" customFormat="1" ht="13.5" customHeight="1">
      <c r="A65" s="251"/>
      <c r="B65" s="252"/>
      <c r="C65" s="252"/>
      <c r="D65" s="229"/>
      <c r="E65" s="215"/>
      <c r="F65" s="187"/>
      <c r="G65" s="79"/>
      <c r="I65" s="80"/>
    </row>
    <row r="66" spans="1:9" s="17" customFormat="1" ht="13.5" customHeight="1">
      <c r="A66" s="239" t="s">
        <v>193</v>
      </c>
      <c r="B66" s="250">
        <v>0</v>
      </c>
      <c r="C66" s="250">
        <v>0</v>
      </c>
      <c r="D66" s="228"/>
      <c r="E66" s="214"/>
      <c r="F66" s="177"/>
      <c r="G66" s="81"/>
      <c r="I66" s="80"/>
    </row>
    <row r="67" spans="1:7" s="17" customFormat="1" ht="13.5" customHeight="1">
      <c r="A67" s="59" t="s">
        <v>140</v>
      </c>
      <c r="B67" s="235">
        <f>SUM(B68+B69)</f>
        <v>0</v>
      </c>
      <c r="C67" s="235">
        <f>SUM(C68+C69)</f>
        <v>0</v>
      </c>
      <c r="D67" s="221"/>
      <c r="E67" s="207"/>
      <c r="F67" s="169"/>
      <c r="G67" s="73"/>
    </row>
    <row r="68" spans="1:7" s="17" customFormat="1" ht="13.5" customHeight="1">
      <c r="A68" s="239" t="s">
        <v>141</v>
      </c>
      <c r="B68" s="237">
        <v>0</v>
      </c>
      <c r="C68" s="237">
        <v>0</v>
      </c>
      <c r="D68" s="228"/>
      <c r="E68" s="214"/>
      <c r="F68" s="177"/>
      <c r="G68" s="74"/>
    </row>
    <row r="69" spans="1:7" s="17" customFormat="1" ht="13.5" customHeight="1">
      <c r="A69" s="239" t="s">
        <v>142</v>
      </c>
      <c r="B69" s="235">
        <f>SUM(B70:B72)</f>
        <v>0</v>
      </c>
      <c r="C69" s="235">
        <f>SUM(C70:C72)</f>
        <v>0</v>
      </c>
      <c r="D69" s="228"/>
      <c r="E69" s="214"/>
      <c r="F69" s="177"/>
      <c r="G69" s="73"/>
    </row>
    <row r="70" spans="1:7" ht="13.5" customHeight="1">
      <c r="A70" s="253"/>
      <c r="B70" s="237"/>
      <c r="C70" s="237"/>
      <c r="D70" s="230"/>
      <c r="E70" s="216"/>
      <c r="F70" s="203"/>
      <c r="G70" s="11"/>
    </row>
    <row r="71" spans="1:7" ht="13.5" customHeight="1">
      <c r="A71" s="253"/>
      <c r="B71" s="237"/>
      <c r="C71" s="237"/>
      <c r="D71" s="230"/>
      <c r="E71" s="216"/>
      <c r="F71" s="203"/>
      <c r="G71" s="11"/>
    </row>
    <row r="72" spans="1:7" ht="13.5" customHeight="1">
      <c r="A72" s="254"/>
      <c r="B72" s="237"/>
      <c r="C72" s="237"/>
      <c r="D72" s="231"/>
      <c r="E72" s="217"/>
      <c r="F72" s="204"/>
      <c r="G72" s="11"/>
    </row>
    <row r="73" spans="1:7" ht="16.5" customHeight="1">
      <c r="A73" s="58" t="s">
        <v>39</v>
      </c>
      <c r="B73" s="255">
        <v>0</v>
      </c>
      <c r="C73" s="255">
        <v>0</v>
      </c>
      <c r="D73" s="221"/>
      <c r="E73" s="207"/>
      <c r="F73" s="205"/>
      <c r="G73" s="82"/>
    </row>
    <row r="74" spans="1:7" ht="13.5" customHeight="1">
      <c r="A74" s="59" t="s">
        <v>107</v>
      </c>
      <c r="B74" s="248">
        <v>0</v>
      </c>
      <c r="C74" s="248">
        <v>0</v>
      </c>
      <c r="D74" s="221"/>
      <c r="E74" s="207"/>
      <c r="F74" s="169"/>
      <c r="G74" s="77"/>
    </row>
    <row r="75" spans="1:7" ht="13.5" customHeight="1">
      <c r="A75" s="64" t="s">
        <v>143</v>
      </c>
      <c r="B75" s="248"/>
      <c r="C75" s="248"/>
      <c r="D75" s="222"/>
      <c r="E75" s="208"/>
      <c r="F75" s="188"/>
      <c r="G75" s="77"/>
    </row>
    <row r="76" spans="1:7" ht="13.5" customHeight="1">
      <c r="A76" s="59" t="s">
        <v>42</v>
      </c>
      <c r="B76" s="248">
        <v>0</v>
      </c>
      <c r="C76" s="248">
        <v>0</v>
      </c>
      <c r="D76" s="221"/>
      <c r="E76" s="207"/>
      <c r="F76" s="169"/>
      <c r="G76" s="77"/>
    </row>
    <row r="77" spans="1:7" ht="18" customHeight="1">
      <c r="A77" s="61" t="s">
        <v>144</v>
      </c>
      <c r="B77" s="255">
        <v>8570</v>
      </c>
      <c r="C77" s="255">
        <f>C60+C30</f>
        <v>33920</v>
      </c>
      <c r="D77" s="220"/>
      <c r="E77" s="206"/>
      <c r="F77" s="189"/>
      <c r="G77" s="83"/>
    </row>
    <row r="78" spans="1:7" ht="12.75">
      <c r="A78" s="62"/>
      <c r="B78" s="256"/>
      <c r="C78" s="62"/>
      <c r="D78" s="232"/>
      <c r="E78" s="62"/>
      <c r="F78" s="3"/>
      <c r="G78" s="84"/>
    </row>
    <row r="79" spans="1:7" ht="12.75">
      <c r="A79" s="218"/>
      <c r="B79" s="257"/>
      <c r="C79" s="218"/>
      <c r="D79" s="233"/>
      <c r="E79" s="218"/>
      <c r="F79" s="85"/>
      <c r="G79" s="86"/>
    </row>
    <row r="80" spans="1:7" ht="12.75">
      <c r="A80" s="219"/>
      <c r="B80" s="257"/>
      <c r="C80" s="219"/>
      <c r="D80" s="234"/>
      <c r="E80" s="219"/>
      <c r="F80" s="87"/>
      <c r="G80" s="86"/>
    </row>
    <row r="81" spans="1:7" ht="12.75">
      <c r="A81" s="219"/>
      <c r="B81" s="257"/>
      <c r="C81" s="219"/>
      <c r="D81" s="234"/>
      <c r="E81" s="219"/>
      <c r="F81" s="87"/>
      <c r="G81" s="86"/>
    </row>
    <row r="82" spans="1:7" ht="12.75">
      <c r="A82" s="219"/>
      <c r="B82" s="257"/>
      <c r="C82" s="219"/>
      <c r="D82" s="234"/>
      <c r="E82" s="219"/>
      <c r="F82" s="87"/>
      <c r="G82" s="86"/>
    </row>
    <row r="83" spans="1:3" ht="12.75">
      <c r="A83" s="258"/>
      <c r="B83" s="259"/>
      <c r="C83" s="259"/>
    </row>
  </sheetData>
  <sheetProtection selectLockedCells="1" selectUnlockedCells="1"/>
  <mergeCells count="4">
    <mergeCell ref="A4:E4"/>
    <mergeCell ref="A5:E5"/>
    <mergeCell ref="A2:L2"/>
    <mergeCell ref="A3:L3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.875" style="0" customWidth="1"/>
    <col min="2" max="2" width="33.00390625" style="0" customWidth="1"/>
    <col min="6" max="6" width="9.125" style="0" customWidth="1"/>
    <col min="7" max="7" width="0.2421875" style="0" customWidth="1"/>
    <col min="8" max="12" width="9.125" style="0" hidden="1" customWidth="1"/>
  </cols>
  <sheetData>
    <row r="1" spans="1:12" ht="15" customHeight="1">
      <c r="A1" s="301" t="s">
        <v>435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5" customHeight="1">
      <c r="A2" s="301" t="s">
        <v>447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6" ht="12.75">
      <c r="A3" s="304" t="s">
        <v>428</v>
      </c>
      <c r="B3" s="304"/>
      <c r="C3" s="304"/>
      <c r="D3" s="304"/>
      <c r="E3" s="304"/>
      <c r="F3" s="304"/>
    </row>
    <row r="4" spans="1:6" ht="12.75">
      <c r="A4" s="104"/>
      <c r="B4" s="105"/>
      <c r="C4" s="104"/>
      <c r="D4" s="104"/>
      <c r="E4" s="104"/>
      <c r="F4" s="106" t="s">
        <v>0</v>
      </c>
    </row>
    <row r="5" spans="1:6" ht="12.75">
      <c r="A5" s="107"/>
      <c r="B5" s="108" t="s">
        <v>286</v>
      </c>
      <c r="C5" s="107" t="s">
        <v>287</v>
      </c>
      <c r="D5" s="107" t="s">
        <v>288</v>
      </c>
      <c r="E5" s="107"/>
      <c r="F5" s="107"/>
    </row>
    <row r="6" spans="1:6" ht="54.75" customHeight="1">
      <c r="A6" s="109" t="s">
        <v>291</v>
      </c>
      <c r="B6" s="110" t="s">
        <v>292</v>
      </c>
      <c r="C6" s="111" t="s">
        <v>293</v>
      </c>
      <c r="D6" s="111" t="s">
        <v>375</v>
      </c>
      <c r="E6" s="111"/>
      <c r="F6" s="111"/>
    </row>
    <row r="7" spans="1:6" ht="12.75">
      <c r="A7" s="107"/>
      <c r="B7" s="112"/>
      <c r="C7" s="113"/>
      <c r="D7" s="113"/>
      <c r="E7" s="113"/>
      <c r="F7" s="113"/>
    </row>
    <row r="8" spans="1:6" ht="12.75">
      <c r="A8" s="107">
        <v>1</v>
      </c>
      <c r="B8" s="114" t="s">
        <v>296</v>
      </c>
      <c r="C8" s="115"/>
      <c r="D8" s="115"/>
      <c r="E8" s="115"/>
      <c r="F8" s="116"/>
    </row>
    <row r="9" spans="1:7" ht="12.75">
      <c r="A9" s="107">
        <f>A8+1</f>
        <v>2</v>
      </c>
      <c r="B9" s="112" t="s">
        <v>208</v>
      </c>
      <c r="C9" s="113">
        <v>35050</v>
      </c>
      <c r="D9" s="113">
        <v>35760</v>
      </c>
      <c r="E9" s="113"/>
      <c r="F9" s="116"/>
      <c r="G9">
        <v>710</v>
      </c>
    </row>
    <row r="10" spans="1:7" ht="22.5">
      <c r="A10" s="107">
        <f aca="true" t="shared" si="0" ref="A10:A25">A9+1</f>
        <v>3</v>
      </c>
      <c r="B10" s="112" t="s">
        <v>297</v>
      </c>
      <c r="C10" s="113">
        <v>8955</v>
      </c>
      <c r="D10" s="113">
        <v>9745</v>
      </c>
      <c r="E10" s="113"/>
      <c r="F10" s="116"/>
      <c r="G10">
        <v>790</v>
      </c>
    </row>
    <row r="11" spans="1:7" ht="12.75">
      <c r="A11" s="107">
        <f t="shared" si="0"/>
        <v>4</v>
      </c>
      <c r="B11" s="112" t="s">
        <v>298</v>
      </c>
      <c r="C11" s="113">
        <v>8375</v>
      </c>
      <c r="D11" s="113">
        <v>8475</v>
      </c>
      <c r="E11" s="113"/>
      <c r="F11" s="116"/>
      <c r="G11">
        <v>100</v>
      </c>
    </row>
    <row r="12" spans="1:6" ht="12.75">
      <c r="A12" s="107">
        <f t="shared" si="0"/>
        <v>5</v>
      </c>
      <c r="B12" s="112" t="s">
        <v>299</v>
      </c>
      <c r="C12" s="113"/>
      <c r="D12" s="113"/>
      <c r="E12" s="113"/>
      <c r="F12" s="116"/>
    </row>
    <row r="13" spans="1:6" ht="12.75">
      <c r="A13" s="107">
        <f t="shared" si="0"/>
        <v>6</v>
      </c>
      <c r="B13" s="112" t="s">
        <v>300</v>
      </c>
      <c r="C13" s="113"/>
      <c r="D13" s="113"/>
      <c r="E13" s="113"/>
      <c r="F13" s="116"/>
    </row>
    <row r="14" spans="1:6" ht="12.75">
      <c r="A14" s="107">
        <f t="shared" si="0"/>
        <v>7</v>
      </c>
      <c r="B14" s="112" t="s">
        <v>301</v>
      </c>
      <c r="C14" s="113"/>
      <c r="D14" s="113"/>
      <c r="E14" s="113"/>
      <c r="F14" s="116"/>
    </row>
    <row r="15" spans="1:6" ht="12.75">
      <c r="A15" s="107">
        <f t="shared" si="0"/>
        <v>8</v>
      </c>
      <c r="B15" s="114"/>
      <c r="C15" s="115"/>
      <c r="D15" s="115"/>
      <c r="E15" s="115"/>
      <c r="F15" s="116"/>
    </row>
    <row r="16" spans="1:6" ht="12.75">
      <c r="A16" s="107">
        <f t="shared" si="0"/>
        <v>9</v>
      </c>
      <c r="B16" s="114" t="s">
        <v>302</v>
      </c>
      <c r="C16" s="117"/>
      <c r="D16" s="117"/>
      <c r="E16" s="117"/>
      <c r="F16" s="116"/>
    </row>
    <row r="17" spans="1:6" ht="12.75">
      <c r="A17" s="107">
        <f t="shared" si="0"/>
        <v>10</v>
      </c>
      <c r="B17" s="112"/>
      <c r="C17" s="113"/>
      <c r="D17" s="113"/>
      <c r="E17" s="113"/>
      <c r="F17" s="116"/>
    </row>
    <row r="18" spans="1:6" ht="12.75">
      <c r="A18" s="107">
        <f t="shared" si="0"/>
        <v>11</v>
      </c>
      <c r="B18" s="112" t="s">
        <v>147</v>
      </c>
      <c r="C18" s="113"/>
      <c r="D18" s="113"/>
      <c r="E18" s="113"/>
      <c r="F18" s="116"/>
    </row>
    <row r="19" spans="1:6" ht="12.75">
      <c r="A19" s="107">
        <f t="shared" si="0"/>
        <v>12</v>
      </c>
      <c r="B19" s="112" t="s">
        <v>148</v>
      </c>
      <c r="C19" s="113"/>
      <c r="D19" s="113"/>
      <c r="E19" s="113"/>
      <c r="F19" s="116"/>
    </row>
    <row r="20" spans="1:6" ht="12.75">
      <c r="A20" s="107">
        <f t="shared" si="0"/>
        <v>13</v>
      </c>
      <c r="B20" s="114"/>
      <c r="C20" s="115"/>
      <c r="D20" s="115"/>
      <c r="E20" s="115"/>
      <c r="F20" s="116"/>
    </row>
    <row r="21" spans="1:6" ht="12.75">
      <c r="A21" s="107">
        <f t="shared" si="0"/>
        <v>14</v>
      </c>
      <c r="B21" s="110" t="s">
        <v>303</v>
      </c>
      <c r="C21" s="115"/>
      <c r="D21" s="115"/>
      <c r="E21" s="115"/>
      <c r="F21" s="116"/>
    </row>
    <row r="22" spans="1:6" ht="12.75">
      <c r="A22" s="107">
        <f t="shared" si="0"/>
        <v>15</v>
      </c>
      <c r="B22" s="114" t="s">
        <v>304</v>
      </c>
      <c r="C22" s="117"/>
      <c r="D22" s="117"/>
      <c r="E22" s="117"/>
      <c r="F22" s="116"/>
    </row>
    <row r="23" spans="1:6" ht="22.5">
      <c r="A23" s="107">
        <f t="shared" si="0"/>
        <v>16</v>
      </c>
      <c r="B23" s="112" t="s">
        <v>305</v>
      </c>
      <c r="C23" s="115"/>
      <c r="D23" s="115"/>
      <c r="E23" s="115"/>
      <c r="F23" s="116"/>
    </row>
    <row r="24" spans="1:6" ht="12.75">
      <c r="A24" s="107">
        <f t="shared" si="0"/>
        <v>17</v>
      </c>
      <c r="B24" s="112" t="s">
        <v>306</v>
      </c>
      <c r="C24" s="115"/>
      <c r="D24" s="115"/>
      <c r="E24" s="115"/>
      <c r="F24" s="116"/>
    </row>
    <row r="25" spans="1:6" ht="12.75">
      <c r="A25" s="107">
        <f t="shared" si="0"/>
        <v>18</v>
      </c>
      <c r="B25" s="118" t="s">
        <v>307</v>
      </c>
      <c r="C25" s="115">
        <v>52380</v>
      </c>
      <c r="D25" s="115">
        <v>53980</v>
      </c>
      <c r="E25" s="115"/>
      <c r="F25" s="116"/>
    </row>
  </sheetData>
  <sheetProtection/>
  <mergeCells count="3">
    <mergeCell ref="A3:F3"/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125" style="0" customWidth="1"/>
    <col min="2" max="2" width="32.375" style="0" customWidth="1"/>
    <col min="3" max="3" width="8.375" style="0" customWidth="1"/>
    <col min="4" max="4" width="9.375" style="0" customWidth="1"/>
    <col min="5" max="5" width="8.75390625" style="0" customWidth="1"/>
    <col min="6" max="6" width="11.75390625" style="0" customWidth="1"/>
    <col min="7" max="7" width="0.12890625" style="0" customWidth="1"/>
    <col min="8" max="12" width="9.125" style="0" hidden="1" customWidth="1"/>
  </cols>
  <sheetData>
    <row r="1" spans="1:12" ht="12.75">
      <c r="A1" s="301" t="s">
        <v>436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>
      <c r="A2" s="301" t="s">
        <v>448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6" ht="12.75">
      <c r="A3" s="305" t="s">
        <v>429</v>
      </c>
      <c r="B3" s="305"/>
      <c r="C3" s="305"/>
      <c r="D3" s="305"/>
      <c r="E3" s="305"/>
      <c r="F3" s="305"/>
    </row>
    <row r="4" spans="1:6" ht="12.75">
      <c r="A4" s="104"/>
      <c r="B4" s="105"/>
      <c r="C4" s="119"/>
      <c r="D4" s="119"/>
      <c r="E4" s="119"/>
      <c r="F4" s="106" t="s">
        <v>0</v>
      </c>
    </row>
    <row r="5" spans="1:6" ht="12.75">
      <c r="A5" s="107"/>
      <c r="B5" s="108" t="s">
        <v>286</v>
      </c>
      <c r="C5" s="120" t="s">
        <v>287</v>
      </c>
      <c r="D5" s="120" t="s">
        <v>288</v>
      </c>
      <c r="E5" s="120" t="s">
        <v>289</v>
      </c>
      <c r="F5" s="107" t="s">
        <v>290</v>
      </c>
    </row>
    <row r="6" spans="1:6" ht="44.25" customHeight="1">
      <c r="A6" s="109" t="s">
        <v>291</v>
      </c>
      <c r="B6" s="110" t="s">
        <v>292</v>
      </c>
      <c r="C6" s="121" t="s">
        <v>293</v>
      </c>
      <c r="D6" s="121" t="s">
        <v>375</v>
      </c>
      <c r="E6" s="121"/>
      <c r="F6" s="122" t="s">
        <v>295</v>
      </c>
    </row>
    <row r="7" spans="1:6" ht="15" customHeight="1">
      <c r="A7" s="107">
        <v>1</v>
      </c>
      <c r="B7" s="114" t="s">
        <v>308</v>
      </c>
      <c r="C7" s="123"/>
      <c r="D7" s="123"/>
      <c r="E7" s="123"/>
      <c r="F7" s="124"/>
    </row>
    <row r="8" spans="1:6" ht="15" customHeight="1">
      <c r="A8" s="107">
        <f aca="true" t="shared" si="0" ref="A8:A30">A7+1</f>
        <v>2</v>
      </c>
      <c r="B8" s="112" t="s">
        <v>309</v>
      </c>
      <c r="C8" s="125"/>
      <c r="D8" s="125"/>
      <c r="E8" s="125"/>
      <c r="F8" s="124"/>
    </row>
    <row r="9" spans="1:6" ht="15" customHeight="1">
      <c r="A9" s="107">
        <f t="shared" si="0"/>
        <v>3</v>
      </c>
      <c r="B9" s="112" t="s">
        <v>310</v>
      </c>
      <c r="C9" s="125"/>
      <c r="D9" s="125"/>
      <c r="E9" s="125"/>
      <c r="F9" s="124"/>
    </row>
    <row r="10" spans="1:6" ht="15" customHeight="1">
      <c r="A10" s="107">
        <f t="shared" si="0"/>
        <v>4</v>
      </c>
      <c r="B10" s="112" t="s">
        <v>311</v>
      </c>
      <c r="C10" s="125"/>
      <c r="D10" s="125"/>
      <c r="E10" s="125"/>
      <c r="F10" s="124"/>
    </row>
    <row r="11" spans="1:6" ht="15" customHeight="1">
      <c r="A11" s="107">
        <f t="shared" si="0"/>
        <v>5</v>
      </c>
      <c r="B11" s="112" t="s">
        <v>312</v>
      </c>
      <c r="C11" s="125"/>
      <c r="D11" s="125"/>
      <c r="E11" s="125"/>
      <c r="F11" s="124"/>
    </row>
    <row r="12" spans="1:6" ht="15" customHeight="1">
      <c r="A12" s="107">
        <f t="shared" si="0"/>
        <v>6</v>
      </c>
      <c r="B12" s="112" t="s">
        <v>313</v>
      </c>
      <c r="C12" s="125"/>
      <c r="D12" s="125"/>
      <c r="E12" s="125"/>
      <c r="F12" s="124"/>
    </row>
    <row r="13" spans="1:6" ht="15" customHeight="1">
      <c r="A13" s="107">
        <f t="shared" si="0"/>
        <v>7</v>
      </c>
      <c r="B13" s="112" t="s">
        <v>314</v>
      </c>
      <c r="C13" s="125"/>
      <c r="D13" s="125"/>
      <c r="E13" s="125"/>
      <c r="F13" s="124"/>
    </row>
    <row r="14" spans="1:6" ht="15" customHeight="1">
      <c r="A14" s="107">
        <f t="shared" si="0"/>
        <v>8</v>
      </c>
      <c r="B14" s="112" t="s">
        <v>315</v>
      </c>
      <c r="C14" s="125"/>
      <c r="D14" s="125"/>
      <c r="E14" s="125"/>
      <c r="F14" s="124"/>
    </row>
    <row r="15" spans="1:6" ht="15" customHeight="1">
      <c r="A15" s="107">
        <f t="shared" si="0"/>
        <v>9</v>
      </c>
      <c r="B15" s="112" t="s">
        <v>316</v>
      </c>
      <c r="C15" s="125"/>
      <c r="D15" s="125"/>
      <c r="E15" s="125"/>
      <c r="F15" s="124"/>
    </row>
    <row r="16" spans="1:6" ht="15" customHeight="1">
      <c r="A16" s="107">
        <f t="shared" si="0"/>
        <v>10</v>
      </c>
      <c r="B16" s="112" t="s">
        <v>317</v>
      </c>
      <c r="C16" s="125"/>
      <c r="D16" s="125"/>
      <c r="E16" s="125"/>
      <c r="F16" s="124"/>
    </row>
    <row r="17" spans="1:6" ht="15" customHeight="1">
      <c r="A17" s="107">
        <f t="shared" si="0"/>
        <v>11</v>
      </c>
      <c r="B17" s="112" t="s">
        <v>318</v>
      </c>
      <c r="C17" s="125"/>
      <c r="D17" s="125"/>
      <c r="E17" s="125"/>
      <c r="F17" s="124"/>
    </row>
    <row r="18" spans="1:6" ht="15" customHeight="1">
      <c r="A18" s="107">
        <f t="shared" si="0"/>
        <v>12</v>
      </c>
      <c r="B18" s="112" t="s">
        <v>319</v>
      </c>
      <c r="C18" s="125"/>
      <c r="D18" s="125"/>
      <c r="E18" s="125"/>
      <c r="F18" s="124"/>
    </row>
    <row r="19" spans="1:6" ht="15" customHeight="1">
      <c r="A19" s="107">
        <f t="shared" si="0"/>
        <v>13</v>
      </c>
      <c r="B19" s="112" t="s">
        <v>320</v>
      </c>
      <c r="C19" s="125"/>
      <c r="D19" s="125"/>
      <c r="E19" s="125"/>
      <c r="F19" s="124"/>
    </row>
    <row r="20" spans="1:6" ht="15" customHeight="1">
      <c r="A20" s="107">
        <f t="shared" si="0"/>
        <v>14</v>
      </c>
      <c r="B20" s="114" t="s">
        <v>321</v>
      </c>
      <c r="C20" s="123"/>
      <c r="D20" s="123"/>
      <c r="E20" s="123"/>
      <c r="F20" s="124"/>
    </row>
    <row r="21" spans="1:6" ht="15" customHeight="1">
      <c r="A21" s="107">
        <f t="shared" si="0"/>
        <v>15</v>
      </c>
      <c r="B21" s="112" t="s">
        <v>322</v>
      </c>
      <c r="C21" s="125"/>
      <c r="D21" s="125"/>
      <c r="E21" s="125"/>
      <c r="F21" s="124"/>
    </row>
    <row r="22" spans="1:6" ht="15" customHeight="1">
      <c r="A22" s="107">
        <f t="shared" si="0"/>
        <v>16</v>
      </c>
      <c r="B22" s="112" t="s">
        <v>323</v>
      </c>
      <c r="C22" s="125"/>
      <c r="D22" s="125"/>
      <c r="E22" s="125"/>
      <c r="F22" s="124"/>
    </row>
    <row r="23" spans="1:6" ht="15" customHeight="1">
      <c r="A23" s="107">
        <f t="shared" si="0"/>
        <v>17</v>
      </c>
      <c r="B23" s="112" t="s">
        <v>324</v>
      </c>
      <c r="C23" s="192">
        <v>200</v>
      </c>
      <c r="D23" s="192">
        <v>200</v>
      </c>
      <c r="E23" s="125"/>
      <c r="F23" s="124"/>
    </row>
    <row r="24" spans="1:6" ht="15" customHeight="1">
      <c r="A24" s="107">
        <f t="shared" si="0"/>
        <v>18</v>
      </c>
      <c r="B24" s="112" t="s">
        <v>325</v>
      </c>
      <c r="C24" s="125"/>
      <c r="D24" s="125"/>
      <c r="E24" s="125"/>
      <c r="F24" s="124"/>
    </row>
    <row r="25" spans="1:6" ht="15" customHeight="1">
      <c r="A25" s="107">
        <f t="shared" si="0"/>
        <v>19</v>
      </c>
      <c r="B25" s="112" t="s">
        <v>367</v>
      </c>
      <c r="C25" s="125"/>
      <c r="D25" s="125"/>
      <c r="E25" s="125"/>
      <c r="F25" s="124"/>
    </row>
    <row r="26" spans="1:6" ht="15" customHeight="1">
      <c r="A26" s="107">
        <f t="shared" si="0"/>
        <v>20</v>
      </c>
      <c r="B26" s="112" t="s">
        <v>326</v>
      </c>
      <c r="C26" s="125"/>
      <c r="D26" s="125"/>
      <c r="E26" s="125"/>
      <c r="F26" s="124"/>
    </row>
    <row r="27" spans="1:6" ht="15" customHeight="1">
      <c r="A27" s="107">
        <f t="shared" si="0"/>
        <v>21</v>
      </c>
      <c r="B27" s="112" t="s">
        <v>327</v>
      </c>
      <c r="C27" s="125"/>
      <c r="D27" s="125"/>
      <c r="E27" s="125"/>
      <c r="F27" s="124"/>
    </row>
    <row r="28" spans="1:6" ht="15" customHeight="1">
      <c r="A28" s="107">
        <f t="shared" si="0"/>
        <v>22</v>
      </c>
      <c r="B28" s="112" t="s">
        <v>328</v>
      </c>
      <c r="C28" s="125"/>
      <c r="D28" s="125"/>
      <c r="E28" s="125"/>
      <c r="F28" s="124"/>
    </row>
    <row r="29" spans="1:6" ht="15" customHeight="1">
      <c r="A29" s="107">
        <f t="shared" si="0"/>
        <v>23</v>
      </c>
      <c r="B29" s="112" t="s">
        <v>329</v>
      </c>
      <c r="C29" s="125"/>
      <c r="D29" s="125"/>
      <c r="E29" s="125"/>
      <c r="F29" s="124"/>
    </row>
    <row r="30" spans="1:6" ht="15" customHeight="1">
      <c r="A30" s="107">
        <f t="shared" si="0"/>
        <v>24</v>
      </c>
      <c r="B30" s="126" t="s">
        <v>330</v>
      </c>
      <c r="C30" s="125"/>
      <c r="D30" s="125"/>
      <c r="E30" s="125"/>
      <c r="F30" s="124"/>
    </row>
    <row r="31" spans="1:6" ht="29.25" customHeight="1">
      <c r="A31" s="109">
        <f>A30+1</f>
        <v>25</v>
      </c>
      <c r="B31" s="127" t="s">
        <v>331</v>
      </c>
      <c r="C31" s="123"/>
      <c r="D31" s="123"/>
      <c r="E31" s="123"/>
      <c r="F31" s="128"/>
    </row>
    <row r="32" spans="1:6" ht="15" customHeight="1">
      <c r="A32" s="109">
        <v>30</v>
      </c>
      <c r="B32" s="129" t="s">
        <v>332</v>
      </c>
      <c r="C32" s="125"/>
      <c r="D32" s="125"/>
      <c r="E32" s="125"/>
      <c r="F32" s="124"/>
    </row>
    <row r="33" spans="1:6" ht="15" customHeight="1">
      <c r="A33" s="109">
        <v>31</v>
      </c>
      <c r="B33" s="129" t="s">
        <v>333</v>
      </c>
      <c r="C33" s="125"/>
      <c r="D33" s="125"/>
      <c r="E33" s="125"/>
      <c r="F33" s="124"/>
    </row>
    <row r="34" spans="1:6" ht="15" customHeight="1">
      <c r="A34" s="109">
        <v>32</v>
      </c>
      <c r="B34" s="129" t="s">
        <v>334</v>
      </c>
      <c r="C34" s="125"/>
      <c r="D34" s="125"/>
      <c r="E34" s="125"/>
      <c r="F34" s="124"/>
    </row>
    <row r="35" spans="1:6" ht="15" customHeight="1">
      <c r="A35" s="109">
        <v>33</v>
      </c>
      <c r="B35" s="129" t="s">
        <v>335</v>
      </c>
      <c r="C35" s="125"/>
      <c r="D35" s="130"/>
      <c r="E35" s="125"/>
      <c r="F35" s="124"/>
    </row>
    <row r="36" spans="1:6" ht="15" customHeight="1">
      <c r="A36" s="109">
        <v>34</v>
      </c>
      <c r="B36" s="129" t="s">
        <v>336</v>
      </c>
      <c r="C36" s="125"/>
      <c r="D36" s="125"/>
      <c r="E36" s="125"/>
      <c r="F36" s="124"/>
    </row>
    <row r="37" spans="1:6" ht="15" customHeight="1">
      <c r="A37" s="109">
        <v>35</v>
      </c>
      <c r="B37" s="131" t="s">
        <v>337</v>
      </c>
      <c r="C37" s="123"/>
      <c r="D37" s="123"/>
      <c r="E37" s="132"/>
      <c r="F37" s="124"/>
    </row>
    <row r="38" spans="1:6" ht="15" customHeight="1">
      <c r="A38" s="109">
        <v>36</v>
      </c>
      <c r="B38" s="131"/>
      <c r="C38" s="123"/>
      <c r="D38" s="123"/>
      <c r="E38" s="125"/>
      <c r="F38" s="124"/>
    </row>
    <row r="39" spans="1:6" ht="15" customHeight="1">
      <c r="A39" s="109">
        <v>37</v>
      </c>
      <c r="B39" s="133" t="s">
        <v>338</v>
      </c>
      <c r="C39" s="123"/>
      <c r="D39" s="123"/>
      <c r="E39" s="123"/>
      <c r="F39" s="124"/>
    </row>
    <row r="40" spans="1:6" ht="15" customHeight="1">
      <c r="A40" s="109">
        <v>38</v>
      </c>
      <c r="B40" s="134"/>
      <c r="C40" s="132"/>
      <c r="D40" s="132"/>
      <c r="E40" s="132"/>
      <c r="F40" s="124"/>
    </row>
    <row r="41" spans="1:6" ht="21" customHeight="1">
      <c r="A41" s="109">
        <v>39</v>
      </c>
      <c r="B41" s="114" t="s">
        <v>339</v>
      </c>
      <c r="C41" s="123"/>
      <c r="D41" s="123"/>
      <c r="E41" s="123"/>
      <c r="F41" s="124"/>
    </row>
    <row r="42" spans="1:6" ht="21.75" customHeight="1">
      <c r="A42" s="109">
        <v>40</v>
      </c>
      <c r="B42" s="112" t="s">
        <v>340</v>
      </c>
      <c r="C42" s="125"/>
      <c r="D42" s="125"/>
      <c r="E42" s="125"/>
      <c r="F42" s="124"/>
    </row>
    <row r="43" spans="1:6" ht="28.5" customHeight="1">
      <c r="A43" s="109">
        <v>41</v>
      </c>
      <c r="B43" s="112" t="s">
        <v>341</v>
      </c>
      <c r="C43" s="125"/>
      <c r="D43" s="125"/>
      <c r="E43" s="125"/>
      <c r="F43" s="124"/>
    </row>
    <row r="44" spans="1:6" ht="31.5" customHeight="1">
      <c r="A44" s="109">
        <v>42</v>
      </c>
      <c r="B44" s="112" t="s">
        <v>342</v>
      </c>
      <c r="C44" s="125"/>
      <c r="D44" s="125"/>
      <c r="E44" s="125"/>
      <c r="F44" s="124"/>
    </row>
    <row r="45" spans="1:6" ht="15" customHeight="1">
      <c r="A45" s="109">
        <v>43</v>
      </c>
      <c r="B45" s="112" t="s">
        <v>343</v>
      </c>
      <c r="C45" s="125"/>
      <c r="D45" s="125"/>
      <c r="E45" s="125"/>
      <c r="F45" s="124"/>
    </row>
    <row r="46" spans="1:6" ht="15" customHeight="1">
      <c r="A46" s="109">
        <v>44</v>
      </c>
      <c r="B46" s="112" t="s">
        <v>344</v>
      </c>
      <c r="C46" s="125"/>
      <c r="D46" s="125"/>
      <c r="E46" s="125"/>
      <c r="F46" s="124"/>
    </row>
    <row r="47" spans="1:6" ht="15" customHeight="1">
      <c r="A47" s="109">
        <v>45</v>
      </c>
      <c r="B47" s="112" t="s">
        <v>345</v>
      </c>
      <c r="C47" s="125"/>
      <c r="D47" s="125"/>
      <c r="E47" s="125"/>
      <c r="F47" s="124"/>
    </row>
    <row r="48" spans="1:6" s="78" customFormat="1" ht="15" customHeight="1">
      <c r="A48" s="135"/>
      <c r="B48" s="136"/>
      <c r="C48" s="137"/>
      <c r="D48" s="137"/>
      <c r="E48" s="137"/>
      <c r="F48" s="138"/>
    </row>
    <row r="49" spans="1:6" ht="15" customHeight="1">
      <c r="A49" s="107"/>
      <c r="B49" s="108" t="s">
        <v>286</v>
      </c>
      <c r="C49" s="120" t="s">
        <v>287</v>
      </c>
      <c r="D49" s="120" t="s">
        <v>288</v>
      </c>
      <c r="E49" s="120" t="s">
        <v>289</v>
      </c>
      <c r="F49" s="107" t="s">
        <v>290</v>
      </c>
    </row>
    <row r="50" spans="1:6" ht="24" customHeight="1">
      <c r="A50" s="109" t="s">
        <v>291</v>
      </c>
      <c r="B50" s="110" t="s">
        <v>292</v>
      </c>
      <c r="C50" s="121" t="s">
        <v>293</v>
      </c>
      <c r="D50" s="121" t="s">
        <v>294</v>
      </c>
      <c r="E50" s="121"/>
      <c r="F50" s="122"/>
    </row>
    <row r="51" spans="1:6" ht="31.5" customHeight="1">
      <c r="A51" s="108">
        <v>46</v>
      </c>
      <c r="B51" s="114" t="s">
        <v>346</v>
      </c>
      <c r="C51" s="123"/>
      <c r="D51" s="123"/>
      <c r="E51" s="123"/>
      <c r="F51" s="124"/>
    </row>
    <row r="52" spans="1:6" ht="15" customHeight="1">
      <c r="A52" s="109">
        <v>47</v>
      </c>
      <c r="B52" s="112" t="s">
        <v>347</v>
      </c>
      <c r="C52" s="125"/>
      <c r="D52" s="125"/>
      <c r="E52" s="125"/>
      <c r="F52" s="124"/>
    </row>
    <row r="53" spans="1:6" ht="15" customHeight="1">
      <c r="A53" s="109">
        <v>48</v>
      </c>
      <c r="B53" s="114" t="s">
        <v>348</v>
      </c>
      <c r="C53" s="123"/>
      <c r="D53" s="123"/>
      <c r="E53" s="123"/>
      <c r="F53" s="124"/>
    </row>
    <row r="54" spans="1:6" ht="23.25" customHeight="1">
      <c r="A54" s="109">
        <v>49</v>
      </c>
      <c r="B54" s="112" t="s">
        <v>349</v>
      </c>
      <c r="C54" s="125"/>
      <c r="D54" s="125"/>
      <c r="E54" s="125"/>
      <c r="F54" s="124"/>
    </row>
    <row r="55" spans="1:6" ht="15" customHeight="1">
      <c r="A55" s="109">
        <v>50</v>
      </c>
      <c r="B55" s="112" t="s">
        <v>350</v>
      </c>
      <c r="C55" s="125"/>
      <c r="D55" s="125"/>
      <c r="E55" s="125"/>
      <c r="F55" s="124"/>
    </row>
    <row r="56" spans="1:6" ht="15" customHeight="1">
      <c r="A56" s="109">
        <v>51</v>
      </c>
      <c r="B56" s="112" t="s">
        <v>351</v>
      </c>
      <c r="C56" s="132"/>
      <c r="D56" s="132"/>
      <c r="E56" s="125"/>
      <c r="F56" s="124"/>
    </row>
    <row r="57" spans="1:6" ht="15" customHeight="1">
      <c r="A57" s="109"/>
      <c r="B57" s="131"/>
      <c r="C57" s="132"/>
      <c r="D57" s="132"/>
      <c r="E57" s="132"/>
      <c r="F57" s="124"/>
    </row>
    <row r="58" spans="1:6" ht="15" customHeight="1">
      <c r="A58" s="109">
        <v>52</v>
      </c>
      <c r="B58" s="133" t="s">
        <v>352</v>
      </c>
      <c r="C58" s="123"/>
      <c r="D58" s="123"/>
      <c r="E58" s="123"/>
      <c r="F58" s="124"/>
    </row>
    <row r="59" spans="1:6" ht="15" customHeight="1">
      <c r="A59" s="107">
        <v>53</v>
      </c>
      <c r="B59" s="139" t="s">
        <v>353</v>
      </c>
      <c r="C59" s="123">
        <v>3010</v>
      </c>
      <c r="D59" s="123">
        <v>2968</v>
      </c>
      <c r="E59" s="123"/>
      <c r="F59" s="124"/>
    </row>
    <row r="60" spans="1:6" ht="15" customHeight="1">
      <c r="A60" s="107">
        <v>54</v>
      </c>
      <c r="B60" s="139" t="s">
        <v>306</v>
      </c>
      <c r="C60" s="123">
        <v>49170</v>
      </c>
      <c r="D60" s="123">
        <v>50812</v>
      </c>
      <c r="E60" s="123"/>
      <c r="F60" s="124"/>
    </row>
    <row r="61" spans="1:6" ht="15" customHeight="1">
      <c r="A61" s="109">
        <v>55</v>
      </c>
      <c r="B61" s="114" t="s">
        <v>354</v>
      </c>
      <c r="C61" s="125"/>
      <c r="D61" s="125"/>
      <c r="E61" s="125"/>
      <c r="F61" s="124"/>
    </row>
    <row r="62" spans="1:6" ht="15" customHeight="1">
      <c r="A62" s="107">
        <v>56</v>
      </c>
      <c r="B62" s="131" t="s">
        <v>355</v>
      </c>
      <c r="C62" s="123"/>
      <c r="D62" s="123"/>
      <c r="E62" s="123"/>
      <c r="F62" s="124"/>
    </row>
    <row r="63" spans="1:6" ht="15" customHeight="1">
      <c r="A63" s="107"/>
      <c r="B63" s="134"/>
      <c r="C63" s="125"/>
      <c r="D63" s="125"/>
      <c r="E63" s="125"/>
      <c r="F63" s="124"/>
    </row>
    <row r="64" spans="1:6" ht="15" customHeight="1">
      <c r="A64" s="107">
        <v>57</v>
      </c>
      <c r="B64" s="114" t="s">
        <v>356</v>
      </c>
      <c r="C64" s="123"/>
      <c r="D64" s="123"/>
      <c r="E64" s="123"/>
      <c r="F64" s="124"/>
    </row>
    <row r="65" spans="1:6" ht="15" customHeight="1">
      <c r="A65" s="107">
        <v>58</v>
      </c>
      <c r="B65" s="114" t="s">
        <v>357</v>
      </c>
      <c r="C65" s="123"/>
      <c r="D65" s="123"/>
      <c r="E65" s="123"/>
      <c r="F65" s="124"/>
    </row>
    <row r="66" spans="1:6" ht="15" customHeight="1">
      <c r="A66" s="107">
        <v>59</v>
      </c>
      <c r="B66" s="114" t="s">
        <v>358</v>
      </c>
      <c r="C66" s="123"/>
      <c r="D66" s="123"/>
      <c r="E66" s="123"/>
      <c r="F66" s="124"/>
    </row>
    <row r="67" spans="1:6" ht="15" customHeight="1">
      <c r="A67" s="107">
        <f>A66+1</f>
        <v>60</v>
      </c>
      <c r="B67" s="114" t="s">
        <v>359</v>
      </c>
      <c r="C67" s="123"/>
      <c r="D67" s="123"/>
      <c r="E67" s="123"/>
      <c r="F67" s="124"/>
    </row>
    <row r="68" spans="1:6" ht="15" customHeight="1">
      <c r="A68" s="107"/>
      <c r="B68" s="112"/>
      <c r="C68" s="125"/>
      <c r="D68" s="125"/>
      <c r="E68" s="125"/>
      <c r="F68" s="124"/>
    </row>
    <row r="69" spans="1:6" ht="21" customHeight="1">
      <c r="A69" s="107">
        <v>61</v>
      </c>
      <c r="B69" s="118" t="s">
        <v>360</v>
      </c>
      <c r="C69" s="115">
        <v>52380</v>
      </c>
      <c r="D69" s="115">
        <v>53980</v>
      </c>
      <c r="E69" s="115"/>
      <c r="F69" s="124"/>
    </row>
    <row r="70" spans="1:6" ht="12.75">
      <c r="A70" s="140"/>
      <c r="B70" s="141"/>
      <c r="C70" s="142"/>
      <c r="D70" s="142"/>
      <c r="E70" s="142"/>
      <c r="F70" s="143"/>
    </row>
  </sheetData>
  <sheetProtection/>
  <mergeCells count="3">
    <mergeCell ref="A3:F3"/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37" sqref="C37"/>
    </sheetView>
  </sheetViews>
  <sheetFormatPr defaultColWidth="0" defaultRowHeight="12.75"/>
  <cols>
    <col min="1" max="1" width="2.875" style="0" customWidth="1"/>
    <col min="2" max="2" width="65.25390625" style="0" customWidth="1"/>
    <col min="3" max="3" width="16.00390625" style="0" customWidth="1"/>
    <col min="4" max="4" width="12.00390625" style="0" customWidth="1"/>
    <col min="5" max="5" width="9.125" style="0" customWidth="1"/>
    <col min="6" max="6" width="8.875" style="0" customWidth="1"/>
    <col min="7" max="12" width="9.125" style="0" hidden="1" customWidth="1"/>
    <col min="13" max="223" width="9.125" style="0" customWidth="1"/>
    <col min="224" max="16384" width="0" style="0" hidden="1" customWidth="1"/>
  </cols>
  <sheetData>
    <row r="1" spans="1:12" ht="15.75" customHeight="1">
      <c r="A1" s="301" t="s">
        <v>433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5.75" customHeight="1">
      <c r="A2" s="301" t="s">
        <v>449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2:3" ht="15.75">
      <c r="B3" s="306" t="s">
        <v>195</v>
      </c>
      <c r="C3" s="306"/>
    </row>
    <row r="4" spans="2:3" ht="15.75">
      <c r="B4" s="302" t="s">
        <v>376</v>
      </c>
      <c r="C4" s="302"/>
    </row>
    <row r="5" spans="2:3" ht="12.75">
      <c r="B5" s="88"/>
      <c r="C5" s="89"/>
    </row>
    <row r="6" spans="2:3" ht="16.5" customHeight="1">
      <c r="B6" s="17"/>
      <c r="C6" s="90" t="s">
        <v>0</v>
      </c>
    </row>
    <row r="7" spans="1:6" ht="51" customHeight="1">
      <c r="A7" s="91"/>
      <c r="B7" s="92" t="s">
        <v>145</v>
      </c>
      <c r="C7" s="93" t="s">
        <v>2</v>
      </c>
      <c r="D7" s="93" t="s">
        <v>375</v>
      </c>
      <c r="E7" s="93"/>
      <c r="F7" s="93"/>
    </row>
    <row r="8" spans="1:6" ht="12.75">
      <c r="A8" s="94">
        <v>1</v>
      </c>
      <c r="B8" s="95" t="s">
        <v>198</v>
      </c>
      <c r="C8" s="96">
        <v>6500</v>
      </c>
      <c r="D8" s="96">
        <v>7160</v>
      </c>
      <c r="E8" s="96"/>
      <c r="F8" s="193"/>
    </row>
    <row r="9" spans="1:6" ht="12.75">
      <c r="A9" s="91">
        <v>2</v>
      </c>
      <c r="B9" s="97" t="s">
        <v>196</v>
      </c>
      <c r="C9" s="98">
        <v>153527</v>
      </c>
      <c r="D9" s="98">
        <v>153527</v>
      </c>
      <c r="E9" s="98"/>
      <c r="F9" s="193"/>
    </row>
    <row r="10" spans="1:6" ht="12.75">
      <c r="A10" s="91">
        <v>3</v>
      </c>
      <c r="B10" s="97" t="s">
        <v>197</v>
      </c>
      <c r="C10" s="98">
        <v>850</v>
      </c>
      <c r="D10" s="98">
        <v>850</v>
      </c>
      <c r="E10" s="98"/>
      <c r="F10" s="193"/>
    </row>
    <row r="11" spans="1:6" ht="16.5" customHeight="1">
      <c r="A11" s="99">
        <v>4</v>
      </c>
      <c r="B11" s="100" t="s">
        <v>146</v>
      </c>
      <c r="C11" s="101">
        <f>SUM(C8:C10)</f>
        <v>160877</v>
      </c>
      <c r="D11" s="101">
        <f>SUM(D8:D10)</f>
        <v>161537</v>
      </c>
      <c r="E11" s="101"/>
      <c r="F11" s="193"/>
    </row>
    <row r="15" ht="12.75">
      <c r="B15" t="s">
        <v>377</v>
      </c>
    </row>
  </sheetData>
  <sheetProtection selectLockedCells="1" selectUnlockedCells="1"/>
  <mergeCells count="4">
    <mergeCell ref="B3:C3"/>
    <mergeCell ref="B4:C4"/>
    <mergeCell ref="A1:L1"/>
    <mergeCell ref="A2:L2"/>
  </mergeCells>
  <printOptions/>
  <pageMargins left="0.7874015748031497" right="0.15748031496062992" top="0.15748031496062992" bottom="0.15748031496062992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4" width="8.25390625" style="1" customWidth="1"/>
    <col min="5" max="5" width="9.375" style="1" customWidth="1"/>
    <col min="6" max="6" width="7.875" style="1" customWidth="1"/>
    <col min="7" max="7" width="7.25390625" style="1" customWidth="1"/>
    <col min="8" max="8" width="8.125" style="1" customWidth="1"/>
    <col min="9" max="9" width="9.25390625" style="1" customWidth="1"/>
    <col min="10" max="10" width="8.25390625" style="1" customWidth="1"/>
    <col min="11" max="11" width="8.875" style="1" customWidth="1"/>
    <col min="12" max="12" width="7.625" style="1" customWidth="1"/>
    <col min="13" max="13" width="9.00390625" style="1" customWidth="1"/>
    <col min="14" max="14" width="8.125" style="1" customWidth="1"/>
    <col min="15" max="15" width="9.125" style="1" customWidth="1"/>
    <col min="16" max="16" width="7.875" style="1" customWidth="1"/>
    <col min="17" max="17" width="9.25390625" style="1" customWidth="1"/>
    <col min="18" max="18" width="7.875" style="1" customWidth="1"/>
    <col min="19" max="19" width="10.125" style="1" customWidth="1"/>
    <col min="20" max="20" width="7.00390625" style="1" customWidth="1"/>
    <col min="21" max="21" width="7.125" style="1" customWidth="1"/>
    <col min="22" max="22" width="7.75390625" style="1" customWidth="1"/>
    <col min="23" max="23" width="6.375" style="1" customWidth="1"/>
    <col min="24" max="24" width="8.00390625" style="1" customWidth="1"/>
    <col min="25" max="25" width="6.375" style="1" customWidth="1"/>
    <col min="26" max="26" width="6.25390625" style="1" customWidth="1"/>
    <col min="27" max="27" width="6.75390625" style="1" customWidth="1"/>
    <col min="28" max="28" width="6.25390625" style="1" customWidth="1"/>
    <col min="29" max="29" width="6.75390625" style="1" customWidth="1"/>
    <col min="30" max="30" width="6.125" style="1" customWidth="1"/>
    <col min="31" max="31" width="9.875" style="1" customWidth="1"/>
    <col min="32" max="16384" width="9.125" style="1" customWidth="1"/>
  </cols>
  <sheetData>
    <row r="1" spans="1:12" ht="12" customHeight="1">
      <c r="A1" s="301" t="s">
        <v>438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1.25">
      <c r="A2" s="301" t="s">
        <v>451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23" ht="11.25">
      <c r="A3" s="310" t="s">
        <v>450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</row>
    <row r="4" spans="1:23" ht="12" thickBo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</row>
    <row r="5" spans="1:31" ht="12" thickBot="1">
      <c r="A5" s="313" t="s">
        <v>202</v>
      </c>
      <c r="B5" s="144"/>
      <c r="C5" s="144"/>
      <c r="D5" s="144"/>
      <c r="E5" s="145"/>
      <c r="F5" s="145"/>
      <c r="G5" s="145"/>
      <c r="H5" s="307" t="s">
        <v>207</v>
      </c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7"/>
    </row>
    <row r="6" spans="1:31" ht="36.75" customHeight="1" thickBot="1">
      <c r="A6" s="314"/>
      <c r="B6" s="146" t="s">
        <v>203</v>
      </c>
      <c r="C6" s="146" t="s">
        <v>205</v>
      </c>
      <c r="D6" s="307" t="s">
        <v>149</v>
      </c>
      <c r="E6" s="308"/>
      <c r="F6" s="308"/>
      <c r="G6" s="309"/>
      <c r="H6" s="307" t="s">
        <v>208</v>
      </c>
      <c r="I6" s="308"/>
      <c r="J6" s="308"/>
      <c r="K6" s="309"/>
      <c r="L6" s="307" t="s">
        <v>209</v>
      </c>
      <c r="M6" s="308"/>
      <c r="N6" s="308"/>
      <c r="O6" s="309"/>
      <c r="P6" s="307" t="s">
        <v>211</v>
      </c>
      <c r="Q6" s="308"/>
      <c r="R6" s="308"/>
      <c r="S6" s="309"/>
      <c r="T6" s="307" t="s">
        <v>213</v>
      </c>
      <c r="U6" s="308"/>
      <c r="V6" s="308"/>
      <c r="W6" s="309"/>
      <c r="X6" s="307" t="s">
        <v>215</v>
      </c>
      <c r="Y6" s="308"/>
      <c r="Z6" s="308"/>
      <c r="AA6" s="309"/>
      <c r="AB6" s="307" t="s">
        <v>365</v>
      </c>
      <c r="AC6" s="308"/>
      <c r="AD6" s="308"/>
      <c r="AE6" s="309"/>
    </row>
    <row r="7" spans="1:31" ht="33" customHeight="1" thickBot="1">
      <c r="A7" s="314"/>
      <c r="B7" s="146" t="s">
        <v>204</v>
      </c>
      <c r="C7" s="147"/>
      <c r="D7" s="146" t="s">
        <v>361</v>
      </c>
      <c r="E7" s="146" t="s">
        <v>362</v>
      </c>
      <c r="F7" s="146"/>
      <c r="G7" s="146"/>
      <c r="H7" s="148" t="s">
        <v>361</v>
      </c>
      <c r="I7" s="146" t="s">
        <v>362</v>
      </c>
      <c r="J7" s="146" t="s">
        <v>363</v>
      </c>
      <c r="K7" s="146" t="s">
        <v>364</v>
      </c>
      <c r="L7" s="148" t="s">
        <v>361</v>
      </c>
      <c r="M7" s="162" t="s">
        <v>362</v>
      </c>
      <c r="N7" s="162" t="s">
        <v>363</v>
      </c>
      <c r="O7" s="162" t="s">
        <v>364</v>
      </c>
      <c r="P7" s="148" t="s">
        <v>361</v>
      </c>
      <c r="Q7" s="162" t="s">
        <v>362</v>
      </c>
      <c r="R7" s="162" t="s">
        <v>363</v>
      </c>
      <c r="S7" s="162" t="s">
        <v>364</v>
      </c>
      <c r="T7" s="148" t="s">
        <v>361</v>
      </c>
      <c r="U7" s="162" t="s">
        <v>362</v>
      </c>
      <c r="V7" s="162" t="s">
        <v>363</v>
      </c>
      <c r="W7" s="162" t="s">
        <v>364</v>
      </c>
      <c r="X7" s="148" t="s">
        <v>361</v>
      </c>
      <c r="Y7" s="162" t="s">
        <v>362</v>
      </c>
      <c r="Z7" s="162" t="s">
        <v>363</v>
      </c>
      <c r="AA7" s="162" t="s">
        <v>364</v>
      </c>
      <c r="AB7" s="148" t="s">
        <v>361</v>
      </c>
      <c r="AC7" s="162" t="s">
        <v>362</v>
      </c>
      <c r="AD7" s="162" t="s">
        <v>363</v>
      </c>
      <c r="AE7" s="162" t="s">
        <v>364</v>
      </c>
    </row>
    <row r="8" spans="1:31" ht="12" hidden="1" thickBot="1">
      <c r="A8" s="315"/>
      <c r="B8" s="149"/>
      <c r="C8" s="149"/>
      <c r="D8" s="149"/>
      <c r="E8" s="150"/>
      <c r="F8" s="150"/>
      <c r="G8" s="150"/>
      <c r="H8" s="307" t="s">
        <v>216</v>
      </c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7"/>
    </row>
    <row r="9" spans="1:31" ht="24" customHeight="1" thickBot="1">
      <c r="A9" s="151" t="s">
        <v>150</v>
      </c>
      <c r="B9" s="151">
        <v>11130</v>
      </c>
      <c r="C9" s="151" t="s">
        <v>217</v>
      </c>
      <c r="D9" s="152" t="s">
        <v>218</v>
      </c>
      <c r="E9" s="201">
        <f>I9+M9+Q9+Y9+AC9</f>
        <v>33459</v>
      </c>
      <c r="F9" s="201"/>
      <c r="G9" s="196"/>
      <c r="H9" s="154" t="s">
        <v>219</v>
      </c>
      <c r="I9" s="161">
        <v>9505</v>
      </c>
      <c r="J9" s="161"/>
      <c r="K9" s="195"/>
      <c r="L9" s="154" t="s">
        <v>220</v>
      </c>
      <c r="M9" s="154">
        <v>2362</v>
      </c>
      <c r="N9" s="154"/>
      <c r="O9" s="197"/>
      <c r="P9" s="199">
        <v>9131</v>
      </c>
      <c r="Q9" s="199">
        <v>9131</v>
      </c>
      <c r="R9" s="199"/>
      <c r="S9" s="197"/>
      <c r="T9" s="154"/>
      <c r="U9" s="154"/>
      <c r="V9" s="154"/>
      <c r="W9" s="154"/>
      <c r="X9" s="154" t="s">
        <v>221</v>
      </c>
      <c r="Y9" s="154">
        <v>8010</v>
      </c>
      <c r="Z9" s="154"/>
      <c r="AA9" s="154"/>
      <c r="AB9" s="154" t="s">
        <v>222</v>
      </c>
      <c r="AC9" s="154">
        <v>4451</v>
      </c>
      <c r="AD9" s="154"/>
      <c r="AE9" s="200"/>
    </row>
    <row r="10" spans="1:31" ht="24" customHeight="1" thickBot="1">
      <c r="A10" s="155" t="s">
        <v>151</v>
      </c>
      <c r="B10" s="156">
        <v>13320</v>
      </c>
      <c r="C10" s="156" t="s">
        <v>223</v>
      </c>
      <c r="D10" s="153" t="s">
        <v>224</v>
      </c>
      <c r="E10" s="201">
        <f aca="true" t="shared" si="0" ref="E10:E31">I10+M10+Q10+Y10+AC10</f>
        <v>1999</v>
      </c>
      <c r="F10" s="201"/>
      <c r="G10" s="196"/>
      <c r="H10" s="154"/>
      <c r="I10" s="154"/>
      <c r="J10" s="154"/>
      <c r="K10" s="195"/>
      <c r="L10" s="154"/>
      <c r="M10" s="154"/>
      <c r="N10" s="154"/>
      <c r="O10" s="197"/>
      <c r="P10" s="154" t="s">
        <v>224</v>
      </c>
      <c r="Q10" s="154">
        <v>1999</v>
      </c>
      <c r="R10" s="154"/>
      <c r="S10" s="197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61"/>
    </row>
    <row r="11" spans="1:31" ht="24" customHeight="1" thickBot="1">
      <c r="A11" s="155" t="s">
        <v>152</v>
      </c>
      <c r="B11" s="156">
        <v>11350</v>
      </c>
      <c r="C11" s="156" t="s">
        <v>225</v>
      </c>
      <c r="D11" s="153" t="s">
        <v>226</v>
      </c>
      <c r="E11" s="201">
        <f t="shared" si="0"/>
        <v>2921</v>
      </c>
      <c r="F11" s="201"/>
      <c r="G11" s="196"/>
      <c r="H11" s="154"/>
      <c r="I11" s="154"/>
      <c r="J11" s="154"/>
      <c r="K11" s="195"/>
      <c r="L11" s="154"/>
      <c r="M11" s="154"/>
      <c r="N11" s="154"/>
      <c r="O11" s="197"/>
      <c r="P11" s="154" t="s">
        <v>226</v>
      </c>
      <c r="Q11" s="154">
        <v>2921</v>
      </c>
      <c r="R11" s="154"/>
      <c r="S11" s="197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</row>
    <row r="12" spans="1:31" ht="24" customHeight="1" thickBot="1">
      <c r="A12" s="155" t="s">
        <v>153</v>
      </c>
      <c r="B12" s="156">
        <v>32020</v>
      </c>
      <c r="C12" s="156" t="s">
        <v>227</v>
      </c>
      <c r="D12" s="153">
        <v>327</v>
      </c>
      <c r="E12" s="201">
        <f t="shared" si="0"/>
        <v>327</v>
      </c>
      <c r="F12" s="201"/>
      <c r="G12" s="196"/>
      <c r="H12" s="154"/>
      <c r="I12" s="154"/>
      <c r="J12" s="154"/>
      <c r="K12" s="195"/>
      <c r="L12" s="154"/>
      <c r="M12" s="154"/>
      <c r="N12" s="154"/>
      <c r="O12" s="197"/>
      <c r="P12" s="154">
        <v>327</v>
      </c>
      <c r="Q12" s="154">
        <v>327</v>
      </c>
      <c r="R12" s="154"/>
      <c r="S12" s="197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ht="24" customHeight="1" thickBot="1">
      <c r="A13" s="155" t="s">
        <v>154</v>
      </c>
      <c r="B13" s="156">
        <v>41231</v>
      </c>
      <c r="C13" s="156" t="s">
        <v>183</v>
      </c>
      <c r="D13" s="153" t="s">
        <v>228</v>
      </c>
      <c r="E13" s="201">
        <f t="shared" si="0"/>
        <v>87559</v>
      </c>
      <c r="F13" s="201"/>
      <c r="G13" s="196"/>
      <c r="H13" s="154" t="s">
        <v>229</v>
      </c>
      <c r="I13" s="154">
        <v>70166</v>
      </c>
      <c r="J13" s="154"/>
      <c r="K13" s="195"/>
      <c r="L13" s="154" t="s">
        <v>230</v>
      </c>
      <c r="M13" s="154">
        <v>9051</v>
      </c>
      <c r="N13" s="154"/>
      <c r="O13" s="197"/>
      <c r="P13" s="199">
        <v>3937</v>
      </c>
      <c r="Q13" s="199">
        <v>8342</v>
      </c>
      <c r="R13" s="199"/>
      <c r="S13" s="197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1:31" ht="24" customHeight="1" thickBot="1">
      <c r="A14" s="155" t="s">
        <v>155</v>
      </c>
      <c r="B14" s="156">
        <v>45160</v>
      </c>
      <c r="C14" s="156" t="s">
        <v>231</v>
      </c>
      <c r="D14" s="153" t="s">
        <v>232</v>
      </c>
      <c r="E14" s="201">
        <f t="shared" si="0"/>
        <v>3196</v>
      </c>
      <c r="F14" s="201"/>
      <c r="G14" s="196"/>
      <c r="H14" s="154"/>
      <c r="I14" s="154"/>
      <c r="J14" s="154"/>
      <c r="K14" s="195"/>
      <c r="L14" s="154"/>
      <c r="M14" s="154"/>
      <c r="N14" s="154"/>
      <c r="O14" s="197"/>
      <c r="P14" s="154" t="s">
        <v>232</v>
      </c>
      <c r="Q14" s="154">
        <v>3196</v>
      </c>
      <c r="R14" s="154"/>
      <c r="S14" s="197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</row>
    <row r="15" spans="1:31" ht="24" customHeight="1" thickBot="1">
      <c r="A15" s="155" t="s">
        <v>156</v>
      </c>
      <c r="B15" s="156">
        <v>51040</v>
      </c>
      <c r="C15" s="156" t="s">
        <v>233</v>
      </c>
      <c r="D15" s="153">
        <v>254</v>
      </c>
      <c r="E15" s="201">
        <f t="shared" si="0"/>
        <v>254</v>
      </c>
      <c r="F15" s="201"/>
      <c r="G15" s="196"/>
      <c r="H15" s="154"/>
      <c r="I15" s="154"/>
      <c r="J15" s="154"/>
      <c r="K15" s="195"/>
      <c r="L15" s="154"/>
      <c r="M15" s="154"/>
      <c r="N15" s="154"/>
      <c r="O15" s="197"/>
      <c r="P15" s="154">
        <v>254</v>
      </c>
      <c r="Q15" s="154">
        <v>254</v>
      </c>
      <c r="R15" s="154"/>
      <c r="S15" s="197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</row>
    <row r="16" spans="1:31" ht="24" customHeight="1" thickBot="1">
      <c r="A16" s="155" t="s">
        <v>157</v>
      </c>
      <c r="B16" s="156">
        <v>52020</v>
      </c>
      <c r="C16" s="156" t="s">
        <v>192</v>
      </c>
      <c r="D16" s="153">
        <v>762</v>
      </c>
      <c r="E16" s="201">
        <f t="shared" si="0"/>
        <v>762</v>
      </c>
      <c r="F16" s="201"/>
      <c r="G16" s="196"/>
      <c r="H16" s="154"/>
      <c r="I16" s="154"/>
      <c r="J16" s="154"/>
      <c r="K16" s="195"/>
      <c r="L16" s="154"/>
      <c r="M16" s="154"/>
      <c r="N16" s="154"/>
      <c r="O16" s="197"/>
      <c r="P16" s="154">
        <v>762</v>
      </c>
      <c r="Q16" s="154">
        <v>762</v>
      </c>
      <c r="R16" s="154"/>
      <c r="S16" s="197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ht="24" customHeight="1" thickBot="1">
      <c r="A17" s="155" t="s">
        <v>158</v>
      </c>
      <c r="B17" s="156">
        <v>63020</v>
      </c>
      <c r="C17" s="156" t="s">
        <v>234</v>
      </c>
      <c r="D17" s="153" t="s">
        <v>235</v>
      </c>
      <c r="E17" s="201">
        <f t="shared" si="0"/>
        <v>16692</v>
      </c>
      <c r="F17" s="201"/>
      <c r="G17" s="196"/>
      <c r="H17" s="154"/>
      <c r="I17" s="154"/>
      <c r="J17" s="154"/>
      <c r="K17" s="195"/>
      <c r="L17" s="154"/>
      <c r="M17" s="154"/>
      <c r="N17" s="154"/>
      <c r="O17" s="197"/>
      <c r="P17" s="154" t="s">
        <v>235</v>
      </c>
      <c r="Q17" s="154">
        <v>1158</v>
      </c>
      <c r="R17" s="154"/>
      <c r="S17" s="197"/>
      <c r="T17" s="154"/>
      <c r="U17" s="154"/>
      <c r="V17" s="154"/>
      <c r="W17" s="154"/>
      <c r="X17" s="154"/>
      <c r="Y17" s="154">
        <v>15534</v>
      </c>
      <c r="Z17" s="154"/>
      <c r="AA17" s="154"/>
      <c r="AB17" s="154"/>
      <c r="AC17" s="154"/>
      <c r="AD17" s="154"/>
      <c r="AE17" s="154"/>
    </row>
    <row r="18" spans="1:31" ht="24" customHeight="1" thickBot="1">
      <c r="A18" s="155" t="s">
        <v>159</v>
      </c>
      <c r="B18" s="156">
        <v>64010</v>
      </c>
      <c r="C18" s="156" t="s">
        <v>175</v>
      </c>
      <c r="D18" s="153" t="s">
        <v>236</v>
      </c>
      <c r="E18" s="201">
        <f t="shared" si="0"/>
        <v>7936</v>
      </c>
      <c r="F18" s="201"/>
      <c r="G18" s="196"/>
      <c r="H18" s="154"/>
      <c r="I18" s="154"/>
      <c r="J18" s="154"/>
      <c r="K18" s="195"/>
      <c r="L18" s="154"/>
      <c r="M18" s="154"/>
      <c r="N18" s="154"/>
      <c r="O18" s="197"/>
      <c r="P18" s="154" t="s">
        <v>236</v>
      </c>
      <c r="Q18" s="154">
        <v>7936</v>
      </c>
      <c r="R18" s="154"/>
      <c r="S18" s="197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24" customHeight="1" thickBot="1">
      <c r="A19" s="155" t="s">
        <v>160</v>
      </c>
      <c r="B19" s="156">
        <v>66010</v>
      </c>
      <c r="C19" s="156" t="s">
        <v>237</v>
      </c>
      <c r="D19" s="153" t="s">
        <v>238</v>
      </c>
      <c r="E19" s="201">
        <f t="shared" si="0"/>
        <v>7397</v>
      </c>
      <c r="F19" s="201"/>
      <c r="G19" s="196"/>
      <c r="H19" s="154"/>
      <c r="I19" s="154"/>
      <c r="J19" s="154"/>
      <c r="K19" s="195"/>
      <c r="L19" s="154"/>
      <c r="M19" s="154"/>
      <c r="N19" s="154"/>
      <c r="O19" s="197"/>
      <c r="P19" s="154" t="s">
        <v>238</v>
      </c>
      <c r="Q19" s="154">
        <v>7397</v>
      </c>
      <c r="R19" s="154"/>
      <c r="S19" s="197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</row>
    <row r="20" spans="1:31" ht="30.75" customHeight="1" thickBot="1">
      <c r="A20" s="155" t="s">
        <v>161</v>
      </c>
      <c r="B20" s="156">
        <v>66020</v>
      </c>
      <c r="C20" s="156" t="s">
        <v>239</v>
      </c>
      <c r="D20" s="153" t="s">
        <v>240</v>
      </c>
      <c r="E20" s="201">
        <f t="shared" si="0"/>
        <v>20116</v>
      </c>
      <c r="F20" s="201"/>
      <c r="G20" s="196"/>
      <c r="H20" s="154" t="s">
        <v>241</v>
      </c>
      <c r="I20" s="154">
        <v>8880</v>
      </c>
      <c r="J20" s="154"/>
      <c r="K20" s="195"/>
      <c r="L20" s="154" t="s">
        <v>242</v>
      </c>
      <c r="M20" s="154">
        <v>2348</v>
      </c>
      <c r="N20" s="154"/>
      <c r="O20" s="197"/>
      <c r="P20" s="154" t="s">
        <v>243</v>
      </c>
      <c r="Q20" s="154">
        <v>8888</v>
      </c>
      <c r="R20" s="154"/>
      <c r="S20" s="197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  <row r="21" spans="1:31" ht="24" customHeight="1" thickBot="1">
      <c r="A21" s="155" t="s">
        <v>162</v>
      </c>
      <c r="B21" s="156">
        <v>72111</v>
      </c>
      <c r="C21" s="156" t="s">
        <v>244</v>
      </c>
      <c r="D21" s="153" t="s">
        <v>245</v>
      </c>
      <c r="E21" s="201">
        <f t="shared" si="0"/>
        <v>1270</v>
      </c>
      <c r="F21" s="201"/>
      <c r="G21" s="196"/>
      <c r="H21" s="154"/>
      <c r="I21" s="154"/>
      <c r="J21" s="154"/>
      <c r="K21" s="195"/>
      <c r="L21" s="154"/>
      <c r="M21" s="154"/>
      <c r="N21" s="154"/>
      <c r="O21" s="197"/>
      <c r="P21" s="154" t="s">
        <v>245</v>
      </c>
      <c r="Q21" s="154">
        <v>1270</v>
      </c>
      <c r="R21" s="154"/>
      <c r="S21" s="197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1:31" ht="24" customHeight="1" thickBot="1">
      <c r="A22" s="155" t="s">
        <v>163</v>
      </c>
      <c r="B22" s="156">
        <v>72311</v>
      </c>
      <c r="C22" s="156" t="s">
        <v>246</v>
      </c>
      <c r="D22" s="153">
        <v>572</v>
      </c>
      <c r="E22" s="201">
        <f t="shared" si="0"/>
        <v>572</v>
      </c>
      <c r="F22" s="201"/>
      <c r="G22" s="196"/>
      <c r="H22" s="154"/>
      <c r="I22" s="154"/>
      <c r="J22" s="154"/>
      <c r="K22" s="195"/>
      <c r="L22" s="154"/>
      <c r="M22" s="154"/>
      <c r="N22" s="154"/>
      <c r="O22" s="197"/>
      <c r="P22" s="154">
        <v>572</v>
      </c>
      <c r="Q22" s="154">
        <v>572</v>
      </c>
      <c r="R22" s="154"/>
      <c r="S22" s="197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  <row r="23" spans="1:31" ht="24" customHeight="1" thickBot="1">
      <c r="A23" s="155" t="s">
        <v>164</v>
      </c>
      <c r="B23" s="156">
        <v>74031</v>
      </c>
      <c r="C23" s="156" t="s">
        <v>247</v>
      </c>
      <c r="D23" s="153">
        <v>635</v>
      </c>
      <c r="E23" s="201">
        <f t="shared" si="0"/>
        <v>635</v>
      </c>
      <c r="F23" s="201"/>
      <c r="G23" s="196"/>
      <c r="H23" s="154"/>
      <c r="I23" s="154"/>
      <c r="J23" s="154"/>
      <c r="K23" s="195"/>
      <c r="L23" s="154"/>
      <c r="M23" s="154"/>
      <c r="N23" s="154"/>
      <c r="O23" s="197"/>
      <c r="P23" s="154">
        <v>635</v>
      </c>
      <c r="Q23" s="154">
        <v>635</v>
      </c>
      <c r="R23" s="154"/>
      <c r="S23" s="197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ht="24" customHeight="1" thickBot="1">
      <c r="A24" s="155" t="s">
        <v>165</v>
      </c>
      <c r="B24" s="156">
        <v>76062</v>
      </c>
      <c r="C24" s="156" t="s">
        <v>248</v>
      </c>
      <c r="D24" s="153">
        <v>124</v>
      </c>
      <c r="E24" s="201">
        <f t="shared" si="0"/>
        <v>124</v>
      </c>
      <c r="F24" s="201"/>
      <c r="G24" s="196"/>
      <c r="H24" s="154"/>
      <c r="I24" s="154"/>
      <c r="J24" s="154"/>
      <c r="K24" s="195"/>
      <c r="L24" s="154"/>
      <c r="M24" s="154"/>
      <c r="N24" s="154"/>
      <c r="O24" s="197"/>
      <c r="P24" s="154">
        <v>124</v>
      </c>
      <c r="Q24" s="154">
        <v>124</v>
      </c>
      <c r="R24" s="154"/>
      <c r="S24" s="197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31" ht="24" customHeight="1" thickBot="1">
      <c r="A25" s="155" t="s">
        <v>166</v>
      </c>
      <c r="B25" s="156">
        <v>81030</v>
      </c>
      <c r="C25" s="156" t="s">
        <v>249</v>
      </c>
      <c r="D25" s="153">
        <v>191</v>
      </c>
      <c r="E25" s="201">
        <f t="shared" si="0"/>
        <v>191</v>
      </c>
      <c r="F25" s="201"/>
      <c r="G25" s="196"/>
      <c r="H25" s="154"/>
      <c r="I25" s="154"/>
      <c r="J25" s="154"/>
      <c r="K25" s="195"/>
      <c r="L25" s="154"/>
      <c r="M25" s="154"/>
      <c r="N25" s="154"/>
      <c r="O25" s="197"/>
      <c r="P25" s="154">
        <v>191</v>
      </c>
      <c r="Q25" s="154">
        <v>191</v>
      </c>
      <c r="R25" s="154"/>
      <c r="S25" s="197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1" ht="24" customHeight="1" thickBot="1">
      <c r="A26" s="155" t="s">
        <v>167</v>
      </c>
      <c r="B26" s="156">
        <v>82042</v>
      </c>
      <c r="C26" s="156" t="s">
        <v>250</v>
      </c>
      <c r="D26" s="153" t="s">
        <v>251</v>
      </c>
      <c r="E26" s="201">
        <f t="shared" si="0"/>
        <v>6586</v>
      </c>
      <c r="F26" s="201"/>
      <c r="G26" s="196"/>
      <c r="H26" s="154" t="s">
        <v>252</v>
      </c>
      <c r="I26" s="194">
        <v>2235</v>
      </c>
      <c r="J26" s="161"/>
      <c r="K26" s="195"/>
      <c r="L26" s="154">
        <v>603</v>
      </c>
      <c r="M26" s="154">
        <v>603</v>
      </c>
      <c r="N26" s="154"/>
      <c r="O26" s="197"/>
      <c r="P26" s="154" t="s">
        <v>253</v>
      </c>
      <c r="Q26" s="154">
        <v>3748</v>
      </c>
      <c r="R26" s="154"/>
      <c r="S26" s="197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1:31" ht="24" customHeight="1" thickBot="1">
      <c r="A27" s="155" t="s">
        <v>168</v>
      </c>
      <c r="B27" s="156">
        <v>82092</v>
      </c>
      <c r="C27" s="156" t="s">
        <v>254</v>
      </c>
      <c r="D27" s="153" t="s">
        <v>255</v>
      </c>
      <c r="E27" s="201">
        <f t="shared" si="0"/>
        <v>5982</v>
      </c>
      <c r="F27" s="201"/>
      <c r="G27" s="196"/>
      <c r="H27" s="154" t="s">
        <v>252</v>
      </c>
      <c r="I27" s="194">
        <v>2235</v>
      </c>
      <c r="J27" s="161"/>
      <c r="K27" s="195"/>
      <c r="L27" s="154">
        <v>603</v>
      </c>
      <c r="M27" s="154">
        <v>603</v>
      </c>
      <c r="N27" s="154"/>
      <c r="O27" s="197"/>
      <c r="P27" s="154" t="s">
        <v>256</v>
      </c>
      <c r="Q27" s="154">
        <v>3144</v>
      </c>
      <c r="R27" s="154"/>
      <c r="S27" s="197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ht="24" customHeight="1" thickBot="1">
      <c r="A28" s="155" t="s">
        <v>169</v>
      </c>
      <c r="B28" s="156">
        <v>96015</v>
      </c>
      <c r="C28" s="156" t="s">
        <v>257</v>
      </c>
      <c r="D28" s="153" t="s">
        <v>258</v>
      </c>
      <c r="E28" s="201">
        <f t="shared" si="0"/>
        <v>157578</v>
      </c>
      <c r="F28" s="201"/>
      <c r="G28" s="196"/>
      <c r="H28" s="154"/>
      <c r="I28" s="161"/>
      <c r="J28" s="161"/>
      <c r="K28" s="195"/>
      <c r="L28" s="154"/>
      <c r="M28" s="154"/>
      <c r="N28" s="154"/>
      <c r="O28" s="197"/>
      <c r="P28" s="154" t="s">
        <v>259</v>
      </c>
      <c r="Q28" s="154">
        <v>4051</v>
      </c>
      <c r="R28" s="154"/>
      <c r="S28" s="197"/>
      <c r="T28" s="154"/>
      <c r="U28" s="154"/>
      <c r="V28" s="154"/>
      <c r="W28" s="154"/>
      <c r="X28" s="154" t="s">
        <v>260</v>
      </c>
      <c r="Y28" s="154">
        <v>153527</v>
      </c>
      <c r="Z28" s="154">
        <v>57453</v>
      </c>
      <c r="AA28" s="197">
        <v>0.4312</v>
      </c>
      <c r="AB28" s="154"/>
      <c r="AC28" s="154"/>
      <c r="AD28" s="154"/>
      <c r="AE28" s="154"/>
    </row>
    <row r="29" spans="1:31" ht="24" customHeight="1" thickBot="1">
      <c r="A29" s="155" t="s">
        <v>170</v>
      </c>
      <c r="B29" s="156">
        <v>102030</v>
      </c>
      <c r="C29" s="156" t="s">
        <v>261</v>
      </c>
      <c r="D29" s="153" t="s">
        <v>262</v>
      </c>
      <c r="E29" s="201">
        <f t="shared" si="0"/>
        <v>2413</v>
      </c>
      <c r="F29" s="201"/>
      <c r="G29" s="196"/>
      <c r="H29" s="154"/>
      <c r="I29" s="154"/>
      <c r="J29" s="154"/>
      <c r="K29" s="195"/>
      <c r="L29" s="154"/>
      <c r="M29" s="154"/>
      <c r="N29" s="154"/>
      <c r="O29" s="197"/>
      <c r="P29" s="154" t="s">
        <v>262</v>
      </c>
      <c r="Q29" s="154">
        <v>2413</v>
      </c>
      <c r="R29" s="154"/>
      <c r="S29" s="197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ht="24" customHeight="1" thickBot="1">
      <c r="A30" s="155" t="s">
        <v>171</v>
      </c>
      <c r="B30" s="156">
        <v>104042</v>
      </c>
      <c r="C30" s="156" t="s">
        <v>263</v>
      </c>
      <c r="D30" s="153">
        <v>254</v>
      </c>
      <c r="E30" s="201">
        <f t="shared" si="0"/>
        <v>254</v>
      </c>
      <c r="F30" s="201"/>
      <c r="G30" s="196"/>
      <c r="H30" s="154"/>
      <c r="I30" s="154"/>
      <c r="J30" s="154"/>
      <c r="K30" s="195"/>
      <c r="L30" s="154"/>
      <c r="M30" s="154"/>
      <c r="N30" s="154"/>
      <c r="O30" s="197"/>
      <c r="P30" s="154">
        <v>254</v>
      </c>
      <c r="Q30" s="154">
        <v>254</v>
      </c>
      <c r="R30" s="154"/>
      <c r="S30" s="197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</row>
    <row r="31" spans="1:31" ht="24" customHeight="1" thickBot="1">
      <c r="A31" s="155" t="s">
        <v>172</v>
      </c>
      <c r="B31" s="156">
        <v>104051</v>
      </c>
      <c r="C31" s="156" t="s">
        <v>264</v>
      </c>
      <c r="D31" s="153">
        <v>191</v>
      </c>
      <c r="E31" s="201">
        <f t="shared" si="0"/>
        <v>191</v>
      </c>
      <c r="F31" s="201"/>
      <c r="G31" s="196"/>
      <c r="H31" s="154"/>
      <c r="I31" s="154"/>
      <c r="J31" s="154"/>
      <c r="K31" s="195"/>
      <c r="L31" s="154"/>
      <c r="M31" s="154"/>
      <c r="N31" s="154"/>
      <c r="O31" s="197"/>
      <c r="P31" s="154">
        <v>191</v>
      </c>
      <c r="Q31" s="154">
        <v>191</v>
      </c>
      <c r="R31" s="154"/>
      <c r="S31" s="197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ht="24" customHeight="1" thickBot="1">
      <c r="A32" s="155" t="s">
        <v>173</v>
      </c>
      <c r="B32" s="156">
        <v>107060</v>
      </c>
      <c r="C32" s="156" t="s">
        <v>265</v>
      </c>
      <c r="D32" s="153" t="s">
        <v>266</v>
      </c>
      <c r="E32" s="201">
        <f>I32+M32+Q32+Y32+AC32+U32</f>
        <v>28376</v>
      </c>
      <c r="F32" s="201"/>
      <c r="G32" s="196"/>
      <c r="H32" s="154"/>
      <c r="I32" s="154"/>
      <c r="J32" s="154"/>
      <c r="K32" s="195"/>
      <c r="L32" s="154"/>
      <c r="M32" s="154"/>
      <c r="N32" s="154"/>
      <c r="O32" s="197"/>
      <c r="P32" s="154"/>
      <c r="Q32" s="154"/>
      <c r="R32" s="154"/>
      <c r="S32" s="197"/>
      <c r="T32" s="154" t="s">
        <v>266</v>
      </c>
      <c r="U32" s="154">
        <v>28376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</row>
    <row r="33" spans="1:31" ht="24" customHeight="1" thickBot="1">
      <c r="A33" s="157" t="s">
        <v>174</v>
      </c>
      <c r="B33" s="158"/>
      <c r="C33" s="158" t="s">
        <v>267</v>
      </c>
      <c r="D33" s="153" t="s">
        <v>268</v>
      </c>
      <c r="E33" s="201">
        <f>SUM(E9:E32)</f>
        <v>386790</v>
      </c>
      <c r="F33" s="201"/>
      <c r="G33" s="196"/>
      <c r="H33" s="153" t="s">
        <v>269</v>
      </c>
      <c r="I33" s="153">
        <f>I27+I26+I20+I13+I9</f>
        <v>93021</v>
      </c>
      <c r="J33" s="153"/>
      <c r="K33" s="196"/>
      <c r="L33" s="153" t="s">
        <v>270</v>
      </c>
      <c r="M33" s="153">
        <f>M27+M26+M20+M13+M9</f>
        <v>14967</v>
      </c>
      <c r="N33" s="153"/>
      <c r="O33" s="198"/>
      <c r="P33" s="153" t="s">
        <v>271</v>
      </c>
      <c r="Q33" s="281">
        <f>SUM(Q9:Q32)</f>
        <v>68904</v>
      </c>
      <c r="R33" s="153"/>
      <c r="S33" s="198"/>
      <c r="T33" s="153" t="s">
        <v>266</v>
      </c>
      <c r="U33" s="153">
        <v>28376</v>
      </c>
      <c r="V33" s="153"/>
      <c r="W33" s="153"/>
      <c r="X33" s="153" t="s">
        <v>272</v>
      </c>
      <c r="Y33" s="153">
        <f>Y28+Y17+Y9</f>
        <v>177071</v>
      </c>
      <c r="Z33" s="153"/>
      <c r="AA33" s="198"/>
      <c r="AB33" s="153">
        <v>4451</v>
      </c>
      <c r="AC33" s="153">
        <v>4451</v>
      </c>
      <c r="AD33" s="153"/>
      <c r="AE33" s="202"/>
    </row>
    <row r="34" ht="11.25">
      <c r="A34" s="159"/>
    </row>
    <row r="35" ht="11.25">
      <c r="A35" s="159"/>
    </row>
    <row r="36" ht="11.25">
      <c r="A36" s="159"/>
    </row>
    <row r="37" ht="11.25">
      <c r="A37" s="159"/>
    </row>
    <row r="38" ht="11.25">
      <c r="A38" s="159"/>
    </row>
    <row r="39" ht="11.25">
      <c r="A39" s="159"/>
    </row>
    <row r="40" ht="11.25">
      <c r="A40" s="159"/>
    </row>
    <row r="41" ht="11.25">
      <c r="A41" s="159"/>
    </row>
    <row r="42" ht="11.25">
      <c r="A42" s="159"/>
    </row>
    <row r="43" ht="11.25">
      <c r="A43" s="159"/>
    </row>
    <row r="44" ht="11.25">
      <c r="A44" s="159"/>
    </row>
    <row r="45" ht="11.25">
      <c r="A45" s="159"/>
    </row>
    <row r="46" ht="11.25">
      <c r="A46" s="159"/>
    </row>
    <row r="47" ht="11.25">
      <c r="A47" s="159"/>
    </row>
    <row r="48" ht="11.25">
      <c r="A48" s="159"/>
    </row>
    <row r="49" ht="11.25">
      <c r="A49" s="159"/>
    </row>
    <row r="50" ht="11.25">
      <c r="A50" s="159"/>
    </row>
    <row r="51" ht="11.25">
      <c r="A51" s="160"/>
    </row>
    <row r="52" ht="11.25">
      <c r="A52" s="103"/>
    </row>
    <row r="53" ht="12" thickBot="1">
      <c r="A53" s="160"/>
    </row>
    <row r="54" spans="1:31" ht="12" thickBot="1">
      <c r="A54" s="318" t="s">
        <v>202</v>
      </c>
      <c r="B54" s="144"/>
      <c r="C54" s="144"/>
      <c r="D54" s="144"/>
      <c r="E54" s="145"/>
      <c r="F54" s="145"/>
      <c r="G54" s="145"/>
      <c r="H54" s="307" t="s">
        <v>207</v>
      </c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7"/>
    </row>
    <row r="55" spans="1:31" ht="21.75" thickBot="1">
      <c r="A55" s="319"/>
      <c r="B55" s="146" t="s">
        <v>273</v>
      </c>
      <c r="C55" s="146" t="s">
        <v>274</v>
      </c>
      <c r="D55" s="146" t="s">
        <v>149</v>
      </c>
      <c r="E55" s="146" t="s">
        <v>149</v>
      </c>
      <c r="F55" s="146" t="s">
        <v>149</v>
      </c>
      <c r="G55" s="146" t="s">
        <v>149</v>
      </c>
      <c r="H55" s="148" t="s">
        <v>147</v>
      </c>
      <c r="I55" s="148" t="s">
        <v>147</v>
      </c>
      <c r="J55" s="148" t="s">
        <v>147</v>
      </c>
      <c r="K55" s="148" t="s">
        <v>147</v>
      </c>
      <c r="L55" s="148" t="s">
        <v>148</v>
      </c>
      <c r="M55" s="148" t="s">
        <v>148</v>
      </c>
      <c r="N55" s="148" t="s">
        <v>148</v>
      </c>
      <c r="O55" s="148" t="s">
        <v>148</v>
      </c>
      <c r="P55" s="148" t="s">
        <v>368</v>
      </c>
      <c r="Q55" s="146"/>
      <c r="R55" s="146"/>
      <c r="S55" s="146" t="s">
        <v>210</v>
      </c>
      <c r="T55" s="146" t="s">
        <v>212</v>
      </c>
      <c r="U55" s="146"/>
      <c r="V55" s="146"/>
      <c r="W55" s="146"/>
      <c r="X55" s="146" t="s">
        <v>214</v>
      </c>
      <c r="Y55" s="146"/>
      <c r="Z55" s="146"/>
      <c r="AA55" s="146"/>
      <c r="AB55" s="146"/>
      <c r="AC55" s="146"/>
      <c r="AD55" s="146"/>
      <c r="AE55" s="146" t="s">
        <v>278</v>
      </c>
    </row>
    <row r="56" spans="1:31" ht="42.75" thickBot="1">
      <c r="A56" s="319"/>
      <c r="B56" s="147"/>
      <c r="C56" s="147"/>
      <c r="D56" s="146" t="s">
        <v>206</v>
      </c>
      <c r="E56" s="146" t="s">
        <v>362</v>
      </c>
      <c r="F56" s="146" t="s">
        <v>363</v>
      </c>
      <c r="G56" s="146" t="s">
        <v>364</v>
      </c>
      <c r="H56" s="146" t="s">
        <v>206</v>
      </c>
      <c r="I56" s="146" t="s">
        <v>362</v>
      </c>
      <c r="J56" s="146" t="s">
        <v>363</v>
      </c>
      <c r="K56" s="146" t="s">
        <v>364</v>
      </c>
      <c r="L56" s="146" t="s">
        <v>206</v>
      </c>
      <c r="M56" s="146" t="s">
        <v>362</v>
      </c>
      <c r="N56" s="146" t="s">
        <v>363</v>
      </c>
      <c r="O56" s="146" t="s">
        <v>364</v>
      </c>
      <c r="P56" s="148"/>
      <c r="Q56" s="148"/>
      <c r="R56" s="148"/>
      <c r="S56" s="148" t="s">
        <v>275</v>
      </c>
      <c r="T56" s="148" t="s">
        <v>276</v>
      </c>
      <c r="U56" s="148"/>
      <c r="V56" s="148"/>
      <c r="W56" s="148"/>
      <c r="X56" s="148" t="s">
        <v>277</v>
      </c>
      <c r="Y56" s="148"/>
      <c r="Z56" s="148"/>
      <c r="AA56" s="148"/>
      <c r="AB56" s="148"/>
      <c r="AC56" s="148"/>
      <c r="AD56" s="148"/>
      <c r="AE56" s="148" t="s">
        <v>279</v>
      </c>
    </row>
    <row r="57" spans="1:31" ht="12" thickBot="1">
      <c r="A57" s="320"/>
      <c r="B57" s="149"/>
      <c r="C57" s="149"/>
      <c r="D57" s="149"/>
      <c r="E57" s="150"/>
      <c r="F57" s="150"/>
      <c r="G57" s="150"/>
      <c r="H57" s="307" t="s">
        <v>216</v>
      </c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7"/>
    </row>
    <row r="58" spans="1:31" ht="21" customHeight="1" thickBot="1">
      <c r="A58" s="155" t="s">
        <v>150</v>
      </c>
      <c r="B58" s="156">
        <v>11130</v>
      </c>
      <c r="C58" s="156" t="s">
        <v>217</v>
      </c>
      <c r="D58" s="153"/>
      <c r="E58" s="153">
        <f>I58+M58</f>
        <v>5588</v>
      </c>
      <c r="F58" s="153"/>
      <c r="G58" s="153"/>
      <c r="H58" s="154"/>
      <c r="I58" s="153">
        <v>1100</v>
      </c>
      <c r="J58" s="154"/>
      <c r="K58" s="154"/>
      <c r="L58" s="154"/>
      <c r="M58" s="153">
        <v>4488</v>
      </c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</row>
    <row r="59" spans="1:31" ht="21" customHeight="1" thickBot="1">
      <c r="A59" s="155" t="s">
        <v>151</v>
      </c>
      <c r="B59" s="156">
        <v>13320</v>
      </c>
      <c r="C59" s="156" t="s">
        <v>223</v>
      </c>
      <c r="D59" s="153"/>
      <c r="E59" s="153"/>
      <c r="F59" s="153"/>
      <c r="G59" s="153"/>
      <c r="H59" s="154"/>
      <c r="I59" s="154"/>
      <c r="J59" s="154"/>
      <c r="K59" s="154"/>
      <c r="L59" s="154"/>
      <c r="M59" s="153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</row>
    <row r="60" spans="1:31" ht="21" customHeight="1" thickBot="1">
      <c r="A60" s="155" t="s">
        <v>152</v>
      </c>
      <c r="B60" s="156">
        <v>11350</v>
      </c>
      <c r="C60" s="156" t="s">
        <v>225</v>
      </c>
      <c r="D60" s="153"/>
      <c r="E60" s="153"/>
      <c r="F60" s="153"/>
      <c r="G60" s="153"/>
      <c r="H60" s="154"/>
      <c r="I60" s="154"/>
      <c r="J60" s="154"/>
      <c r="K60" s="154"/>
      <c r="L60" s="154"/>
      <c r="M60" s="153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</row>
    <row r="61" spans="1:31" ht="21" customHeight="1" thickBot="1">
      <c r="A61" s="155" t="s">
        <v>153</v>
      </c>
      <c r="B61" s="156">
        <v>32020</v>
      </c>
      <c r="C61" s="156" t="s">
        <v>227</v>
      </c>
      <c r="D61" s="153"/>
      <c r="E61" s="153"/>
      <c r="F61" s="153"/>
      <c r="G61" s="153"/>
      <c r="H61" s="154"/>
      <c r="I61" s="154"/>
      <c r="J61" s="154"/>
      <c r="K61" s="154"/>
      <c r="L61" s="154"/>
      <c r="M61" s="153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</row>
    <row r="62" spans="1:31" ht="21" customHeight="1" thickBot="1">
      <c r="A62" s="155" t="s">
        <v>154</v>
      </c>
      <c r="B62" s="156">
        <v>413231</v>
      </c>
      <c r="C62" s="156" t="s">
        <v>183</v>
      </c>
      <c r="D62" s="153" t="s">
        <v>280</v>
      </c>
      <c r="E62" s="153">
        <f>I62+M62</f>
        <v>3706</v>
      </c>
      <c r="F62" s="153"/>
      <c r="G62" s="153"/>
      <c r="H62" s="154"/>
      <c r="I62" s="153">
        <v>3706</v>
      </c>
      <c r="J62" s="154"/>
      <c r="K62" s="154"/>
      <c r="L62" s="154"/>
      <c r="M62" s="153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</row>
    <row r="63" spans="1:31" ht="21" customHeight="1" thickBot="1">
      <c r="A63" s="155" t="s">
        <v>155</v>
      </c>
      <c r="B63" s="156">
        <v>45160</v>
      </c>
      <c r="C63" s="156" t="s">
        <v>231</v>
      </c>
      <c r="D63" s="153"/>
      <c r="E63" s="153"/>
      <c r="F63" s="153"/>
      <c r="G63" s="153"/>
      <c r="H63" s="154"/>
      <c r="I63" s="153"/>
      <c r="J63" s="154"/>
      <c r="K63" s="154"/>
      <c r="L63" s="154"/>
      <c r="M63" s="153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</row>
    <row r="64" spans="1:31" ht="21" customHeight="1" thickBot="1">
      <c r="A64" s="155" t="s">
        <v>156</v>
      </c>
      <c r="B64" s="156">
        <v>51040</v>
      </c>
      <c r="C64" s="156" t="s">
        <v>233</v>
      </c>
      <c r="D64" s="153"/>
      <c r="E64" s="153"/>
      <c r="F64" s="153"/>
      <c r="G64" s="153"/>
      <c r="H64" s="154"/>
      <c r="I64" s="153"/>
      <c r="J64" s="154"/>
      <c r="K64" s="154"/>
      <c r="L64" s="154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</row>
    <row r="65" spans="1:31" ht="21" customHeight="1" thickBot="1">
      <c r="A65" s="155" t="s">
        <v>157</v>
      </c>
      <c r="B65" s="156">
        <v>52020</v>
      </c>
      <c r="C65" s="156" t="s">
        <v>192</v>
      </c>
      <c r="D65" s="153"/>
      <c r="E65" s="153"/>
      <c r="F65" s="153"/>
      <c r="G65" s="153"/>
      <c r="H65" s="154"/>
      <c r="I65" s="153"/>
      <c r="J65" s="154"/>
      <c r="K65" s="154"/>
      <c r="L65" s="154"/>
      <c r="M65" s="153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</row>
    <row r="66" spans="1:31" ht="21" customHeight="1" thickBot="1">
      <c r="A66" s="155" t="s">
        <v>158</v>
      </c>
      <c r="B66" s="156">
        <v>63020</v>
      </c>
      <c r="C66" s="156" t="s">
        <v>234</v>
      </c>
      <c r="D66" s="153"/>
      <c r="E66" s="153"/>
      <c r="F66" s="153"/>
      <c r="G66" s="153"/>
      <c r="H66" s="154"/>
      <c r="I66" s="153"/>
      <c r="J66" s="154"/>
      <c r="K66" s="154"/>
      <c r="L66" s="154"/>
      <c r="M66" s="153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</row>
    <row r="67" spans="1:31" ht="21" customHeight="1" thickBot="1">
      <c r="A67" s="155" t="s">
        <v>159</v>
      </c>
      <c r="B67" s="156">
        <v>64010</v>
      </c>
      <c r="C67" s="156" t="s">
        <v>175</v>
      </c>
      <c r="D67" s="154"/>
      <c r="E67" s="153"/>
      <c r="F67" s="154"/>
      <c r="G67" s="154"/>
      <c r="H67" s="154"/>
      <c r="I67" s="153"/>
      <c r="J67" s="154"/>
      <c r="K67" s="154"/>
      <c r="L67" s="154"/>
      <c r="M67" s="153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</row>
    <row r="68" spans="1:31" ht="21" customHeight="1" thickBot="1">
      <c r="A68" s="155" t="s">
        <v>160</v>
      </c>
      <c r="B68" s="156">
        <v>66010</v>
      </c>
      <c r="C68" s="156" t="s">
        <v>237</v>
      </c>
      <c r="D68" s="154"/>
      <c r="E68" s="153"/>
      <c r="F68" s="154"/>
      <c r="G68" s="154"/>
      <c r="H68" s="154"/>
      <c r="I68" s="153"/>
      <c r="J68" s="154"/>
      <c r="K68" s="154"/>
      <c r="L68" s="154"/>
      <c r="M68" s="153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</row>
    <row r="69" spans="1:31" ht="21" customHeight="1" thickBot="1">
      <c r="A69" s="155" t="s">
        <v>161</v>
      </c>
      <c r="B69" s="156">
        <v>66020</v>
      </c>
      <c r="C69" s="156" t="s">
        <v>281</v>
      </c>
      <c r="D69" s="153" t="s">
        <v>282</v>
      </c>
      <c r="E69" s="153">
        <f>I69+M69</f>
        <v>22741</v>
      </c>
      <c r="F69" s="153"/>
      <c r="G69" s="153"/>
      <c r="H69" s="154"/>
      <c r="I69" s="153">
        <v>20002</v>
      </c>
      <c r="J69" s="154"/>
      <c r="K69" s="154"/>
      <c r="L69" s="154"/>
      <c r="M69" s="153">
        <v>2739</v>
      </c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</row>
    <row r="70" spans="1:31" ht="21" customHeight="1" thickBot="1">
      <c r="A70" s="155" t="s">
        <v>162</v>
      </c>
      <c r="B70" s="156">
        <v>72111</v>
      </c>
      <c r="C70" s="156" t="s">
        <v>244</v>
      </c>
      <c r="D70" s="154"/>
      <c r="E70" s="153">
        <f>I70+M70</f>
        <v>250</v>
      </c>
      <c r="F70" s="153"/>
      <c r="G70" s="154"/>
      <c r="H70" s="154"/>
      <c r="I70" s="153">
        <v>250</v>
      </c>
      <c r="J70" s="154"/>
      <c r="K70" s="154"/>
      <c r="L70" s="154"/>
      <c r="M70" s="153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</row>
    <row r="71" spans="1:31" ht="21" customHeight="1" thickBot="1">
      <c r="A71" s="155" t="s">
        <v>163</v>
      </c>
      <c r="B71" s="156">
        <v>72311</v>
      </c>
      <c r="C71" s="156" t="s">
        <v>246</v>
      </c>
      <c r="D71" s="154"/>
      <c r="E71" s="153"/>
      <c r="F71" s="154"/>
      <c r="G71" s="154"/>
      <c r="H71" s="154"/>
      <c r="I71" s="153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</row>
    <row r="72" spans="1:31" ht="21" customHeight="1" thickBot="1">
      <c r="A72" s="155" t="s">
        <v>164</v>
      </c>
      <c r="B72" s="156">
        <v>74031</v>
      </c>
      <c r="C72" s="156" t="s">
        <v>247</v>
      </c>
      <c r="D72" s="154"/>
      <c r="E72" s="153"/>
      <c r="F72" s="154"/>
      <c r="G72" s="154"/>
      <c r="H72" s="154"/>
      <c r="I72" s="153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</row>
    <row r="73" spans="1:31" ht="21" customHeight="1" thickBot="1">
      <c r="A73" s="155" t="s">
        <v>165</v>
      </c>
      <c r="B73" s="156">
        <v>76062</v>
      </c>
      <c r="C73" s="156" t="s">
        <v>248</v>
      </c>
      <c r="D73" s="154"/>
      <c r="E73" s="153"/>
      <c r="F73" s="154"/>
      <c r="G73" s="154"/>
      <c r="H73" s="154"/>
      <c r="I73" s="153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</row>
    <row r="74" spans="1:31" ht="21" customHeight="1" thickBot="1">
      <c r="A74" s="155" t="s">
        <v>166</v>
      </c>
      <c r="B74" s="156">
        <v>81030</v>
      </c>
      <c r="C74" s="156" t="s">
        <v>249</v>
      </c>
      <c r="D74" s="154"/>
      <c r="E74" s="153">
        <f>I74+M74</f>
        <v>1635</v>
      </c>
      <c r="F74" s="154"/>
      <c r="G74" s="154"/>
      <c r="H74" s="154"/>
      <c r="I74" s="153">
        <v>1635</v>
      </c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</row>
    <row r="75" spans="1:31" ht="21" customHeight="1" thickBot="1">
      <c r="A75" s="155" t="s">
        <v>167</v>
      </c>
      <c r="B75" s="156">
        <v>82042</v>
      </c>
      <c r="C75" s="156" t="s">
        <v>250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</row>
    <row r="76" spans="1:31" ht="21" customHeight="1" thickBot="1">
      <c r="A76" s="155" t="s">
        <v>168</v>
      </c>
      <c r="B76" s="156">
        <v>82092</v>
      </c>
      <c r="C76" s="156" t="s">
        <v>254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</row>
    <row r="77" spans="1:31" ht="21" customHeight="1" thickBot="1">
      <c r="A77" s="155" t="s">
        <v>169</v>
      </c>
      <c r="B77" s="156">
        <v>96015</v>
      </c>
      <c r="C77" s="156" t="s">
        <v>283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</row>
    <row r="78" spans="1:31" ht="21" customHeight="1" thickBot="1">
      <c r="A78" s="155" t="s">
        <v>170</v>
      </c>
      <c r="B78" s="156">
        <v>102030</v>
      </c>
      <c r="C78" s="156" t="s">
        <v>261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</row>
    <row r="79" spans="1:31" ht="21" customHeight="1" thickBot="1">
      <c r="A79" s="155" t="s">
        <v>171</v>
      </c>
      <c r="B79" s="156">
        <v>104042</v>
      </c>
      <c r="C79" s="156" t="s">
        <v>263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</row>
    <row r="80" spans="1:31" ht="21" customHeight="1" thickBot="1">
      <c r="A80" s="155" t="s">
        <v>172</v>
      </c>
      <c r="B80" s="156">
        <v>104051</v>
      </c>
      <c r="C80" s="156" t="s">
        <v>264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31" ht="21" customHeight="1" thickBot="1">
      <c r="A81" s="155" t="s">
        <v>173</v>
      </c>
      <c r="B81" s="156">
        <v>107060</v>
      </c>
      <c r="C81" s="156" t="s">
        <v>265</v>
      </c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</row>
    <row r="82" spans="1:31" ht="21" customHeight="1" thickBot="1">
      <c r="A82" s="157" t="s">
        <v>174</v>
      </c>
      <c r="B82" s="156"/>
      <c r="C82" s="158" t="s">
        <v>284</v>
      </c>
      <c r="D82" s="153" t="s">
        <v>285</v>
      </c>
      <c r="E82" s="153">
        <f>I82+M82</f>
        <v>33920</v>
      </c>
      <c r="F82" s="153"/>
      <c r="G82" s="153"/>
      <c r="H82" s="153"/>
      <c r="I82" s="153">
        <v>26693</v>
      </c>
      <c r="J82" s="153"/>
      <c r="K82" s="153"/>
      <c r="L82" s="153"/>
      <c r="M82" s="153">
        <f>M69+M58</f>
        <v>7227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ht="11.25">
      <c r="A83" s="160"/>
    </row>
  </sheetData>
  <sheetProtection/>
  <mergeCells count="16">
    <mergeCell ref="A1:L1"/>
    <mergeCell ref="A2:L2"/>
    <mergeCell ref="A54:A57"/>
    <mergeCell ref="H54:AE54"/>
    <mergeCell ref="H57:AE57"/>
    <mergeCell ref="D6:G6"/>
    <mergeCell ref="H6:K6"/>
    <mergeCell ref="L6:O6"/>
    <mergeCell ref="P6:S6"/>
    <mergeCell ref="T6:W6"/>
    <mergeCell ref="X6:AA6"/>
    <mergeCell ref="AB6:AE6"/>
    <mergeCell ref="A3:W4"/>
    <mergeCell ref="A5:A8"/>
    <mergeCell ref="H5:AE5"/>
    <mergeCell ref="H8:A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16.75390625" style="0" customWidth="1"/>
    <col min="4" max="4" width="24.75390625" style="0" customWidth="1"/>
    <col min="5" max="12" width="9.125" style="0" hidden="1" customWidth="1"/>
  </cols>
  <sheetData>
    <row r="1" spans="1:12" ht="12.75">
      <c r="A1" s="301" t="s">
        <v>439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>
      <c r="A2" s="301" t="s">
        <v>452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9" ht="30.75" customHeight="1">
      <c r="A3" s="321" t="s">
        <v>194</v>
      </c>
      <c r="B3" s="311"/>
      <c r="C3" s="311"/>
      <c r="D3" s="311"/>
      <c r="E3" s="311"/>
      <c r="F3" s="269"/>
      <c r="G3" s="269"/>
      <c r="H3" s="269"/>
      <c r="I3" s="269"/>
    </row>
    <row r="4" spans="1:9" ht="12.75">
      <c r="A4" s="269"/>
      <c r="B4" s="269"/>
      <c r="C4" s="269"/>
      <c r="D4" s="269"/>
      <c r="E4" s="269"/>
      <c r="F4" s="269"/>
      <c r="G4" s="269"/>
      <c r="H4" s="269"/>
      <c r="I4" s="269"/>
    </row>
    <row r="5" spans="1:9" ht="36" customHeight="1">
      <c r="A5" s="321" t="s">
        <v>430</v>
      </c>
      <c r="B5" s="311"/>
      <c r="C5" s="311"/>
      <c r="D5" s="311"/>
      <c r="E5" s="311"/>
      <c r="F5" s="269"/>
      <c r="G5" s="269"/>
      <c r="H5" s="269"/>
      <c r="I5" s="269"/>
    </row>
    <row r="6" ht="65.25" customHeight="1">
      <c r="D6" s="26" t="s">
        <v>0</v>
      </c>
    </row>
    <row r="7" spans="1:7" s="270" customFormat="1" ht="67.5" customHeight="1">
      <c r="A7" s="272" t="s">
        <v>202</v>
      </c>
      <c r="B7" s="273" t="s">
        <v>380</v>
      </c>
      <c r="C7" s="273" t="s">
        <v>2</v>
      </c>
      <c r="D7" s="273" t="s">
        <v>381</v>
      </c>
      <c r="E7" s="271"/>
      <c r="F7" s="271"/>
      <c r="G7" s="271"/>
    </row>
    <row r="8" spans="1:4" ht="57.75" customHeight="1">
      <c r="A8" s="274" t="s">
        <v>150</v>
      </c>
      <c r="B8" s="275" t="s">
        <v>388</v>
      </c>
      <c r="C8" s="274">
        <v>0</v>
      </c>
      <c r="D8" s="274">
        <v>0</v>
      </c>
    </row>
    <row r="9" spans="1:4" ht="20.25" customHeight="1">
      <c r="A9" s="274" t="s">
        <v>151</v>
      </c>
      <c r="B9" s="274" t="s">
        <v>382</v>
      </c>
      <c r="C9" s="274">
        <v>19617</v>
      </c>
      <c r="D9" s="274">
        <v>0</v>
      </c>
    </row>
    <row r="10" spans="1:4" ht="18.75" customHeight="1">
      <c r="A10" s="274" t="s">
        <v>383</v>
      </c>
      <c r="B10" s="274" t="s">
        <v>384</v>
      </c>
      <c r="C10" s="274">
        <v>5000</v>
      </c>
      <c r="D10" s="274">
        <v>2822</v>
      </c>
    </row>
    <row r="11" spans="1:4" ht="25.5" customHeight="1">
      <c r="A11" s="274" t="s">
        <v>153</v>
      </c>
      <c r="B11" s="274" t="s">
        <v>385</v>
      </c>
      <c r="C11" s="274">
        <v>4500</v>
      </c>
      <c r="D11" s="274">
        <v>4500</v>
      </c>
    </row>
    <row r="12" spans="1:4" ht="18" customHeight="1">
      <c r="A12" s="274" t="s">
        <v>154</v>
      </c>
      <c r="B12" s="274" t="s">
        <v>386</v>
      </c>
      <c r="C12" s="274">
        <v>5200</v>
      </c>
      <c r="D12" s="274">
        <v>0</v>
      </c>
    </row>
    <row r="13" spans="1:4" s="270" customFormat="1" ht="54" customHeight="1">
      <c r="A13" s="276"/>
      <c r="B13" s="276" t="s">
        <v>387</v>
      </c>
      <c r="C13" s="276">
        <v>34317</v>
      </c>
      <c r="D13" s="276">
        <v>7322</v>
      </c>
    </row>
  </sheetData>
  <sheetProtection/>
  <mergeCells count="4">
    <mergeCell ref="A3:E3"/>
    <mergeCell ref="A5:E5"/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D9" sqref="D9"/>
    </sheetView>
  </sheetViews>
  <sheetFormatPr defaultColWidth="9.00390625" defaultRowHeight="12.75"/>
  <cols>
    <col min="2" max="2" width="27.375" style="0" customWidth="1"/>
    <col min="3" max="3" width="17.875" style="0" customWidth="1"/>
    <col min="4" max="4" width="18.375" style="0" customWidth="1"/>
    <col min="5" max="5" width="9.125" style="0" customWidth="1"/>
    <col min="6" max="12" width="9.125" style="0" hidden="1" customWidth="1"/>
  </cols>
  <sheetData>
    <row r="1" spans="1:12" ht="12.75">
      <c r="A1" s="301" t="s">
        <v>440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5" customHeight="1">
      <c r="A2" s="301" t="s">
        <v>453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9" ht="12.75">
      <c r="A3" s="321" t="s">
        <v>194</v>
      </c>
      <c r="B3" s="311"/>
      <c r="C3" s="311"/>
      <c r="D3" s="311"/>
      <c r="E3" s="311"/>
      <c r="F3" s="269"/>
      <c r="G3" s="269"/>
      <c r="H3" s="269"/>
      <c r="I3" s="269"/>
    </row>
    <row r="4" spans="1:9" ht="12.75">
      <c r="A4" s="269"/>
      <c r="B4" s="269"/>
      <c r="C4" s="269"/>
      <c r="D4" s="269"/>
      <c r="E4" s="269"/>
      <c r="F4" s="269"/>
      <c r="G4" s="269"/>
      <c r="H4" s="269"/>
      <c r="I4" s="269"/>
    </row>
    <row r="5" spans="1:9" ht="12.75">
      <c r="A5" s="321" t="s">
        <v>411</v>
      </c>
      <c r="B5" s="311"/>
      <c r="C5" s="311"/>
      <c r="D5" s="311"/>
      <c r="E5" s="311"/>
      <c r="F5" s="268"/>
      <c r="G5" s="268"/>
      <c r="H5" s="268"/>
      <c r="I5" s="268"/>
    </row>
    <row r="6" ht="31.5" customHeight="1">
      <c r="D6" s="26" t="s">
        <v>426</v>
      </c>
    </row>
    <row r="7" spans="1:9" ht="51">
      <c r="A7" s="272" t="s">
        <v>202</v>
      </c>
      <c r="B7" s="273" t="s">
        <v>380</v>
      </c>
      <c r="C7" s="273" t="s">
        <v>2</v>
      </c>
      <c r="D7" s="273" t="s">
        <v>381</v>
      </c>
      <c r="E7" s="271"/>
      <c r="F7" s="271"/>
      <c r="G7" s="271"/>
      <c r="H7" s="270"/>
      <c r="I7" s="270"/>
    </row>
    <row r="8" spans="1:4" s="270" customFormat="1" ht="12.75">
      <c r="A8" s="276" t="s">
        <v>150</v>
      </c>
      <c r="B8" s="277" t="s">
        <v>183</v>
      </c>
      <c r="C8" s="276">
        <v>2070</v>
      </c>
      <c r="D8" s="276">
        <f>SUM(D9:D16)</f>
        <v>3706</v>
      </c>
    </row>
    <row r="9" spans="1:4" ht="12.75">
      <c r="A9" s="274" t="s">
        <v>151</v>
      </c>
      <c r="B9" s="274" t="s">
        <v>389</v>
      </c>
      <c r="C9" s="274">
        <v>516</v>
      </c>
      <c r="D9" s="274">
        <v>516</v>
      </c>
    </row>
    <row r="10" spans="1:4" ht="12.75">
      <c r="A10" s="274" t="s">
        <v>383</v>
      </c>
      <c r="B10" s="274" t="s">
        <v>184</v>
      </c>
      <c r="C10" s="274">
        <v>260</v>
      </c>
      <c r="D10" s="274">
        <v>260</v>
      </c>
    </row>
    <row r="11" spans="1:4" ht="12.75">
      <c r="A11" s="274" t="s">
        <v>153</v>
      </c>
      <c r="B11" s="274" t="s">
        <v>185</v>
      </c>
      <c r="C11" s="274">
        <v>300</v>
      </c>
      <c r="D11" s="274">
        <v>300</v>
      </c>
    </row>
    <row r="12" spans="1:4" ht="12.75">
      <c r="A12" s="274" t="s">
        <v>154</v>
      </c>
      <c r="B12" s="274" t="s">
        <v>186</v>
      </c>
      <c r="C12" s="274">
        <v>272</v>
      </c>
      <c r="D12" s="274">
        <v>272</v>
      </c>
    </row>
    <row r="13" spans="1:4" ht="12.75">
      <c r="A13" s="274" t="s">
        <v>155</v>
      </c>
      <c r="B13" s="274" t="s">
        <v>187</v>
      </c>
      <c r="C13" s="274">
        <v>222</v>
      </c>
      <c r="D13" s="274">
        <v>222</v>
      </c>
    </row>
    <row r="14" spans="1:4" ht="12.75">
      <c r="A14" s="274" t="s">
        <v>156</v>
      </c>
      <c r="B14" s="274" t="s">
        <v>390</v>
      </c>
      <c r="C14" s="274">
        <v>500</v>
      </c>
      <c r="D14" s="274">
        <v>500</v>
      </c>
    </row>
    <row r="15" spans="1:4" ht="12.75">
      <c r="A15" s="274" t="s">
        <v>157</v>
      </c>
      <c r="B15" s="274" t="s">
        <v>393</v>
      </c>
      <c r="C15" s="274"/>
      <c r="D15" s="274">
        <v>561</v>
      </c>
    </row>
    <row r="16" spans="1:4" ht="25.5">
      <c r="A16" s="274" t="s">
        <v>158</v>
      </c>
      <c r="B16" s="275" t="s">
        <v>394</v>
      </c>
      <c r="C16" s="274"/>
      <c r="D16" s="274">
        <v>1075</v>
      </c>
    </row>
    <row r="17" spans="1:4" s="270" customFormat="1" ht="12.75">
      <c r="A17" s="276" t="s">
        <v>159</v>
      </c>
      <c r="B17" s="276" t="s">
        <v>391</v>
      </c>
      <c r="C17" s="276">
        <v>6500</v>
      </c>
      <c r="D17" s="276">
        <f>SUM(D18:D20)</f>
        <v>9000</v>
      </c>
    </row>
    <row r="18" spans="1:4" ht="12.75">
      <c r="A18" s="274" t="s">
        <v>160</v>
      </c>
      <c r="B18" s="274" t="s">
        <v>392</v>
      </c>
      <c r="C18" s="274">
        <v>3000</v>
      </c>
      <c r="D18" s="274">
        <v>5000</v>
      </c>
    </row>
    <row r="19" spans="1:4" ht="12.75">
      <c r="A19" s="274" t="s">
        <v>161</v>
      </c>
      <c r="B19" s="274" t="s">
        <v>191</v>
      </c>
      <c r="C19" s="274">
        <v>3000</v>
      </c>
      <c r="D19" s="274">
        <v>3500</v>
      </c>
    </row>
    <row r="20" spans="1:4" ht="12.75">
      <c r="A20" s="274" t="s">
        <v>162</v>
      </c>
      <c r="B20" s="274" t="s">
        <v>201</v>
      </c>
      <c r="C20" s="274">
        <v>500</v>
      </c>
      <c r="D20" s="274">
        <v>500</v>
      </c>
    </row>
    <row r="21" spans="1:4" s="270" customFormat="1" ht="12.75">
      <c r="A21" s="276" t="s">
        <v>163</v>
      </c>
      <c r="B21" s="276" t="s">
        <v>399</v>
      </c>
      <c r="C21" s="276"/>
      <c r="D21" s="276">
        <f>SUM(D22:D32)</f>
        <v>13987</v>
      </c>
    </row>
    <row r="22" spans="1:4" ht="12.75">
      <c r="A22" s="274" t="s">
        <v>164</v>
      </c>
      <c r="B22" s="274" t="s">
        <v>395</v>
      </c>
      <c r="C22" s="274"/>
      <c r="D22" s="274">
        <v>255</v>
      </c>
    </row>
    <row r="23" spans="1:4" ht="12.75">
      <c r="A23" s="274" t="s">
        <v>165</v>
      </c>
      <c r="B23" s="274" t="s">
        <v>397</v>
      </c>
      <c r="C23" s="274"/>
      <c r="D23" s="274">
        <v>1100</v>
      </c>
    </row>
    <row r="24" spans="1:4" ht="12.75">
      <c r="A24" s="274" t="s">
        <v>166</v>
      </c>
      <c r="B24" s="274" t="s">
        <v>398</v>
      </c>
      <c r="C24" s="274"/>
      <c r="D24" s="274">
        <v>250</v>
      </c>
    </row>
    <row r="25" spans="1:4" ht="12.75">
      <c r="A25" s="274" t="s">
        <v>167</v>
      </c>
      <c r="B25" s="274" t="s">
        <v>400</v>
      </c>
      <c r="C25" s="274"/>
      <c r="D25" s="274">
        <v>1000</v>
      </c>
    </row>
    <row r="26" spans="1:4" ht="12.75">
      <c r="A26" s="274" t="s">
        <v>168</v>
      </c>
      <c r="B26" s="274" t="s">
        <v>401</v>
      </c>
      <c r="C26" s="274"/>
      <c r="D26" s="274">
        <v>280</v>
      </c>
    </row>
    <row r="27" spans="1:4" ht="12.75">
      <c r="A27" s="274" t="s">
        <v>169</v>
      </c>
      <c r="B27" s="274" t="s">
        <v>402</v>
      </c>
      <c r="C27" s="274"/>
      <c r="D27" s="274">
        <v>299</v>
      </c>
    </row>
    <row r="28" spans="1:4" ht="12.75">
      <c r="A28" s="274" t="s">
        <v>171</v>
      </c>
      <c r="B28" s="274" t="s">
        <v>404</v>
      </c>
      <c r="C28" s="274"/>
      <c r="D28" s="274">
        <v>1686</v>
      </c>
    </row>
    <row r="29" spans="1:4" ht="12.75">
      <c r="A29" s="274" t="s">
        <v>172</v>
      </c>
      <c r="B29" s="274" t="s">
        <v>416</v>
      </c>
      <c r="C29" s="274"/>
      <c r="D29" s="274">
        <v>1817</v>
      </c>
    </row>
    <row r="30" spans="1:4" ht="12.75">
      <c r="A30" s="274" t="s">
        <v>173</v>
      </c>
      <c r="B30" s="274" t="s">
        <v>405</v>
      </c>
      <c r="C30" s="274"/>
      <c r="D30" s="274">
        <v>5200</v>
      </c>
    </row>
    <row r="31" spans="1:4" ht="12.75">
      <c r="A31" s="274" t="s">
        <v>174</v>
      </c>
      <c r="B31" s="274" t="s">
        <v>413</v>
      </c>
      <c r="C31" s="274"/>
      <c r="D31" s="274">
        <v>2000</v>
      </c>
    </row>
    <row r="32" spans="1:4" ht="12.75">
      <c r="A32" s="274" t="s">
        <v>420</v>
      </c>
      <c r="B32" s="274" t="s">
        <v>374</v>
      </c>
      <c r="C32" s="274"/>
      <c r="D32" s="274">
        <v>100</v>
      </c>
    </row>
    <row r="33" spans="1:9" ht="28.5" customHeight="1">
      <c r="A33" s="276"/>
      <c r="B33" s="276" t="s">
        <v>387</v>
      </c>
      <c r="C33" s="276">
        <v>8570</v>
      </c>
      <c r="D33" s="276">
        <f>SUM(D8+D17+D21)</f>
        <v>26693</v>
      </c>
      <c r="E33" s="270"/>
      <c r="F33" s="270"/>
      <c r="G33" s="270"/>
      <c r="H33" s="270"/>
      <c r="I33" s="270"/>
    </row>
  </sheetData>
  <sheetProtection/>
  <mergeCells count="4">
    <mergeCell ref="A3:E3"/>
    <mergeCell ref="A5:E5"/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2016-09-16T12:02:31Z</cp:lastPrinted>
  <dcterms:created xsi:type="dcterms:W3CDTF">2016-03-07T14:14:28Z</dcterms:created>
  <dcterms:modified xsi:type="dcterms:W3CDTF">2016-09-23T16:28:54Z</dcterms:modified>
  <cp:category/>
  <cp:version/>
  <cp:contentType/>
  <cp:contentStatus/>
</cp:coreProperties>
</file>