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activeTab="1"/>
  </bookViews>
  <sheets>
    <sheet name="1.sz mell." sheetId="1" r:id="rId1"/>
    <sheet name="2.számú melléklet" sheetId="2" r:id="rId2"/>
    <sheet name="3. sz mell" sheetId="3" r:id="rId3"/>
    <sheet name="4. sz.mell" sheetId="4" r:id="rId4"/>
    <sheet name="5.sz mell." sheetId="5" r:id="rId5"/>
    <sheet name="6.sz.mell. " sheetId="6" r:id="rId6"/>
    <sheet name="7.sz m" sheetId="7" r:id="rId7"/>
    <sheet name="8.sz.m" sheetId="8" r:id="rId8"/>
    <sheet name="9.sz.m." sheetId="9" r:id="rId9"/>
    <sheet name="Munka1" sheetId="10" r:id="rId10"/>
  </sheets>
  <definedNames>
    <definedName name="_xlnm.Print_Area" localSheetId="1">'2.számú melléklet'!$A$1:$G$50</definedName>
  </definedNames>
  <calcPr fullCalcOnLoad="1"/>
</workbook>
</file>

<file path=xl/comments1.xml><?xml version="1.0" encoding="utf-8"?>
<comments xmlns="http://schemas.openxmlformats.org/spreadsheetml/2006/main">
  <authors>
    <author>?nkorm?nyzat</author>
  </authors>
  <commentList>
    <comment ref="E156" authorId="0">
      <text>
        <r>
          <rPr>
            <b/>
            <sz val="8"/>
            <rFont val="Tahoma"/>
            <family val="2"/>
          </rPr>
          <t>Önkormányzat: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Kadark?t PM. Hivatal</author>
  </authors>
  <commentList>
    <comment ref="A43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<sst xmlns="http://schemas.openxmlformats.org/spreadsheetml/2006/main" count="443" uniqueCount="335">
  <si>
    <t>I.</t>
  </si>
  <si>
    <t>II.</t>
  </si>
  <si>
    <t>Intézmény</t>
  </si>
  <si>
    <t>Polgármesteri Hivatal</t>
  </si>
  <si>
    <t>Szakfeladat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</si>
  <si>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</si>
  <si>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</si>
  <si>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</si>
  <si>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</si>
  <si>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</si>
  <si>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</si>
  <si>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</si>
  <si>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</si>
  <si>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</si>
  <si>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</si>
  <si>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</si>
  <si>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</si>
  <si>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Pénzmaradvány</t>
  </si>
  <si>
    <t>MINDÖSSZESEN:</t>
  </si>
  <si>
    <t>Dologi kiadások</t>
  </si>
  <si>
    <t xml:space="preserve">Eredeti ei. </t>
  </si>
  <si>
    <t>Felújítás</t>
  </si>
  <si>
    <t>6.</t>
  </si>
  <si>
    <t>Fejlesztés</t>
  </si>
  <si>
    <t>Hiteltörlesztés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</si>
  <si>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</si>
  <si>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</si>
  <si>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</si>
  <si>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</si>
  <si>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</si>
  <si>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</si>
  <si>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</si>
  <si>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</si>
  <si>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</si>
  <si>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</si>
  <si>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</si>
  <si>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</si>
  <si>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</si>
  <si>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</si>
  <si>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</si>
  <si>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</si>
  <si>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</si>
  <si>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</si>
  <si>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</si>
  <si>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</si>
  <si>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</si>
  <si>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</si>
  <si>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KIMUTATÁS</t>
  </si>
  <si>
    <t>Cím</t>
  </si>
  <si>
    <t>Kommunális adó</t>
  </si>
  <si>
    <t xml:space="preserve">id. Kapoli Antal  Művelődési Központ </t>
  </si>
  <si>
    <t>Szociális Alapszolgáltatási Központ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</si>
  <si>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</si>
  <si>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</si>
  <si>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</si>
  <si>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</si>
  <si>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</si>
  <si>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</si>
  <si>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</si>
  <si>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</si>
  <si>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Családsegítés</t>
  </si>
  <si>
    <t>Rendszeres szociális segély</t>
  </si>
  <si>
    <t>Közfoglalkoztatás</t>
  </si>
  <si>
    <t>Lakossági kamatmentes kölcsön</t>
  </si>
  <si>
    <t>Finanszírozási művelet</t>
  </si>
  <si>
    <t>ÖSSZESEN</t>
  </si>
  <si>
    <t>adatok eFt-ban</t>
  </si>
  <si>
    <t>MEGNEVEZÉS</t>
  </si>
  <si>
    <t>Népdalkör</t>
  </si>
  <si>
    <t>Megnevezés</t>
  </si>
  <si>
    <t>Város-és közsséggazdálkodás</t>
  </si>
  <si>
    <t>Labor</t>
  </si>
  <si>
    <t>Védőnői szolgálat</t>
  </si>
  <si>
    <t>Igazgatási tevékenység</t>
  </si>
  <si>
    <t>Polgármesteri Hivatal összesen:</t>
  </si>
  <si>
    <t>Óvodai Nevelés</t>
  </si>
  <si>
    <t>Házi segítségnyújtás</t>
  </si>
  <si>
    <t>Szociális étkeztetés</t>
  </si>
  <si>
    <t>Nappali ellátás</t>
  </si>
  <si>
    <t>SZASZK összesen:</t>
  </si>
  <si>
    <t>Művelődési Ház</t>
  </si>
  <si>
    <t>Művelődési Ház összesen:</t>
  </si>
  <si>
    <t>Könyvtár összesen:</t>
  </si>
  <si>
    <t>LÉTSZÁMKERET ÖSSZESEN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</si>
  <si>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</si>
  <si>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</si>
  <si>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</si>
  <si>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</si>
  <si>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</si>
  <si>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</si>
  <si>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</si>
  <si>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</si>
  <si>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</si>
  <si>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</si>
  <si>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</si>
  <si>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</si>
  <si>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</si>
  <si>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</si>
  <si>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</si>
  <si>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</si>
  <si>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</si>
  <si>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</si>
  <si>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</si>
  <si>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</si>
  <si>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</si>
  <si>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</si>
  <si>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</si>
  <si>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</si>
  <si>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Városnap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</si>
  <si>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</si>
  <si>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</si>
  <si>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</si>
  <si>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</si>
  <si>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</si>
  <si>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</si>
  <si>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</si>
  <si>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</si>
  <si>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</si>
  <si>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</si>
  <si>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</si>
  <si>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</si>
  <si>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</si>
  <si>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FELHALMOZÁSI EI.CSOPORT</t>
  </si>
  <si>
    <t>SAJÁT BEVÉTEL</t>
  </si>
  <si>
    <t>CÍM</t>
  </si>
  <si>
    <t>LÉTSZÁM ( FŐ)</t>
  </si>
  <si>
    <t>Tűzoltószertár</t>
  </si>
  <si>
    <t>ÖSSZES        KIADÁS</t>
  </si>
  <si>
    <t>KV-I TÁMOGATÁS</t>
  </si>
  <si>
    <t>PÉNZ-MARADVÁNY</t>
  </si>
  <si>
    <t>MUNK.TERH. JÁRULÉK</t>
  </si>
  <si>
    <t>DOLOGI</t>
  </si>
  <si>
    <t>PÉNZESZKÖZ ÁTADÁS</t>
  </si>
  <si>
    <t>SZOCIÁLIS JUTTATÁS</t>
  </si>
  <si>
    <t>1. SZEMÉLYI JUTTATÁS</t>
  </si>
  <si>
    <t>2. MUNK. TERH. JÁRULÉK</t>
  </si>
  <si>
    <t>3. DOLOGI     KIADÁS</t>
  </si>
  <si>
    <t>4. TÁMOG. ÉRT. ÁTADOTT PÉNZESZK.</t>
  </si>
  <si>
    <t>5. PÉNZBENI SZOCIÁLIS JUTTATÁS</t>
  </si>
  <si>
    <t>6. TARTALÉK</t>
  </si>
  <si>
    <t>7.</t>
  </si>
  <si>
    <t>8.</t>
  </si>
  <si>
    <t>S.</t>
  </si>
  <si>
    <t>adatok ezer Ft-ban</t>
  </si>
  <si>
    <t>BEVÉTELEK</t>
  </si>
  <si>
    <t>Intézményi működési bevételek</t>
  </si>
  <si>
    <t>Alaptev.szolgáltatási bev.</t>
  </si>
  <si>
    <t>Intézményi ellátási dijak</t>
  </si>
  <si>
    <t>Bérleti dijak</t>
  </si>
  <si>
    <t>Továbbszámlázott szolg.bevétele</t>
  </si>
  <si>
    <t>Áfa bevétel</t>
  </si>
  <si>
    <t>Kamatbevételek</t>
  </si>
  <si>
    <t>Intézményi működési bevételek összesen:</t>
  </si>
  <si>
    <t xml:space="preserve">Kommunális adó </t>
  </si>
  <si>
    <t>Iparűzési adó</t>
  </si>
  <si>
    <t>Pótlékok és bírságok</t>
  </si>
  <si>
    <t>Egyéb sajátos bevétel</t>
  </si>
  <si>
    <t>Önkormányzatok kv-i támogatása</t>
  </si>
  <si>
    <t xml:space="preserve">Egyes jöv.pótló tam.kiegészítése </t>
  </si>
  <si>
    <t>Önkormányzatok kv-i támogatása összesen</t>
  </si>
  <si>
    <t>Támogatásértékű működési bevétel</t>
  </si>
  <si>
    <t>Támogatásértékű működési bevétel Tb alapoktól</t>
  </si>
  <si>
    <t>Támogatásértékű műk. bevétel Önkormányzatoktól                 45750</t>
  </si>
  <si>
    <t>Támogatásértékű műk.bev. Munkaügyi Központtól</t>
  </si>
  <si>
    <t>Támogatás értékű működési bevétel összeen:</t>
  </si>
  <si>
    <t>Támogatásértékű felhalmozási bevétel</t>
  </si>
  <si>
    <t>Támog értékű felhalmozási bevétel összesen:</t>
  </si>
  <si>
    <t>Kölcsönök visszatérülése ÁHT kívülről</t>
  </si>
  <si>
    <t>Felh-i célú kölcsön visszatérülés</t>
  </si>
  <si>
    <t>Kölcsönök visszatérülése összesen</t>
  </si>
  <si>
    <t>Felhalmozési és tőkejellegű bevételek</t>
  </si>
  <si>
    <t>Üzemeltetésből származó egyéb felh.bevétel</t>
  </si>
  <si>
    <t>Felhalmozási és tőkejellegű bevétel összesen:</t>
  </si>
  <si>
    <t>Pénzmaradvány összesen:</t>
  </si>
  <si>
    <t>BEVÉTELEK ÖSSZESEN:</t>
  </si>
  <si>
    <t>KIADÁSOK</t>
  </si>
  <si>
    <t>Működési kiadások</t>
  </si>
  <si>
    <t>Munkáltatót terhelő járulékok</t>
  </si>
  <si>
    <t xml:space="preserve">Műk.célú pénzeszk átadás 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</si>
  <si>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</si>
  <si>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</si>
  <si>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</si>
  <si>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</si>
  <si>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</si>
  <si>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</si>
  <si>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</si>
  <si>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</si>
  <si>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</si>
  <si>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</si>
  <si>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</si>
  <si>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>ÁTVETT     P.ESZK.</t>
  </si>
  <si>
    <t>Hosszútávú közfoglalkoztatás létszámkerete</t>
  </si>
  <si>
    <t>Rövidtávú közfoglalkoztatás létszámkerete</t>
  </si>
  <si>
    <t>NEM KÖTELEZŐ FELADATOK ÖSSZESEN</t>
  </si>
  <si>
    <t>KÖTELEZŐ FELADATOK ÖSSZESEN</t>
  </si>
  <si>
    <t>MŰV.HÁZ ÖSSZESEN</t>
  </si>
  <si>
    <t xml:space="preserve">Művelődési Ház pályázati önerő </t>
  </si>
  <si>
    <t>Céltartalék összesen</t>
  </si>
  <si>
    <t>eFt</t>
  </si>
  <si>
    <t>KÖNYVTÁR ÖSSZESEN</t>
  </si>
  <si>
    <t>Rendőrségi gépjármű üzemeltetés</t>
  </si>
  <si>
    <t>Kamatmentes szociális kölcsön</t>
  </si>
  <si>
    <t>Óvoda-Kadarkút</t>
  </si>
  <si>
    <t>Óvoda-Mike</t>
  </si>
  <si>
    <t>SZASZK FELADATOK ÖSSZESEN</t>
  </si>
  <si>
    <t>1.Európai Uniós támogatásokból megvalósuló fejlesztések</t>
  </si>
  <si>
    <t xml:space="preserve"> FEJLESZTÉSEK ÖSSZESEN</t>
  </si>
  <si>
    <t>FEJLESZTÉSEK</t>
  </si>
  <si>
    <t>2013.évi er.ei.</t>
  </si>
  <si>
    <t xml:space="preserve">2013.év er.ei. </t>
  </si>
  <si>
    <t>Beruházás áfaja</t>
  </si>
  <si>
    <t>Alkalmazottak téritése</t>
  </si>
  <si>
    <t>Gépjárműadó 40%</t>
  </si>
  <si>
    <t>Önk.hivatal műk támogatás</t>
  </si>
  <si>
    <t>Általános feladatok támogatása</t>
  </si>
  <si>
    <t>Köznevelési és gyerekétk.fel.támogatása</t>
  </si>
  <si>
    <t>Hozzájárulás pénzbeni szoc.feladatokhoz</t>
  </si>
  <si>
    <t>Szociális és gyerekjóléti feladatok</t>
  </si>
  <si>
    <t xml:space="preserve">Közművelődési feladatok támogatása </t>
  </si>
  <si>
    <t>Viziközmű társ.átvett péneszköz</t>
  </si>
  <si>
    <t>KEOP-7.1.2.-0-2009 Csatorna támogatás</t>
  </si>
  <si>
    <t>Csatorna fordított áfa bevétel</t>
  </si>
  <si>
    <t xml:space="preserve"> Gyermekkert Óvoda</t>
  </si>
  <si>
    <t>2013. évi eredeti előirányzat</t>
  </si>
  <si>
    <t>2012.évi eredeti előirányzat</t>
  </si>
  <si>
    <t>2011. évi tény</t>
  </si>
  <si>
    <t>Függő átfutó,kiegyenelítő bevételek</t>
  </si>
  <si>
    <t>2011.évi tény</t>
  </si>
  <si>
    <t>Függő,átfutó,kiegyenlítő kiadások</t>
  </si>
  <si>
    <t>2012.er.ei.</t>
  </si>
  <si>
    <t>2013.er.ei</t>
  </si>
  <si>
    <t>Kadarkút Város Önkormányzatának összevont mérlege  2011,2012, 2013. években</t>
  </si>
  <si>
    <t>EU saját forrás kiegészítő támogatás</t>
  </si>
  <si>
    <t>Felhalmozási célú hitel csatornához</t>
  </si>
  <si>
    <t xml:space="preserve"> HelyiÖnkormányzat</t>
  </si>
  <si>
    <t>V.</t>
  </si>
  <si>
    <t>VI.</t>
  </si>
  <si>
    <t>Polgárm.önk.képviselők feladatok</t>
  </si>
  <si>
    <t>Gyermekétkeztetés</t>
  </si>
  <si>
    <t>FHT</t>
  </si>
  <si>
    <t>ÖNKORMÁNYZAT</t>
  </si>
  <si>
    <t xml:space="preserve"> ÓVODA ÖSSZESEN</t>
  </si>
  <si>
    <t>Ifjusági klub</t>
  </si>
  <si>
    <t xml:space="preserve">          Kadarkút Város Önkormányzatának 2013. évi felhalmozási bevételei</t>
  </si>
  <si>
    <t>Felhalm. és tőke jellegű bev.( konc.essziós díj)</t>
  </si>
  <si>
    <t>KEOP-7.1.2.-0-0009támogatás</t>
  </si>
  <si>
    <t>Viziközműtársulattól átvett pénzeszk.csatornához</t>
  </si>
  <si>
    <t>EU saját forrás kieg.támogatás csatornához</t>
  </si>
  <si>
    <t>Csatorna forditott áfa bevétel</t>
  </si>
  <si>
    <t>Felhalm.célú célhitel csatornához</t>
  </si>
  <si>
    <t>Kadarkút Város Önkormányzatának 2013. évi felhalmozási kiadásai</t>
  </si>
  <si>
    <t>KEOP-7.1.2.-0-2009 Csatornaberuházás</t>
  </si>
  <si>
    <t>Vízmű Kossuth-Rákóczi u összekötés,Óvoda u. üz hely.</t>
  </si>
  <si>
    <t>Kadarkút Város Önkormányzat 2013. évi létszámkerete szakfeladatonkénti bontásban</t>
  </si>
  <si>
    <t>2013.évi nyitó létszám ( fő)</t>
  </si>
  <si>
    <t>Önkormányzat összesen:</t>
  </si>
  <si>
    <t>Étkeztetés</t>
  </si>
  <si>
    <t>Gyermekkert Óvoda összesen</t>
  </si>
  <si>
    <t>Kadarkút Város Önkormányzat 2013.évi közfoglalkoztatási létszámkerete</t>
  </si>
  <si>
    <t xml:space="preserve"> 6 fő foglalkoztatás 2013.01.01-2013.02.28.-ig</t>
  </si>
  <si>
    <t>Teljes munkaidősre átszámított  átlaglétszám: 1 fő</t>
  </si>
  <si>
    <t>KEOP-7.1.2.0.-2009 Csatorna</t>
  </si>
  <si>
    <t>Kadarkút Város Önkormányzat 2013. évi céltartaléka</t>
  </si>
  <si>
    <t>Óvoda céltartalék udvari játékra (Mike)</t>
  </si>
  <si>
    <t>Önkormányzat céltartaléka Iskola kifizetett számláira</t>
  </si>
  <si>
    <t>Közhatalmi bevételek</t>
  </si>
  <si>
    <t>Közhatalmi bevételek összesen:</t>
  </si>
  <si>
    <t>KÖZHATALMI BEVÉTEL</t>
  </si>
  <si>
    <t>Támogatésértékű műk.bevétel KIK.-től</t>
  </si>
  <si>
    <t>2013.mód.ei.</t>
  </si>
  <si>
    <t>Áru és készletértékesítés</t>
  </si>
  <si>
    <t>Társulásba bejáró tan támogatása</t>
  </si>
  <si>
    <t>Szerkezetátalakítási tartalék</t>
  </si>
  <si>
    <t>Központosított előirányzat működési</t>
  </si>
  <si>
    <t>Egyéb központi támogatás</t>
  </si>
  <si>
    <t>Függő ,átfutó,kiegyenlítő bevételek</t>
  </si>
  <si>
    <t>Kötbér,egyéb kártérítés bevétele</t>
  </si>
  <si>
    <t>Előző évi költségvetési visszatérülések</t>
  </si>
  <si>
    <t>Mód. ei.</t>
  </si>
  <si>
    <t>VII.</t>
  </si>
  <si>
    <t>2013. évi
mód. ei.</t>
  </si>
  <si>
    <t>Eredeti ei.</t>
  </si>
  <si>
    <t>Felmozási célu támért.bev.Önkormányzattól</t>
  </si>
  <si>
    <t>Felhalm.c.tám.ért.bev Önkormányzattól</t>
  </si>
  <si>
    <t>Tolólap beszerzése Start munkaprogram</t>
  </si>
  <si>
    <t>Igazgatás Eper softverbeszerzés</t>
  </si>
  <si>
    <t>Igazgatás informatikai csomag beszerzés</t>
  </si>
  <si>
    <t>Felh.c.pénzeszköz átadás lakosságnak</t>
  </si>
  <si>
    <t>Kapálógáp beszerzés Start munkaprogram</t>
  </si>
  <si>
    <t>Felh.c.pénzeszk.átad lakosságnak</t>
  </si>
  <si>
    <t>Függő átfutó kiegyenlítő tételek</t>
  </si>
  <si>
    <t>Er.ei.</t>
  </si>
  <si>
    <t>KÖZÖS ÖNKORMÁNYZATI HIVATAL</t>
  </si>
  <si>
    <t>7. FELH.C.PÉNZESZK:ÁTAD.</t>
  </si>
  <si>
    <t>Nyári gyerekétkeztetés támogatás</t>
  </si>
  <si>
    <t>Szociális tüzifatámogatás</t>
  </si>
  <si>
    <t>Roma nemzetiségi Önk.</t>
  </si>
  <si>
    <t>Iskolai szakfeladatok</t>
  </si>
  <si>
    <t>8. FEJLESZTÉS</t>
  </si>
  <si>
    <t>FÜGGŐ, ÁTFUTÓ, KIEGYENLÍTŐ KIADÁS</t>
  </si>
  <si>
    <t>Önkormányzat/polgármester/</t>
  </si>
  <si>
    <t>2013.03.01-2014.02.28.-ig</t>
  </si>
  <si>
    <t>munkaidős</t>
  </si>
  <si>
    <t xml:space="preserve">6 fő teljes </t>
  </si>
  <si>
    <t>2013.03.01-2013.11.30.-ig</t>
  </si>
  <si>
    <t>14 fő teljes munkaidős</t>
  </si>
  <si>
    <t>2013.04.01-2013.11.30.-ig</t>
  </si>
  <si>
    <t>8 fő teljes munkaidős</t>
  </si>
  <si>
    <t>2013.04.01-2013.08.31.-ig</t>
  </si>
  <si>
    <t>2 fő részfoglalkoztatás</t>
  </si>
  <si>
    <t>2013.04.01-2013.06.30.-ig</t>
  </si>
  <si>
    <t>6 fő részfoglalkoztatás</t>
  </si>
  <si>
    <t>2013.06.01-2013.08.31.-ig</t>
  </si>
  <si>
    <t>1 fő részfoglalkoztatás</t>
  </si>
  <si>
    <t>2013.07.01-2013.09.30.-ig</t>
  </si>
  <si>
    <t>2013.09.01-2013.12.31.-ig</t>
  </si>
  <si>
    <t>2013.10.01-2013.12.31.-ig</t>
  </si>
  <si>
    <t>Módosított ei.</t>
  </si>
  <si>
    <t>Önkormányzat céltartaléka bérkompenzációhoz</t>
  </si>
  <si>
    <t>adatok ezer forintban</t>
  </si>
  <si>
    <t>Kadarkút Város Önkormányzat 2013. évi kiadásai szakfeladatonkénti bontásban</t>
  </si>
  <si>
    <t>Kadarkút Város Önkormányzatának működési bevételei és kiadásai 2013. évben</t>
  </si>
  <si>
    <t>Kadarkút Város Önkormányzat 2013. évi bevételei és kiadásai alakulásáról</t>
  </si>
  <si>
    <t>Támogatásértékű működési bevétel társulásoktól</t>
  </si>
  <si>
    <t>Kadarkúti Közös Önkormányzati Hivatal</t>
  </si>
  <si>
    <t>Igazagtási szolgáltatási bevételek</t>
  </si>
  <si>
    <t>2013.09.01-2013.10.31.-ig</t>
  </si>
  <si>
    <t>e Ft</t>
  </si>
  <si>
    <t>3 sz. melléklet a  19 / 2013. ( XI.29. ) számú rendelethez</t>
  </si>
  <si>
    <t>5.sz. melléklet a  19 / 2013. ( XI.29. ) számú rendelethez</t>
  </si>
  <si>
    <t>6.sz. melléklet a   19/ 2013. (XI.29. ) számú rendelethez</t>
  </si>
  <si>
    <t>7.sz. melléklet a  19/ 2013. (XI.29. ) számú rendelethez</t>
  </si>
  <si>
    <t>8.sz. melléklet a   19/ 2013. (XI. 29. ) számú rendelethez</t>
  </si>
  <si>
    <t>9.sz. melléklet a  19 / 2013. ( XI .29. ) számú rendelethez</t>
  </si>
  <si>
    <t>2. sz. melléklet a  19 / 2013. (XI .29. ) számú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</si>
</sst>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0"/>
      <name val="Cambr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8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21" xfId="0" applyNumberFormat="1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22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3" xfId="0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23" xfId="0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/>
    </xf>
    <xf numFmtId="0" fontId="15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10" fillId="33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0" fillId="33" borderId="14" xfId="0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34" borderId="14" xfId="0" applyNumberFormat="1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left"/>
    </xf>
    <xf numFmtId="3" fontId="11" fillId="0" borderId="26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27" fillId="33" borderId="10" xfId="0" applyNumberFormat="1" applyFont="1" applyFill="1" applyBorder="1" applyAlignment="1">
      <alignment horizontal="right" vertical="center"/>
    </xf>
    <xf numFmtId="3" fontId="27" fillId="33" borderId="17" xfId="0" applyNumberFormat="1" applyFont="1" applyFill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horizontal="right" vertical="center"/>
    </xf>
    <xf numFmtId="3" fontId="28" fillId="0" borderId="12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3" fontId="27" fillId="0" borderId="30" xfId="0" applyNumberFormat="1" applyFont="1" applyFill="1" applyBorder="1" applyAlignment="1">
      <alignment horizontal="left" vertical="center"/>
    </xf>
    <xf numFmtId="3" fontId="27" fillId="0" borderId="31" xfId="0" applyNumberFormat="1" applyFont="1" applyFill="1" applyBorder="1" applyAlignment="1">
      <alignment horizontal="left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24" xfId="0" applyNumberFormat="1" applyFont="1" applyBorder="1" applyAlignment="1">
      <alignment horizontal="righ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28" fillId="0" borderId="32" xfId="0" applyFont="1" applyBorder="1" applyAlignment="1">
      <alignment vertical="center"/>
    </xf>
    <xf numFmtId="3" fontId="28" fillId="0" borderId="31" xfId="0" applyNumberFormat="1" applyFont="1" applyBorder="1" applyAlignment="1">
      <alignment horizontal="right" vertical="center"/>
    </xf>
    <xf numFmtId="3" fontId="27" fillId="33" borderId="34" xfId="0" applyNumberFormat="1" applyFont="1" applyFill="1" applyBorder="1" applyAlignment="1">
      <alignment horizontal="right" vertical="center"/>
    </xf>
    <xf numFmtId="3" fontId="27" fillId="33" borderId="35" xfId="0" applyNumberFormat="1" applyFont="1" applyFill="1" applyBorder="1" applyAlignment="1">
      <alignment horizontal="right" vertical="center"/>
    </xf>
    <xf numFmtId="3" fontId="27" fillId="33" borderId="3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3" fontId="3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/>
    </xf>
    <xf numFmtId="3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3" fillId="0" borderId="14" xfId="0" applyFont="1" applyBorder="1" applyAlignment="1">
      <alignment vertical="top"/>
    </xf>
    <xf numFmtId="3" fontId="3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wrapText="1"/>
    </xf>
    <xf numFmtId="0" fontId="3" fillId="0" borderId="29" xfId="0" applyFont="1" applyBorder="1" applyAlignment="1">
      <alignment/>
    </xf>
    <xf numFmtId="0" fontId="11" fillId="0" borderId="15" xfId="0" applyFont="1" applyBorder="1" applyAlignment="1">
      <alignment wrapText="1"/>
    </xf>
    <xf numFmtId="0" fontId="8" fillId="0" borderId="0" xfId="0" applyFont="1" applyAlignment="1">
      <alignment vertical="center"/>
    </xf>
    <xf numFmtId="3" fontId="10" fillId="0" borderId="0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 vertical="center"/>
    </xf>
    <xf numFmtId="0" fontId="10" fillId="33" borderId="37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27" fillId="33" borderId="13" xfId="0" applyNumberFormat="1" applyFont="1" applyFill="1" applyBorder="1" applyAlignment="1">
      <alignment horizontal="right" vertical="center"/>
    </xf>
    <xf numFmtId="3" fontId="27" fillId="33" borderId="14" xfId="0" applyNumberFormat="1" applyFont="1" applyFill="1" applyBorder="1" applyAlignment="1">
      <alignment horizontal="right" vertical="center"/>
    </xf>
    <xf numFmtId="3" fontId="27" fillId="33" borderId="13" xfId="0" applyNumberFormat="1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3" fontId="27" fillId="33" borderId="44" xfId="0" applyNumberFormat="1" applyFont="1" applyFill="1" applyBorder="1" applyAlignment="1">
      <alignment horizontal="right" vertical="center"/>
    </xf>
    <xf numFmtId="3" fontId="27" fillId="33" borderId="45" xfId="0" applyNumberFormat="1" applyFont="1" applyFill="1" applyBorder="1" applyAlignment="1">
      <alignment horizontal="right" vertical="center"/>
    </xf>
    <xf numFmtId="3" fontId="27" fillId="33" borderId="44" xfId="0" applyNumberFormat="1" applyFont="1" applyFill="1" applyBorder="1" applyAlignment="1">
      <alignment horizontal="left" vertical="center"/>
    </xf>
    <xf numFmtId="3" fontId="27" fillId="0" borderId="0" xfId="0" applyNumberFormat="1" applyFont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27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33" borderId="46" xfId="0" applyFont="1" applyFill="1" applyBorder="1" applyAlignment="1">
      <alignment vertical="center"/>
    </xf>
    <xf numFmtId="3" fontId="27" fillId="33" borderId="47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right"/>
    </xf>
    <xf numFmtId="3" fontId="4" fillId="33" borderId="45" xfId="0" applyNumberFormat="1" applyFont="1" applyFill="1" applyBorder="1" applyAlignment="1">
      <alignment/>
    </xf>
    <xf numFmtId="0" fontId="4" fillId="33" borderId="45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4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8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33" borderId="47" xfId="0" applyFont="1" applyFill="1" applyBorder="1" applyAlignment="1">
      <alignment vertical="top"/>
    </xf>
    <xf numFmtId="0" fontId="4" fillId="33" borderId="47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33" borderId="45" xfId="0" applyFont="1" applyFill="1" applyBorder="1" applyAlignment="1">
      <alignment/>
    </xf>
    <xf numFmtId="0" fontId="4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4" fillId="33" borderId="47" xfId="0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0" fontId="10" fillId="33" borderId="50" xfId="0" applyFont="1" applyFill="1" applyBorder="1" applyAlignment="1">
      <alignment vertical="center"/>
    </xf>
    <xf numFmtId="0" fontId="10" fillId="33" borderId="51" xfId="0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10" fillId="33" borderId="29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3" fillId="0" borderId="24" xfId="0" applyFont="1" applyBorder="1" applyAlignment="1">
      <alignment horizontal="left" wrapText="1"/>
    </xf>
    <xf numFmtId="0" fontId="4" fillId="0" borderId="52" xfId="0" applyFont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right"/>
    </xf>
    <xf numFmtId="0" fontId="4" fillId="0" borderId="40" xfId="0" applyFont="1" applyBorder="1" applyAlignment="1">
      <alignment horizontal="left"/>
    </xf>
    <xf numFmtId="0" fontId="11" fillId="0" borderId="30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4" fillId="0" borderId="55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1" fillId="0" borderId="50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1" fillId="0" borderId="40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4" fillId="0" borderId="60" xfId="0" applyFont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4" fillId="33" borderId="61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0" fontId="28" fillId="0" borderId="51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27" fillId="35" borderId="62" xfId="0" applyFont="1" applyFill="1" applyBorder="1" applyAlignment="1">
      <alignment horizontal="center" vertical="center"/>
    </xf>
    <xf numFmtId="3" fontId="27" fillId="35" borderId="18" xfId="0" applyNumberFormat="1" applyFont="1" applyFill="1" applyBorder="1" applyAlignment="1">
      <alignment horizontal="right" vertical="center"/>
    </xf>
    <xf numFmtId="3" fontId="27" fillId="35" borderId="19" xfId="0" applyNumberFormat="1" applyFont="1" applyFill="1" applyBorder="1" applyAlignment="1">
      <alignment horizontal="right" vertical="center"/>
    </xf>
    <xf numFmtId="3" fontId="27" fillId="33" borderId="46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10" fillId="36" borderId="29" xfId="0" applyFont="1" applyFill="1" applyBorder="1" applyAlignment="1">
      <alignment vertical="center"/>
    </xf>
    <xf numFmtId="0" fontId="8" fillId="36" borderId="14" xfId="0" applyFont="1" applyFill="1" applyBorder="1" applyAlignment="1">
      <alignment/>
    </xf>
    <xf numFmtId="0" fontId="10" fillId="36" borderId="14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0" fontId="4" fillId="33" borderId="52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6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6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3" fontId="11" fillId="0" borderId="29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11" fillId="0" borderId="65" xfId="0" applyNumberFormat="1" applyFont="1" applyFill="1" applyBorder="1" applyAlignment="1">
      <alignment/>
    </xf>
    <xf numFmtId="3" fontId="11" fillId="0" borderId="40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3" fontId="14" fillId="0" borderId="59" xfId="0" applyNumberFormat="1" applyFont="1" applyFill="1" applyBorder="1" applyAlignment="1">
      <alignment/>
    </xf>
    <xf numFmtId="3" fontId="14" fillId="0" borderId="60" xfId="0" applyNumberFormat="1" applyFont="1" applyFill="1" applyBorder="1" applyAlignment="1">
      <alignment/>
    </xf>
    <xf numFmtId="0" fontId="14" fillId="0" borderId="6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46" xfId="0" applyNumberFormat="1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67" xfId="0" applyFont="1" applyFill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68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5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70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45" xfId="0" applyFont="1" applyBorder="1" applyAlignment="1">
      <alignment/>
    </xf>
    <xf numFmtId="3" fontId="14" fillId="0" borderId="52" xfId="0" applyNumberFormat="1" applyFont="1" applyBorder="1" applyAlignment="1">
      <alignment/>
    </xf>
    <xf numFmtId="0" fontId="10" fillId="33" borderId="2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0" fillId="33" borderId="44" xfId="0" applyFont="1" applyFill="1" applyBorder="1" applyAlignment="1">
      <alignment/>
    </xf>
    <xf numFmtId="3" fontId="10" fillId="33" borderId="45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8" fillId="34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28" fillId="0" borderId="33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10" fillId="0" borderId="71" xfId="0" applyNumberFormat="1" applyFont="1" applyFill="1" applyBorder="1" applyAlignment="1">
      <alignment vertical="center"/>
    </xf>
    <xf numFmtId="3" fontId="8" fillId="0" borderId="67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3" fontId="10" fillId="0" borderId="71" xfId="0" applyNumberFormat="1" applyFont="1" applyBorder="1" applyAlignment="1">
      <alignment vertical="center"/>
    </xf>
    <xf numFmtId="0" fontId="28" fillId="0" borderId="33" xfId="0" applyFont="1" applyBorder="1" applyAlignment="1">
      <alignment horizontal="right" vertical="center"/>
    </xf>
    <xf numFmtId="0" fontId="28" fillId="0" borderId="72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1" xfId="0" applyFont="1" applyBorder="1" applyAlignment="1">
      <alignment horizontal="left" vertical="center"/>
    </xf>
    <xf numFmtId="0" fontId="28" fillId="0" borderId="51" xfId="0" applyFont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28" fillId="0" borderId="21" xfId="0" applyFont="1" applyBorder="1" applyAlignment="1">
      <alignment vertical="center" wrapText="1"/>
    </xf>
    <xf numFmtId="3" fontId="28" fillId="0" borderId="53" xfId="0" applyNumberFormat="1" applyFont="1" applyBorder="1" applyAlignment="1">
      <alignment horizontal="right" vertical="center"/>
    </xf>
    <xf numFmtId="3" fontId="27" fillId="33" borderId="31" xfId="0" applyNumberFormat="1" applyFont="1" applyFill="1" applyBorder="1" applyAlignment="1">
      <alignment horizontal="right" vertical="center"/>
    </xf>
    <xf numFmtId="3" fontId="27" fillId="33" borderId="48" xfId="0" applyNumberFormat="1" applyFont="1" applyFill="1" applyBorder="1" applyAlignment="1">
      <alignment horizontal="right" vertical="center"/>
    </xf>
    <xf numFmtId="3" fontId="28" fillId="0" borderId="30" xfId="0" applyNumberFormat="1" applyFont="1" applyBorder="1" applyAlignment="1">
      <alignment horizontal="right" vertical="center"/>
    </xf>
    <xf numFmtId="3" fontId="27" fillId="35" borderId="57" xfId="0" applyNumberFormat="1" applyFont="1" applyFill="1" applyBorder="1" applyAlignment="1">
      <alignment horizontal="right" vertical="center"/>
    </xf>
    <xf numFmtId="3" fontId="28" fillId="0" borderId="30" xfId="0" applyNumberFormat="1" applyFont="1" applyFill="1" applyBorder="1" applyAlignment="1">
      <alignment horizontal="right" vertical="center"/>
    </xf>
    <xf numFmtId="3" fontId="28" fillId="0" borderId="31" xfId="0" applyNumberFormat="1" applyFont="1" applyFill="1" applyBorder="1" applyAlignment="1">
      <alignment horizontal="right" vertical="center"/>
    </xf>
    <xf numFmtId="3" fontId="27" fillId="33" borderId="55" xfId="0" applyNumberFormat="1" applyFont="1" applyFill="1" applyBorder="1" applyAlignment="1">
      <alignment horizontal="right" vertical="center"/>
    </xf>
    <xf numFmtId="3" fontId="27" fillId="0" borderId="73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right" vertical="center"/>
    </xf>
    <xf numFmtId="3" fontId="27" fillId="33" borderId="40" xfId="0" applyNumberFormat="1" applyFont="1" applyFill="1" applyBorder="1" applyAlignment="1">
      <alignment horizontal="right" vertical="center"/>
    </xf>
    <xf numFmtId="3" fontId="28" fillId="0" borderId="50" xfId="0" applyNumberFormat="1" applyFont="1" applyBorder="1" applyAlignment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0" fontId="29" fillId="0" borderId="38" xfId="0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right" vertical="center"/>
    </xf>
    <xf numFmtId="3" fontId="27" fillId="33" borderId="48" xfId="0" applyNumberFormat="1" applyFont="1" applyFill="1" applyBorder="1" applyAlignment="1">
      <alignment horizontal="left" vertical="center"/>
    </xf>
    <xf numFmtId="3" fontId="27" fillId="33" borderId="31" xfId="0" applyNumberFormat="1" applyFont="1" applyFill="1" applyBorder="1" applyAlignment="1">
      <alignment horizontal="left" vertical="center"/>
    </xf>
    <xf numFmtId="3" fontId="27" fillId="33" borderId="41" xfId="0" applyNumberFormat="1" applyFont="1" applyFill="1" applyBorder="1" applyAlignment="1">
      <alignment horizontal="right" vertical="center"/>
    </xf>
    <xf numFmtId="3" fontId="28" fillId="0" borderId="65" xfId="0" applyNumberFormat="1" applyFont="1" applyFill="1" applyBorder="1" applyAlignment="1">
      <alignment horizontal="right" vertical="center"/>
    </xf>
    <xf numFmtId="3" fontId="27" fillId="33" borderId="0" xfId="0" applyNumberFormat="1" applyFont="1" applyFill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3" fontId="27" fillId="0" borderId="53" xfId="0" applyNumberFormat="1" applyFont="1" applyFill="1" applyBorder="1" applyAlignment="1">
      <alignment horizontal="right" vertical="center"/>
    </xf>
    <xf numFmtId="3" fontId="27" fillId="33" borderId="29" xfId="0" applyNumberFormat="1" applyFont="1" applyFill="1" applyBorder="1" applyAlignment="1">
      <alignment horizontal="center" vertical="center"/>
    </xf>
    <xf numFmtId="3" fontId="27" fillId="33" borderId="37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28" fillId="0" borderId="49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28" fillId="0" borderId="39" xfId="0" applyNumberFormat="1" applyFont="1" applyBorder="1" applyAlignment="1">
      <alignment horizontal="center" vertical="center"/>
    </xf>
    <xf numFmtId="3" fontId="27" fillId="33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27" fillId="33" borderId="42" xfId="0" applyNumberFormat="1" applyFont="1" applyFill="1" applyBorder="1" applyAlignment="1">
      <alignment horizontal="center" vertical="center"/>
    </xf>
    <xf numFmtId="3" fontId="27" fillId="35" borderId="74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7" fillId="0" borderId="6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27" fillId="33" borderId="37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3" fontId="0" fillId="33" borderId="45" xfId="0" applyNumberFormat="1" applyFill="1" applyBorder="1" applyAlignment="1">
      <alignment vertical="center"/>
    </xf>
    <xf numFmtId="3" fontId="0" fillId="33" borderId="14" xfId="0" applyNumberFormat="1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" fontId="29" fillId="0" borderId="34" xfId="0" applyNumberFormat="1" applyFont="1" applyBorder="1" applyAlignment="1">
      <alignment horizontal="center" vertical="center" wrapText="1"/>
    </xf>
    <xf numFmtId="3" fontId="29" fillId="0" borderId="59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5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3" fontId="27" fillId="0" borderId="24" xfId="0" applyNumberFormat="1" applyFont="1" applyBorder="1" applyAlignment="1">
      <alignment horizontal="right" vertical="center"/>
    </xf>
    <xf numFmtId="3" fontId="28" fillId="0" borderId="75" xfId="0" applyNumberFormat="1" applyFont="1" applyBorder="1" applyAlignment="1">
      <alignment horizontal="center" vertical="center"/>
    </xf>
    <xf numFmtId="0" fontId="27" fillId="35" borderId="76" xfId="0" applyFont="1" applyFill="1" applyBorder="1" applyAlignment="1">
      <alignment horizontal="left" vertical="center"/>
    </xf>
    <xf numFmtId="0" fontId="0" fillId="35" borderId="19" xfId="0" applyFill="1" applyBorder="1" applyAlignment="1">
      <alignment vertical="center"/>
    </xf>
    <xf numFmtId="0" fontId="25" fillId="0" borderId="74" xfId="0" applyFont="1" applyFill="1" applyBorder="1" applyAlignment="1">
      <alignment horizontal="center" vertical="center"/>
    </xf>
    <xf numFmtId="3" fontId="27" fillId="33" borderId="62" xfId="0" applyNumberFormat="1" applyFont="1" applyFill="1" applyBorder="1" applyAlignment="1">
      <alignment horizontal="right" vertical="center"/>
    </xf>
    <xf numFmtId="3" fontId="27" fillId="35" borderId="36" xfId="0" applyNumberFormat="1" applyFont="1" applyFill="1" applyBorder="1" applyAlignment="1">
      <alignment horizontal="right" vertical="center"/>
    </xf>
    <xf numFmtId="0" fontId="25" fillId="0" borderId="62" xfId="0" applyFont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0" fontId="28" fillId="0" borderId="34" xfId="0" applyFont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3" fontId="28" fillId="0" borderId="55" xfId="0" applyNumberFormat="1" applyFont="1" applyBorder="1" applyAlignment="1">
      <alignment horizontal="right" vertical="center"/>
    </xf>
    <xf numFmtId="3" fontId="28" fillId="0" borderId="17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3" fontId="28" fillId="0" borderId="3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8" fillId="0" borderId="14" xfId="0" applyNumberFormat="1" applyFont="1" applyBorder="1" applyAlignment="1">
      <alignment vertical="center"/>
    </xf>
    <xf numFmtId="0" fontId="4" fillId="0" borderId="77" xfId="0" applyFont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33" borderId="2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78" xfId="0" applyFont="1" applyFill="1" applyBorder="1" applyAlignment="1">
      <alignment horizontal="left"/>
    </xf>
    <xf numFmtId="0" fontId="4" fillId="33" borderId="50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33" borderId="45" xfId="0" applyFont="1" applyFill="1" applyBorder="1" applyAlignment="1">
      <alignment horizontal="left"/>
    </xf>
    <xf numFmtId="0" fontId="3" fillId="0" borderId="14" xfId="0" applyFont="1" applyBorder="1" applyAlignment="1">
      <alignment vertical="top"/>
    </xf>
    <xf numFmtId="0" fontId="24" fillId="0" borderId="0" xfId="0" applyFont="1" applyBorder="1" applyAlignment="1">
      <alignment horizontal="center" vertical="center" wrapText="1"/>
    </xf>
    <xf numFmtId="3" fontId="8" fillId="0" borderId="65" xfId="0" applyNumberFormat="1" applyFont="1" applyBorder="1" applyAlignment="1">
      <alignment horizontal="right"/>
    </xf>
    <xf numFmtId="0" fontId="14" fillId="0" borderId="7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14" fillId="0" borderId="3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3" fontId="10" fillId="0" borderId="80" xfId="0" applyNumberFormat="1" applyFont="1" applyBorder="1" applyAlignment="1">
      <alignment horizontal="center" vertical="center"/>
    </xf>
    <xf numFmtId="3" fontId="10" fillId="0" borderId="7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/>
    </xf>
    <xf numFmtId="0" fontId="10" fillId="33" borderId="59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28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horizontal="right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3" fontId="29" fillId="0" borderId="47" xfId="0" applyNumberFormat="1" applyFont="1" applyBorder="1" applyAlignment="1">
      <alignment horizontal="center" vertical="center" wrapText="1"/>
    </xf>
    <xf numFmtId="3" fontId="29" fillId="0" borderId="46" xfId="0" applyNumberFormat="1" applyFont="1" applyBorder="1" applyAlignment="1">
      <alignment horizontal="center" vertical="center" wrapText="1"/>
    </xf>
    <xf numFmtId="3" fontId="27" fillId="0" borderId="49" xfId="0" applyNumberFormat="1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3" fontId="29" fillId="33" borderId="80" xfId="0" applyNumberFormat="1" applyFont="1" applyFill="1" applyBorder="1" applyAlignment="1">
      <alignment horizontal="center" vertical="center" wrapText="1"/>
    </xf>
    <xf numFmtId="3" fontId="29" fillId="33" borderId="73" xfId="0" applyNumberFormat="1" applyFont="1" applyFill="1" applyBorder="1" applyAlignment="1">
      <alignment horizontal="center" vertical="center" wrapText="1"/>
    </xf>
    <xf numFmtId="3" fontId="29" fillId="33" borderId="74" xfId="0" applyNumberFormat="1" applyFont="1" applyFill="1" applyBorder="1" applyAlignment="1">
      <alignment horizontal="center" vertical="center" wrapText="1"/>
    </xf>
    <xf numFmtId="3" fontId="29" fillId="33" borderId="6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3" fontId="29" fillId="0" borderId="42" xfId="0" applyNumberFormat="1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83" xfId="0" applyNumberFormat="1" applyFont="1" applyBorder="1" applyAlignment="1">
      <alignment horizontal="center" vertical="center"/>
    </xf>
    <xf numFmtId="3" fontId="29" fillId="0" borderId="74" xfId="0" applyNumberFormat="1" applyFont="1" applyBorder="1" applyAlignment="1">
      <alignment horizontal="center" vertical="center"/>
    </xf>
    <xf numFmtId="3" fontId="29" fillId="0" borderId="7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2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33" borderId="29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1"/>
  <sheetViews>
    <sheetView zoomScalePageLayoutView="0" workbookViewId="0" topLeftCell="A70">
      <selection activeCell="C2" sqref="C2:F2"/>
    </sheetView>
  </sheetViews>
  <sheetFormatPr defaultColWidth="9.00390625" defaultRowHeight="12.75"/>
  <cols>
    <col min="1" max="1" width="0.2421875" style="127" customWidth="1"/>
    <col min="2" max="2" width="2.25390625" style="212" hidden="1" customWidth="1"/>
    <col min="3" max="3" width="42.75390625" style="151" customWidth="1"/>
    <col min="4" max="4" width="4.25390625" style="151" hidden="1" customWidth="1"/>
    <col min="5" max="6" width="20.375" style="151" customWidth="1"/>
  </cols>
  <sheetData>
    <row r="1" spans="1:10" ht="23.25" customHeight="1">
      <c r="A1" s="264"/>
      <c r="B1" s="264"/>
      <c r="C1" s="264"/>
      <c r="D1" s="264"/>
      <c r="E1" s="264"/>
      <c r="F1" s="264"/>
      <c r="G1" s="264"/>
      <c r="H1" s="264"/>
      <c r="I1" s="264"/>
      <c r="J1" s="264"/>
    </row>
    <row r="2" spans="1:10" ht="30.75" customHeight="1">
      <c r="A2" s="265"/>
      <c r="B2" s="265"/>
      <c r="C2" s="469" t="s">
        <v>322</v>
      </c>
      <c r="D2" s="469"/>
      <c r="E2" s="469"/>
      <c r="F2" s="469"/>
      <c r="G2" s="265"/>
      <c r="H2" s="265"/>
      <c r="I2" s="265"/>
      <c r="J2" s="265"/>
    </row>
    <row r="3" spans="1:6" ht="18.75" customHeight="1">
      <c r="A3" s="126"/>
      <c r="B3" s="205"/>
      <c r="C3" s="48"/>
      <c r="D3" s="48"/>
      <c r="E3" s="48"/>
      <c r="F3" s="48"/>
    </row>
    <row r="4" spans="2:6" ht="15.75">
      <c r="B4" s="138"/>
      <c r="C4" s="470" t="s">
        <v>143</v>
      </c>
      <c r="D4" s="470"/>
      <c r="E4" s="470"/>
      <c r="F4" s="470"/>
    </row>
    <row r="5" spans="2:6" ht="15.75">
      <c r="B5" s="144"/>
      <c r="C5" s="464" t="s">
        <v>144</v>
      </c>
      <c r="D5" s="465"/>
      <c r="E5" s="129" t="s">
        <v>208</v>
      </c>
      <c r="F5" s="129" t="s">
        <v>269</v>
      </c>
    </row>
    <row r="6" spans="2:6" ht="15">
      <c r="B6" s="451" t="s">
        <v>8</v>
      </c>
      <c r="C6" s="460" t="s">
        <v>145</v>
      </c>
      <c r="D6" s="461"/>
      <c r="E6" s="131"/>
      <c r="F6" s="131"/>
    </row>
    <row r="7" spans="2:6" ht="15">
      <c r="B7" s="449"/>
      <c r="C7" s="132" t="s">
        <v>270</v>
      </c>
      <c r="D7" s="130"/>
      <c r="E7" s="131"/>
      <c r="F7" s="133"/>
    </row>
    <row r="8" spans="2:6" ht="15">
      <c r="B8" s="449"/>
      <c r="C8" s="462" t="s">
        <v>146</v>
      </c>
      <c r="D8" s="462"/>
      <c r="E8" s="135">
        <v>200</v>
      </c>
      <c r="F8" s="135">
        <v>200</v>
      </c>
    </row>
    <row r="9" spans="2:6" ht="15">
      <c r="B9" s="449"/>
      <c r="C9" s="134" t="s">
        <v>156</v>
      </c>
      <c r="D9" s="134"/>
      <c r="E9" s="135">
        <v>1020</v>
      </c>
      <c r="F9" s="135">
        <v>10363</v>
      </c>
    </row>
    <row r="10" spans="2:6" ht="15">
      <c r="B10" s="449"/>
      <c r="C10" s="134" t="s">
        <v>147</v>
      </c>
      <c r="D10" s="134"/>
      <c r="E10" s="135">
        <v>23445</v>
      </c>
      <c r="F10" s="135">
        <v>8224</v>
      </c>
    </row>
    <row r="11" spans="2:6" ht="15">
      <c r="B11" s="449"/>
      <c r="C11" s="134" t="s">
        <v>148</v>
      </c>
      <c r="D11" s="134"/>
      <c r="E11" s="135">
        <v>1221</v>
      </c>
      <c r="F11" s="135">
        <v>1221</v>
      </c>
    </row>
    <row r="12" spans="2:6" ht="15">
      <c r="B12" s="449"/>
      <c r="C12" s="134" t="s">
        <v>211</v>
      </c>
      <c r="D12" s="134"/>
      <c r="E12" s="135">
        <v>180</v>
      </c>
      <c r="F12" s="135">
        <v>200</v>
      </c>
    </row>
    <row r="13" spans="2:6" ht="15">
      <c r="B13" s="449"/>
      <c r="C13" s="462" t="s">
        <v>149</v>
      </c>
      <c r="D13" s="462"/>
      <c r="E13" s="135">
        <v>6418</v>
      </c>
      <c r="F13" s="135">
        <v>6418</v>
      </c>
    </row>
    <row r="14" spans="2:6" ht="15">
      <c r="B14" s="449"/>
      <c r="C14" s="134" t="s">
        <v>276</v>
      </c>
      <c r="D14" s="134"/>
      <c r="E14" s="135"/>
      <c r="F14" s="135"/>
    </row>
    <row r="15" spans="2:6" ht="15">
      <c r="B15" s="449"/>
      <c r="C15" s="134" t="s">
        <v>150</v>
      </c>
      <c r="D15" s="134"/>
      <c r="E15" s="135">
        <v>8352</v>
      </c>
      <c r="F15" s="135">
        <v>3878</v>
      </c>
    </row>
    <row r="16" spans="2:6" ht="15">
      <c r="B16" s="449"/>
      <c r="C16" s="462" t="s">
        <v>151</v>
      </c>
      <c r="D16" s="462"/>
      <c r="E16" s="135">
        <v>200</v>
      </c>
      <c r="F16" s="135">
        <v>201</v>
      </c>
    </row>
    <row r="17" spans="2:6" ht="15.75" thickBot="1">
      <c r="B17" s="206"/>
      <c r="C17" s="201" t="s">
        <v>152</v>
      </c>
      <c r="D17" s="202"/>
      <c r="E17" s="198">
        <f>SUM(E8:E16)</f>
        <v>41036</v>
      </c>
      <c r="F17" s="198">
        <f>SUM(F7:F16)</f>
        <v>30705</v>
      </c>
    </row>
    <row r="18" spans="2:6" ht="15">
      <c r="B18" s="448" t="s">
        <v>9</v>
      </c>
      <c r="C18" s="466" t="s">
        <v>265</v>
      </c>
      <c r="D18" s="466"/>
      <c r="E18" s="135"/>
      <c r="F18" s="135"/>
    </row>
    <row r="19" spans="2:6" ht="15">
      <c r="B19" s="449"/>
      <c r="C19" s="134" t="s">
        <v>325</v>
      </c>
      <c r="D19" s="136"/>
      <c r="E19" s="135">
        <v>200</v>
      </c>
      <c r="F19" s="135">
        <v>59</v>
      </c>
    </row>
    <row r="20" spans="2:6" ht="15">
      <c r="B20" s="449"/>
      <c r="C20" s="462" t="s">
        <v>153</v>
      </c>
      <c r="D20" s="462"/>
      <c r="E20" s="135">
        <v>7500</v>
      </c>
      <c r="F20" s="135">
        <v>7500</v>
      </c>
    </row>
    <row r="21" spans="2:6" ht="15">
      <c r="B21" s="449"/>
      <c r="C21" s="134" t="s">
        <v>154</v>
      </c>
      <c r="D21" s="134"/>
      <c r="E21" s="135">
        <v>18900</v>
      </c>
      <c r="F21" s="135">
        <v>19100</v>
      </c>
    </row>
    <row r="22" spans="2:6" ht="15">
      <c r="B22" s="449"/>
      <c r="C22" s="462" t="s">
        <v>155</v>
      </c>
      <c r="D22" s="462"/>
      <c r="E22" s="135">
        <v>700</v>
      </c>
      <c r="F22" s="135">
        <v>700</v>
      </c>
    </row>
    <row r="23" spans="2:6" ht="15">
      <c r="B23" s="449"/>
      <c r="C23" s="462" t="s">
        <v>212</v>
      </c>
      <c r="D23" s="462"/>
      <c r="E23" s="139">
        <v>5739</v>
      </c>
      <c r="F23" s="139">
        <v>5739</v>
      </c>
    </row>
    <row r="24" spans="2:6" ht="15">
      <c r="B24" s="450"/>
      <c r="C24" s="462" t="s">
        <v>156</v>
      </c>
      <c r="D24" s="462"/>
      <c r="E24" s="135">
        <v>6150</v>
      </c>
      <c r="F24" s="135"/>
    </row>
    <row r="25" spans="2:6" ht="15.75" thickBot="1">
      <c r="B25" s="207"/>
      <c r="C25" s="467" t="s">
        <v>266</v>
      </c>
      <c r="D25" s="467"/>
      <c r="E25" s="198">
        <f>SUM(E19:E24)</f>
        <v>39189</v>
      </c>
      <c r="F25" s="198">
        <f>SUM(F19:F24)</f>
        <v>33098</v>
      </c>
    </row>
    <row r="26" spans="2:6" ht="15">
      <c r="B26" s="448" t="s">
        <v>10</v>
      </c>
      <c r="C26" s="466" t="s">
        <v>157</v>
      </c>
      <c r="D26" s="466"/>
      <c r="E26" s="139"/>
      <c r="F26" s="139"/>
    </row>
    <row r="27" spans="2:6" ht="15">
      <c r="B27" s="449"/>
      <c r="C27" s="462" t="s">
        <v>213</v>
      </c>
      <c r="D27" s="462"/>
      <c r="E27" s="140">
        <v>73374</v>
      </c>
      <c r="F27" s="140">
        <v>74226</v>
      </c>
    </row>
    <row r="28" spans="2:6" ht="15">
      <c r="B28" s="449"/>
      <c r="C28" s="462" t="s">
        <v>214</v>
      </c>
      <c r="D28" s="462"/>
      <c r="E28" s="139">
        <v>17067</v>
      </c>
      <c r="F28" s="139">
        <v>17067</v>
      </c>
    </row>
    <row r="29" spans="2:6" ht="15">
      <c r="B29" s="449"/>
      <c r="C29" s="468" t="s">
        <v>215</v>
      </c>
      <c r="D29" s="468"/>
      <c r="E29" s="142">
        <v>102670</v>
      </c>
      <c r="F29" s="142">
        <v>99508</v>
      </c>
    </row>
    <row r="30" spans="2:6" ht="15">
      <c r="B30" s="449"/>
      <c r="C30" s="152" t="s">
        <v>216</v>
      </c>
      <c r="D30" s="152"/>
      <c r="E30" s="142">
        <v>19359</v>
      </c>
      <c r="F30" s="142">
        <v>19359</v>
      </c>
    </row>
    <row r="31" spans="2:6" ht="15">
      <c r="B31" s="449"/>
      <c r="C31" s="134" t="s">
        <v>217</v>
      </c>
      <c r="D31" s="134"/>
      <c r="E31" s="135">
        <v>42849</v>
      </c>
      <c r="F31" s="135">
        <v>38868</v>
      </c>
    </row>
    <row r="32" spans="2:6" ht="15">
      <c r="B32" s="449"/>
      <c r="C32" s="462" t="s">
        <v>218</v>
      </c>
      <c r="D32" s="462"/>
      <c r="E32" s="135">
        <v>2993</v>
      </c>
      <c r="F32" s="135">
        <v>2993</v>
      </c>
    </row>
    <row r="33" spans="2:6" ht="15">
      <c r="B33" s="449"/>
      <c r="C33" s="134" t="s">
        <v>271</v>
      </c>
      <c r="D33" s="134"/>
      <c r="E33" s="135"/>
      <c r="F33" s="135"/>
    </row>
    <row r="34" spans="2:6" ht="15">
      <c r="B34" s="449"/>
      <c r="C34" s="134" t="s">
        <v>272</v>
      </c>
      <c r="D34" s="134"/>
      <c r="E34" s="135"/>
      <c r="F34" s="135">
        <v>8064</v>
      </c>
    </row>
    <row r="35" spans="2:6" ht="15">
      <c r="B35" s="449"/>
      <c r="C35" s="134" t="s">
        <v>273</v>
      </c>
      <c r="D35" s="134"/>
      <c r="E35" s="135"/>
      <c r="F35" s="135">
        <v>1228</v>
      </c>
    </row>
    <row r="36" spans="2:6" ht="15">
      <c r="B36" s="449"/>
      <c r="C36" s="134" t="s">
        <v>274</v>
      </c>
      <c r="D36" s="134"/>
      <c r="E36" s="135"/>
      <c r="F36" s="135">
        <v>4088</v>
      </c>
    </row>
    <row r="37" spans="2:6" ht="15">
      <c r="B37" s="450"/>
      <c r="C37" s="134" t="s">
        <v>158</v>
      </c>
      <c r="D37" s="134"/>
      <c r="E37" s="141">
        <v>48849</v>
      </c>
      <c r="F37" s="141">
        <v>48849</v>
      </c>
    </row>
    <row r="38" spans="2:6" ht="15">
      <c r="B38" s="225"/>
      <c r="C38" s="259" t="s">
        <v>277</v>
      </c>
      <c r="D38" s="259"/>
      <c r="E38" s="260"/>
      <c r="F38" s="260"/>
    </row>
    <row r="39" spans="2:6" ht="15.75" thickBot="1">
      <c r="B39" s="207"/>
      <c r="C39" s="467" t="s">
        <v>159</v>
      </c>
      <c r="D39" s="467"/>
      <c r="E39" s="198">
        <f>SUM(E27:E37)</f>
        <v>307161</v>
      </c>
      <c r="F39" s="198">
        <f>SUM(F27:F38)</f>
        <v>314250</v>
      </c>
    </row>
    <row r="40" spans="2:6" ht="15">
      <c r="B40" s="448" t="s">
        <v>11</v>
      </c>
      <c r="C40" s="466" t="s">
        <v>160</v>
      </c>
      <c r="D40" s="466"/>
      <c r="E40" s="135"/>
      <c r="F40" s="135"/>
    </row>
    <row r="41" spans="2:6" ht="15">
      <c r="B41" s="449"/>
      <c r="C41" s="136" t="s">
        <v>323</v>
      </c>
      <c r="D41" s="136"/>
      <c r="E41" s="135"/>
      <c r="F41" s="135">
        <v>600</v>
      </c>
    </row>
    <row r="42" spans="2:6" ht="15">
      <c r="B42" s="449"/>
      <c r="C42" s="134" t="s">
        <v>161</v>
      </c>
      <c r="D42" s="136"/>
      <c r="E42" s="135">
        <v>11000</v>
      </c>
      <c r="F42" s="135">
        <v>11000</v>
      </c>
    </row>
    <row r="43" spans="2:6" ht="15">
      <c r="B43" s="449"/>
      <c r="C43" s="134" t="s">
        <v>162</v>
      </c>
      <c r="D43" s="136"/>
      <c r="E43" s="142">
        <v>7137</v>
      </c>
      <c r="F43" s="142">
        <v>4350</v>
      </c>
    </row>
    <row r="44" spans="2:6" ht="15">
      <c r="B44" s="449"/>
      <c r="C44" s="134" t="s">
        <v>163</v>
      </c>
      <c r="D44" s="136"/>
      <c r="E44" s="135">
        <v>1028</v>
      </c>
      <c r="F44" s="135">
        <v>34789</v>
      </c>
    </row>
    <row r="45" spans="2:6" ht="15">
      <c r="B45" s="449"/>
      <c r="C45" s="224" t="s">
        <v>268</v>
      </c>
      <c r="D45" s="136"/>
      <c r="E45" s="153">
        <v>7217</v>
      </c>
      <c r="F45" s="153">
        <v>3349</v>
      </c>
    </row>
    <row r="46" spans="2:6" ht="15.75" thickBot="1">
      <c r="B46" s="207"/>
      <c r="C46" s="467" t="s">
        <v>164</v>
      </c>
      <c r="D46" s="467"/>
      <c r="E46" s="198">
        <f>SUM(E42:E45)</f>
        <v>26382</v>
      </c>
      <c r="F46" s="198">
        <f>SUM(F41:F45)</f>
        <v>54088</v>
      </c>
    </row>
    <row r="47" spans="2:6" ht="15">
      <c r="B47" s="144" t="s">
        <v>12</v>
      </c>
      <c r="C47" s="143" t="s">
        <v>165</v>
      </c>
      <c r="D47" s="136"/>
      <c r="E47" s="137"/>
      <c r="F47" s="137"/>
    </row>
    <row r="48" spans="2:6" ht="15">
      <c r="B48" s="208"/>
      <c r="C48" s="155" t="s">
        <v>219</v>
      </c>
      <c r="D48" s="136"/>
      <c r="E48" s="135">
        <v>95816</v>
      </c>
      <c r="F48" s="135">
        <v>95816</v>
      </c>
    </row>
    <row r="49" spans="2:6" ht="15">
      <c r="B49" s="144"/>
      <c r="C49" s="154" t="s">
        <v>220</v>
      </c>
      <c r="D49" s="150"/>
      <c r="E49" s="135">
        <v>595133</v>
      </c>
      <c r="F49" s="135">
        <v>595133</v>
      </c>
    </row>
    <row r="50" spans="2:6" ht="15">
      <c r="B50" s="144"/>
      <c r="C50" s="154" t="s">
        <v>232</v>
      </c>
      <c r="D50" s="150"/>
      <c r="E50" s="135">
        <v>2657</v>
      </c>
      <c r="F50" s="135">
        <v>3115</v>
      </c>
    </row>
    <row r="51" spans="2:6" ht="15">
      <c r="B51" s="144"/>
      <c r="C51" s="154" t="s">
        <v>282</v>
      </c>
      <c r="D51" s="150"/>
      <c r="E51" s="135"/>
      <c r="F51" s="135">
        <v>190</v>
      </c>
    </row>
    <row r="52" spans="2:6" ht="15">
      <c r="B52" s="144"/>
      <c r="C52" s="134" t="s">
        <v>221</v>
      </c>
      <c r="D52" s="134"/>
      <c r="E52" s="135">
        <v>182367</v>
      </c>
      <c r="F52" s="135">
        <v>182367</v>
      </c>
    </row>
    <row r="53" spans="2:6" ht="15.75" thickBot="1">
      <c r="B53" s="209"/>
      <c r="C53" s="199" t="s">
        <v>166</v>
      </c>
      <c r="D53" s="200"/>
      <c r="E53" s="198">
        <f>SUM(E48:E52)</f>
        <v>875973</v>
      </c>
      <c r="F53" s="198">
        <f>SUM(F48:F52)</f>
        <v>876621</v>
      </c>
    </row>
    <row r="54" spans="2:6" ht="15">
      <c r="B54" s="144" t="s">
        <v>22</v>
      </c>
      <c r="C54" s="466" t="s">
        <v>167</v>
      </c>
      <c r="D54" s="466"/>
      <c r="E54" s="135"/>
      <c r="F54" s="135"/>
    </row>
    <row r="55" spans="2:6" ht="15">
      <c r="B55" s="144"/>
      <c r="C55" s="462" t="s">
        <v>168</v>
      </c>
      <c r="D55" s="462"/>
      <c r="E55" s="135">
        <v>700</v>
      </c>
      <c r="F55" s="135">
        <v>700</v>
      </c>
    </row>
    <row r="56" spans="2:6" ht="15.75" thickBot="1">
      <c r="B56" s="207"/>
      <c r="C56" s="199" t="s">
        <v>169</v>
      </c>
      <c r="D56" s="200"/>
      <c r="E56" s="198">
        <f>SUM(E55)</f>
        <v>700</v>
      </c>
      <c r="F56" s="198">
        <v>700</v>
      </c>
    </row>
    <row r="57" spans="2:6" ht="15">
      <c r="B57" s="210" t="s">
        <v>140</v>
      </c>
      <c r="C57" s="144" t="s">
        <v>170</v>
      </c>
      <c r="D57" s="134"/>
      <c r="E57" s="135"/>
      <c r="F57" s="135"/>
    </row>
    <row r="58" spans="2:6" ht="15">
      <c r="B58" s="144"/>
      <c r="C58" s="134" t="s">
        <v>171</v>
      </c>
      <c r="D58" s="134"/>
      <c r="E58" s="135">
        <v>5080</v>
      </c>
      <c r="F58" s="135">
        <v>5080</v>
      </c>
    </row>
    <row r="59" spans="2:6" ht="15.75" thickBot="1">
      <c r="B59" s="207"/>
      <c r="C59" s="199" t="s">
        <v>172</v>
      </c>
      <c r="D59" s="199"/>
      <c r="E59" s="198">
        <f>SUM(E58:E58)</f>
        <v>5080</v>
      </c>
      <c r="F59" s="198">
        <v>5080</v>
      </c>
    </row>
    <row r="60" spans="2:6" ht="15">
      <c r="B60" s="244"/>
      <c r="C60" s="245" t="s">
        <v>233</v>
      </c>
      <c r="D60" s="245"/>
      <c r="E60" s="246">
        <v>5154</v>
      </c>
      <c r="F60" s="246">
        <v>5154</v>
      </c>
    </row>
    <row r="61" spans="2:6" ht="15">
      <c r="B61" s="215" t="s">
        <v>141</v>
      </c>
      <c r="C61" s="136" t="s">
        <v>17</v>
      </c>
      <c r="D61" s="134"/>
      <c r="E61" s="135"/>
      <c r="F61" s="135"/>
    </row>
    <row r="62" spans="2:6" ht="15">
      <c r="B62" s="144"/>
      <c r="C62" s="134" t="s">
        <v>184</v>
      </c>
      <c r="D62" s="134"/>
      <c r="E62" s="135">
        <v>15000</v>
      </c>
      <c r="F62" s="135">
        <v>15000</v>
      </c>
    </row>
    <row r="63" spans="2:6" ht="15">
      <c r="B63" s="144"/>
      <c r="C63" s="134" t="s">
        <v>185</v>
      </c>
      <c r="D63" s="134"/>
      <c r="E63" s="135"/>
      <c r="F63" s="135"/>
    </row>
    <row r="64" spans="2:6" ht="15.75" thickBot="1">
      <c r="B64" s="207"/>
      <c r="C64" s="213" t="s">
        <v>173</v>
      </c>
      <c r="D64" s="203"/>
      <c r="E64" s="198">
        <f>SUM(E62:E63)</f>
        <v>15000</v>
      </c>
      <c r="F64" s="198">
        <v>15000</v>
      </c>
    </row>
    <row r="65" spans="2:6" ht="15.75" thickBot="1">
      <c r="B65" s="261"/>
      <c r="C65" s="262" t="s">
        <v>275</v>
      </c>
      <c r="D65" s="263"/>
      <c r="E65" s="246"/>
      <c r="F65" s="246"/>
    </row>
    <row r="66" spans="2:6" ht="15">
      <c r="B66" s="455" t="s">
        <v>174</v>
      </c>
      <c r="C66" s="456"/>
      <c r="D66" s="457"/>
      <c r="E66" s="196">
        <f>E17+E25+E39+E46+E53+E56+E59+E60+E64</f>
        <v>1315675</v>
      </c>
      <c r="F66" s="196">
        <f>F17+F25+F39+F46+F53+F56+F59+F60+F64</f>
        <v>1334696</v>
      </c>
    </row>
    <row r="67" spans="2:6" ht="15">
      <c r="B67" s="138"/>
      <c r="C67" s="145"/>
      <c r="D67" s="145"/>
      <c r="E67" s="146"/>
      <c r="F67" s="146"/>
    </row>
    <row r="68" spans="2:6" ht="15">
      <c r="B68" s="138"/>
      <c r="C68" s="204"/>
      <c r="D68" s="145"/>
      <c r="E68" s="146"/>
      <c r="F68" s="146"/>
    </row>
    <row r="69" spans="1:10" ht="36.75" customHeight="1">
      <c r="A69" s="265"/>
      <c r="B69" s="265"/>
      <c r="C69" s="469" t="s">
        <v>322</v>
      </c>
      <c r="D69" s="469"/>
      <c r="E69" s="469"/>
      <c r="F69" s="469"/>
      <c r="G69" s="265"/>
      <c r="H69" s="265"/>
      <c r="I69" s="265"/>
      <c r="J69" s="265"/>
    </row>
    <row r="70" spans="1:6" ht="12.75" customHeight="1">
      <c r="A70" s="126"/>
      <c r="B70" s="49"/>
      <c r="C70" s="147"/>
      <c r="D70" s="147"/>
      <c r="E70" s="147"/>
      <c r="F70" s="147"/>
    </row>
    <row r="71" spans="2:6" ht="21.75" customHeight="1">
      <c r="B71" s="138"/>
      <c r="C71" s="463"/>
      <c r="D71" s="463"/>
      <c r="E71" s="128" t="s">
        <v>143</v>
      </c>
      <c r="F71" s="128"/>
    </row>
    <row r="72" spans="2:6" ht="15.75">
      <c r="B72" s="144"/>
      <c r="C72" s="464" t="s">
        <v>175</v>
      </c>
      <c r="D72" s="465"/>
      <c r="E72" s="129" t="s">
        <v>209</v>
      </c>
      <c r="F72" s="129" t="s">
        <v>269</v>
      </c>
    </row>
    <row r="73" spans="2:6" ht="15">
      <c r="B73" s="451" t="s">
        <v>8</v>
      </c>
      <c r="C73" s="460" t="s">
        <v>176</v>
      </c>
      <c r="D73" s="461"/>
      <c r="E73" s="135"/>
      <c r="F73" s="135"/>
    </row>
    <row r="74" spans="2:6" ht="15">
      <c r="B74" s="449"/>
      <c r="C74" s="458" t="s">
        <v>38</v>
      </c>
      <c r="D74" s="459"/>
      <c r="E74" s="139">
        <v>175091</v>
      </c>
      <c r="F74" s="139">
        <v>128369</v>
      </c>
    </row>
    <row r="75" spans="2:6" ht="15">
      <c r="B75" s="449"/>
      <c r="C75" s="458" t="s">
        <v>177</v>
      </c>
      <c r="D75" s="459"/>
      <c r="E75" s="139">
        <v>46959</v>
      </c>
      <c r="F75" s="139">
        <v>31430</v>
      </c>
    </row>
    <row r="76" spans="2:6" ht="15">
      <c r="B76" s="449"/>
      <c r="C76" s="458" t="s">
        <v>19</v>
      </c>
      <c r="D76" s="459"/>
      <c r="E76" s="139">
        <v>127762</v>
      </c>
      <c r="F76" s="139">
        <v>92783</v>
      </c>
    </row>
    <row r="77" spans="2:6" ht="15">
      <c r="B77" s="449"/>
      <c r="C77" s="458" t="s">
        <v>59</v>
      </c>
      <c r="D77" s="459"/>
      <c r="E77" s="139">
        <v>62972</v>
      </c>
      <c r="F77" s="139">
        <v>65295</v>
      </c>
    </row>
    <row r="78" spans="2:6" ht="15">
      <c r="B78" s="450"/>
      <c r="C78" s="458" t="s">
        <v>178</v>
      </c>
      <c r="D78" s="459"/>
      <c r="E78" s="149">
        <v>2575</v>
      </c>
      <c r="F78" s="149">
        <v>111810</v>
      </c>
    </row>
    <row r="79" spans="2:6" ht="15">
      <c r="B79" s="214"/>
      <c r="C79" s="452" t="s">
        <v>179</v>
      </c>
      <c r="D79" s="454"/>
      <c r="E79" s="196">
        <f>SUM(E74:E78)</f>
        <v>415359</v>
      </c>
      <c r="F79" s="196">
        <f>SUM(F74:F78)</f>
        <v>429687</v>
      </c>
    </row>
    <row r="80" spans="2:6" ht="15">
      <c r="B80" s="451" t="s">
        <v>9</v>
      </c>
      <c r="C80" s="460" t="s">
        <v>90</v>
      </c>
      <c r="D80" s="461"/>
      <c r="E80" s="149"/>
      <c r="F80" s="149"/>
    </row>
    <row r="81" spans="2:6" ht="15">
      <c r="B81" s="449"/>
      <c r="C81" s="458" t="s">
        <v>119</v>
      </c>
      <c r="D81" s="459"/>
      <c r="E81" s="149">
        <v>1500</v>
      </c>
      <c r="F81" s="149">
        <v>1500</v>
      </c>
    </row>
    <row r="82" spans="2:6" ht="15">
      <c r="B82" s="450"/>
      <c r="C82" s="132" t="s">
        <v>5</v>
      </c>
      <c r="D82" s="148"/>
      <c r="E82" s="149">
        <v>4409</v>
      </c>
      <c r="F82" s="149">
        <v>6356</v>
      </c>
    </row>
    <row r="83" spans="2:6" ht="15">
      <c r="B83" s="214"/>
      <c r="C83" s="452" t="s">
        <v>180</v>
      </c>
      <c r="D83" s="454"/>
      <c r="E83" s="196">
        <f>SUM(E81:E82)</f>
        <v>5909</v>
      </c>
      <c r="F83" s="196">
        <f>SUM(F81:F82)</f>
        <v>7856</v>
      </c>
    </row>
    <row r="84" spans="2:6" ht="15">
      <c r="B84" s="451" t="s">
        <v>10</v>
      </c>
      <c r="C84" s="460" t="s">
        <v>181</v>
      </c>
      <c r="D84" s="461"/>
      <c r="E84" s="141"/>
      <c r="F84" s="141"/>
    </row>
    <row r="85" spans="2:6" ht="15">
      <c r="B85" s="449"/>
      <c r="C85" s="458" t="s">
        <v>21</v>
      </c>
      <c r="D85" s="459"/>
      <c r="E85" s="141"/>
      <c r="F85" s="141"/>
    </row>
    <row r="86" spans="2:6" ht="15">
      <c r="B86" s="449"/>
      <c r="C86" s="132" t="s">
        <v>182</v>
      </c>
      <c r="D86" s="148"/>
      <c r="E86" s="141">
        <v>704257</v>
      </c>
      <c r="F86" s="141">
        <v>706855</v>
      </c>
    </row>
    <row r="87" spans="2:6" ht="15">
      <c r="B87" s="449"/>
      <c r="C87" s="132" t="s">
        <v>210</v>
      </c>
      <c r="D87" s="148"/>
      <c r="E87" s="141">
        <v>190150</v>
      </c>
      <c r="F87" s="141">
        <v>190298</v>
      </c>
    </row>
    <row r="88" spans="2:6" ht="15">
      <c r="B88" s="225"/>
      <c r="C88" s="227" t="s">
        <v>181</v>
      </c>
      <c r="D88" s="148"/>
      <c r="E88" s="226">
        <f>SUM(E86:E87)</f>
        <v>894407</v>
      </c>
      <c r="F88" s="226">
        <f>SUM(F86:F87)</f>
        <v>897153</v>
      </c>
    </row>
    <row r="89" spans="2:6" ht="15">
      <c r="B89" s="225"/>
      <c r="C89" s="227" t="s">
        <v>228</v>
      </c>
      <c r="D89" s="148"/>
      <c r="E89" s="226"/>
      <c r="F89" s="226"/>
    </row>
    <row r="90" spans="2:6" ht="15">
      <c r="B90" s="452" t="s">
        <v>183</v>
      </c>
      <c r="C90" s="453"/>
      <c r="D90" s="454"/>
      <c r="E90" s="197">
        <f>E79+E83+E88</f>
        <v>1315675</v>
      </c>
      <c r="F90" s="197">
        <f>F79+F83+F88</f>
        <v>1334696</v>
      </c>
    </row>
    <row r="91" spans="2:6" ht="15">
      <c r="B91" s="21"/>
      <c r="C91" s="18"/>
      <c r="D91" s="21"/>
      <c r="E91" s="20"/>
      <c r="F91" s="20"/>
    </row>
    <row r="92" spans="2:6" ht="15">
      <c r="B92" s="21"/>
      <c r="C92" s="18"/>
      <c r="D92" s="18"/>
      <c r="E92" s="19"/>
      <c r="F92" s="19"/>
    </row>
    <row r="93" spans="2:6" ht="15">
      <c r="B93" s="21"/>
      <c r="C93" s="18"/>
      <c r="D93" s="18"/>
      <c r="E93" s="18"/>
      <c r="F93" s="18"/>
    </row>
    <row r="94" spans="2:6" ht="15">
      <c r="B94" s="21"/>
      <c r="C94" s="18"/>
      <c r="D94" s="18"/>
      <c r="E94" s="18"/>
      <c r="F94" s="18"/>
    </row>
    <row r="95" spans="2:6" ht="15">
      <c r="B95" s="21"/>
      <c r="C95" s="18"/>
      <c r="D95" s="18"/>
      <c r="E95" s="18"/>
      <c r="F95" s="18"/>
    </row>
    <row r="96" spans="2:6" ht="15">
      <c r="B96" s="21"/>
      <c r="C96" s="18"/>
      <c r="D96" s="18"/>
      <c r="E96" s="18"/>
      <c r="F96" s="18"/>
    </row>
    <row r="97" spans="2:6" ht="15">
      <c r="B97" s="21"/>
      <c r="C97" s="18"/>
      <c r="D97" s="18"/>
      <c r="E97" s="18"/>
      <c r="F97" s="18"/>
    </row>
    <row r="98" spans="2:6" ht="15">
      <c r="B98" s="21"/>
      <c r="C98" s="18"/>
      <c r="D98" s="18"/>
      <c r="E98" s="18"/>
      <c r="F98" s="18"/>
    </row>
    <row r="99" spans="2:6" ht="15">
      <c r="B99" s="21"/>
      <c r="C99" s="18"/>
      <c r="D99" s="18"/>
      <c r="E99" s="18"/>
      <c r="F99" s="18"/>
    </row>
    <row r="100" spans="2:6" ht="15">
      <c r="B100" s="21"/>
      <c r="C100" s="18"/>
      <c r="D100" s="18"/>
      <c r="E100" s="18"/>
      <c r="F100" s="18"/>
    </row>
    <row r="101" spans="2:6" ht="15">
      <c r="B101" s="211"/>
      <c r="C101" s="150"/>
      <c r="D101" s="150"/>
      <c r="E101" s="150"/>
      <c r="F101" s="150"/>
    </row>
    <row r="102" spans="2:6" ht="15">
      <c r="B102" s="211"/>
      <c r="C102" s="150"/>
      <c r="D102" s="150"/>
      <c r="E102" s="150"/>
      <c r="F102" s="150"/>
    </row>
    <row r="103" spans="2:6" ht="15">
      <c r="B103" s="211"/>
      <c r="C103" s="150"/>
      <c r="D103" s="150"/>
      <c r="E103" s="150"/>
      <c r="F103" s="150"/>
    </row>
    <row r="104" spans="2:6" ht="15">
      <c r="B104" s="211"/>
      <c r="C104" s="150"/>
      <c r="D104" s="150"/>
      <c r="E104" s="150"/>
      <c r="F104" s="150"/>
    </row>
    <row r="105" spans="2:6" ht="15">
      <c r="B105" s="211"/>
      <c r="C105" s="150"/>
      <c r="D105" s="150"/>
      <c r="E105" s="150"/>
      <c r="F105" s="150"/>
    </row>
    <row r="106" spans="2:6" ht="15">
      <c r="B106" s="211"/>
      <c r="C106" s="150"/>
      <c r="D106" s="150"/>
      <c r="E106" s="150"/>
      <c r="F106" s="150"/>
    </row>
    <row r="107" spans="2:6" ht="15">
      <c r="B107" s="211"/>
      <c r="C107" s="150"/>
      <c r="D107" s="150"/>
      <c r="E107" s="150"/>
      <c r="F107" s="150"/>
    </row>
    <row r="108" spans="2:6" ht="15">
      <c r="B108" s="211"/>
      <c r="C108" s="150"/>
      <c r="D108" s="150"/>
      <c r="E108" s="150"/>
      <c r="F108" s="150"/>
    </row>
    <row r="109" spans="2:6" ht="15">
      <c r="B109" s="211"/>
      <c r="C109" s="150"/>
      <c r="D109" s="150"/>
      <c r="E109" s="150"/>
      <c r="F109" s="150"/>
    </row>
    <row r="110" spans="2:6" ht="15">
      <c r="B110" s="211"/>
      <c r="C110" s="150"/>
      <c r="D110" s="150"/>
      <c r="E110" s="150"/>
      <c r="F110" s="150"/>
    </row>
    <row r="111" spans="2:6" ht="15">
      <c r="B111" s="211"/>
      <c r="C111" s="150"/>
      <c r="D111" s="150"/>
      <c r="E111" s="150"/>
      <c r="F111" s="150"/>
    </row>
    <row r="112" spans="2:6" ht="15">
      <c r="B112" s="211"/>
      <c r="C112" s="150"/>
      <c r="D112" s="150"/>
      <c r="E112" s="150"/>
      <c r="F112" s="150"/>
    </row>
    <row r="113" spans="2:6" ht="15">
      <c r="B113" s="211"/>
      <c r="C113" s="150"/>
      <c r="D113" s="150"/>
      <c r="E113" s="150"/>
      <c r="F113" s="150"/>
    </row>
    <row r="114" spans="2:6" ht="15">
      <c r="B114" s="211"/>
      <c r="C114" s="150"/>
      <c r="D114" s="150"/>
      <c r="E114" s="150"/>
      <c r="F114" s="150"/>
    </row>
    <row r="115" spans="2:6" ht="15">
      <c r="B115" s="211"/>
      <c r="C115" s="150"/>
      <c r="D115" s="150"/>
      <c r="E115" s="150"/>
      <c r="F115" s="150"/>
    </row>
    <row r="116" spans="2:6" ht="15">
      <c r="B116" s="211"/>
      <c r="C116" s="150"/>
      <c r="D116" s="150"/>
      <c r="E116" s="150"/>
      <c r="F116" s="150"/>
    </row>
    <row r="117" spans="2:6" ht="15">
      <c r="B117" s="211"/>
      <c r="C117" s="150"/>
      <c r="D117" s="150"/>
      <c r="E117" s="150"/>
      <c r="F117" s="150"/>
    </row>
    <row r="118" spans="2:6" ht="15">
      <c r="B118" s="211"/>
      <c r="C118" s="150"/>
      <c r="D118" s="150"/>
      <c r="E118" s="150"/>
      <c r="F118" s="150"/>
    </row>
    <row r="119" spans="2:6" ht="15">
      <c r="B119" s="211"/>
      <c r="C119" s="150"/>
      <c r="D119" s="150"/>
      <c r="E119" s="150"/>
      <c r="F119" s="150"/>
    </row>
    <row r="120" spans="2:6" ht="15">
      <c r="B120" s="211"/>
      <c r="C120" s="150"/>
      <c r="D120" s="150"/>
      <c r="E120" s="150"/>
      <c r="F120" s="150"/>
    </row>
    <row r="121" spans="2:6" ht="15">
      <c r="B121" s="211"/>
      <c r="C121" s="150"/>
      <c r="D121" s="150"/>
      <c r="E121" s="150"/>
      <c r="F121" s="150"/>
    </row>
    <row r="122" spans="2:6" ht="15">
      <c r="B122" s="211"/>
      <c r="C122" s="150"/>
      <c r="D122" s="150"/>
      <c r="E122" s="150"/>
      <c r="F122" s="150"/>
    </row>
    <row r="123" spans="2:6" ht="15">
      <c r="B123" s="211"/>
      <c r="C123" s="150"/>
      <c r="D123" s="150"/>
      <c r="E123" s="150"/>
      <c r="F123" s="150"/>
    </row>
    <row r="124" spans="2:6" ht="15">
      <c r="B124" s="211"/>
      <c r="C124" s="150"/>
      <c r="D124" s="150"/>
      <c r="E124" s="150"/>
      <c r="F124" s="150"/>
    </row>
    <row r="125" spans="2:6" ht="15">
      <c r="B125" s="211"/>
      <c r="C125" s="150"/>
      <c r="D125" s="150"/>
      <c r="E125" s="150"/>
      <c r="F125" s="150"/>
    </row>
    <row r="126" spans="2:6" ht="15">
      <c r="B126" s="211"/>
      <c r="C126" s="150"/>
      <c r="D126" s="150"/>
      <c r="E126" s="150"/>
      <c r="F126" s="150"/>
    </row>
    <row r="127" spans="2:6" ht="15">
      <c r="B127" s="211"/>
      <c r="C127" s="150"/>
      <c r="D127" s="150"/>
      <c r="E127" s="150"/>
      <c r="F127" s="150"/>
    </row>
    <row r="128" spans="2:6" ht="15">
      <c r="B128" s="211"/>
      <c r="C128" s="150"/>
      <c r="D128" s="150"/>
      <c r="E128" s="150"/>
      <c r="F128" s="150"/>
    </row>
    <row r="129" spans="2:6" ht="15">
      <c r="B129" s="211"/>
      <c r="C129" s="150"/>
      <c r="D129" s="150"/>
      <c r="E129" s="150"/>
      <c r="F129" s="150"/>
    </row>
    <row r="130" spans="2:6" ht="15">
      <c r="B130" s="211"/>
      <c r="C130" s="150"/>
      <c r="D130" s="150"/>
      <c r="E130" s="150"/>
      <c r="F130" s="150"/>
    </row>
    <row r="131" spans="2:6" ht="15">
      <c r="B131" s="211"/>
      <c r="C131" s="150"/>
      <c r="D131" s="150"/>
      <c r="E131" s="150"/>
      <c r="F131" s="150"/>
    </row>
    <row r="132" spans="2:6" ht="15">
      <c r="B132" s="211"/>
      <c r="C132" s="150"/>
      <c r="D132" s="150"/>
      <c r="E132" s="150"/>
      <c r="F132" s="150"/>
    </row>
    <row r="133" spans="2:6" ht="15">
      <c r="B133" s="211"/>
      <c r="C133" s="150"/>
      <c r="D133" s="150"/>
      <c r="E133" s="150"/>
      <c r="F133" s="150"/>
    </row>
    <row r="134" spans="2:6" ht="15">
      <c r="B134" s="211"/>
      <c r="C134" s="150"/>
      <c r="D134" s="150"/>
      <c r="E134" s="150"/>
      <c r="F134" s="150"/>
    </row>
    <row r="135" spans="2:6" ht="15">
      <c r="B135" s="211"/>
      <c r="C135" s="150"/>
      <c r="D135" s="150"/>
      <c r="E135" s="150"/>
      <c r="F135" s="150"/>
    </row>
    <row r="136" spans="2:6" ht="15">
      <c r="B136" s="211"/>
      <c r="C136" s="150"/>
      <c r="D136" s="150"/>
      <c r="E136" s="150"/>
      <c r="F136" s="150"/>
    </row>
    <row r="137" spans="2:6" ht="15">
      <c r="B137" s="211"/>
      <c r="C137" s="150"/>
      <c r="D137" s="150"/>
      <c r="E137" s="150"/>
      <c r="F137" s="150"/>
    </row>
    <row r="138" spans="2:6" ht="15">
      <c r="B138" s="211"/>
      <c r="C138" s="150"/>
      <c r="D138" s="150"/>
      <c r="E138" s="150"/>
      <c r="F138" s="150"/>
    </row>
    <row r="139" spans="2:6" ht="15">
      <c r="B139" s="211"/>
      <c r="C139" s="150"/>
      <c r="D139" s="150"/>
      <c r="E139" s="150"/>
      <c r="F139" s="150"/>
    </row>
    <row r="140" spans="2:6" ht="15">
      <c r="B140" s="211"/>
      <c r="C140" s="150"/>
      <c r="D140" s="150"/>
      <c r="E140" s="150"/>
      <c r="F140" s="150"/>
    </row>
    <row r="141" spans="2:6" ht="15">
      <c r="B141" s="211"/>
      <c r="C141" s="150"/>
      <c r="D141" s="150"/>
      <c r="E141" s="150"/>
      <c r="F141" s="150"/>
    </row>
    <row r="142" spans="2:6" ht="15">
      <c r="B142" s="211"/>
      <c r="C142" s="150"/>
      <c r="D142" s="150"/>
      <c r="E142" s="150"/>
      <c r="F142" s="150"/>
    </row>
    <row r="143" spans="2:6" ht="15">
      <c r="B143" s="211"/>
      <c r="C143" s="150"/>
      <c r="D143" s="150"/>
      <c r="E143" s="150"/>
      <c r="F143" s="150"/>
    </row>
    <row r="144" spans="2:6" ht="15">
      <c r="B144" s="211"/>
      <c r="C144" s="150"/>
      <c r="D144" s="150"/>
      <c r="E144" s="150"/>
      <c r="F144" s="150"/>
    </row>
    <row r="145" spans="2:6" ht="15">
      <c r="B145" s="211"/>
      <c r="C145" s="150"/>
      <c r="D145" s="150"/>
      <c r="E145" s="150"/>
      <c r="F145" s="150"/>
    </row>
    <row r="146" spans="2:6" ht="15">
      <c r="B146" s="211"/>
      <c r="C146" s="150"/>
      <c r="D146" s="150"/>
      <c r="E146" s="150"/>
      <c r="F146" s="150"/>
    </row>
    <row r="147" spans="2:6" ht="15">
      <c r="B147" s="211"/>
      <c r="C147" s="150"/>
      <c r="D147" s="150"/>
      <c r="E147" s="150"/>
      <c r="F147" s="150"/>
    </row>
    <row r="148" spans="2:6" ht="15">
      <c r="B148" s="211"/>
      <c r="C148" s="150"/>
      <c r="D148" s="150"/>
      <c r="E148" s="150"/>
      <c r="F148" s="150"/>
    </row>
    <row r="149" spans="2:6" ht="15">
      <c r="B149" s="211"/>
      <c r="C149" s="150"/>
      <c r="D149" s="150"/>
      <c r="E149" s="150"/>
      <c r="F149" s="150"/>
    </row>
    <row r="150" spans="2:6" ht="15">
      <c r="B150" s="211"/>
      <c r="C150" s="150"/>
      <c r="D150" s="150"/>
      <c r="E150" s="150"/>
      <c r="F150" s="150"/>
    </row>
    <row r="151" spans="2:6" ht="15">
      <c r="B151" s="211"/>
      <c r="C151" s="150"/>
      <c r="D151" s="150"/>
      <c r="E151" s="150"/>
      <c r="F151" s="150"/>
    </row>
    <row r="152" spans="2:6" ht="15">
      <c r="B152" s="211"/>
      <c r="C152" s="150"/>
      <c r="D152" s="150"/>
      <c r="E152" s="150"/>
      <c r="F152" s="150"/>
    </row>
    <row r="153" spans="2:6" ht="15">
      <c r="B153" s="211"/>
      <c r="C153" s="150"/>
      <c r="D153" s="150"/>
      <c r="E153" s="150"/>
      <c r="F153" s="150"/>
    </row>
    <row r="154" spans="2:6" ht="15">
      <c r="B154" s="211"/>
      <c r="C154" s="150"/>
      <c r="D154" s="150"/>
      <c r="E154" s="150"/>
      <c r="F154" s="150"/>
    </row>
    <row r="155" spans="2:6" ht="15">
      <c r="B155" s="211"/>
      <c r="C155" s="150"/>
      <c r="D155" s="150"/>
      <c r="E155" s="150"/>
      <c r="F155" s="150"/>
    </row>
    <row r="156" spans="2:6" ht="15">
      <c r="B156" s="211"/>
      <c r="C156" s="150"/>
      <c r="D156" s="150"/>
      <c r="E156" s="150"/>
      <c r="F156" s="150"/>
    </row>
    <row r="157" spans="2:6" ht="15">
      <c r="B157" s="211"/>
      <c r="C157" s="150"/>
      <c r="D157" s="150"/>
      <c r="E157" s="150"/>
      <c r="F157" s="150"/>
    </row>
    <row r="158" spans="2:6" ht="15">
      <c r="B158" s="211"/>
      <c r="C158" s="150"/>
      <c r="D158" s="150"/>
      <c r="E158" s="150"/>
      <c r="F158" s="150"/>
    </row>
    <row r="159" spans="2:6" ht="15">
      <c r="B159" s="211"/>
      <c r="C159" s="150"/>
      <c r="D159" s="150"/>
      <c r="E159" s="150"/>
      <c r="F159" s="150"/>
    </row>
    <row r="160" spans="2:6" ht="15">
      <c r="B160" s="211"/>
      <c r="C160" s="150"/>
      <c r="D160" s="150"/>
      <c r="E160" s="150"/>
      <c r="F160" s="150"/>
    </row>
    <row r="161" spans="2:6" ht="15">
      <c r="B161" s="211"/>
      <c r="C161" s="150"/>
      <c r="D161" s="150"/>
      <c r="E161" s="150"/>
      <c r="F161" s="150"/>
    </row>
    <row r="162" spans="2:6" ht="15">
      <c r="B162" s="211"/>
      <c r="C162" s="150"/>
      <c r="D162" s="150"/>
      <c r="E162" s="150"/>
      <c r="F162" s="150"/>
    </row>
    <row r="163" spans="2:6" ht="15">
      <c r="B163" s="211"/>
      <c r="C163" s="150"/>
      <c r="D163" s="150"/>
      <c r="E163" s="150"/>
      <c r="F163" s="150"/>
    </row>
    <row r="164" spans="2:6" ht="15">
      <c r="B164" s="211"/>
      <c r="C164" s="150"/>
      <c r="D164" s="150"/>
      <c r="E164" s="150"/>
      <c r="F164" s="150"/>
    </row>
    <row r="165" spans="2:6" ht="15">
      <c r="B165" s="211"/>
      <c r="C165" s="150"/>
      <c r="D165" s="150"/>
      <c r="E165" s="150"/>
      <c r="F165" s="150"/>
    </row>
    <row r="166" spans="2:6" ht="15">
      <c r="B166" s="211"/>
      <c r="C166" s="150"/>
      <c r="D166" s="150"/>
      <c r="E166" s="150"/>
      <c r="F166" s="150"/>
    </row>
    <row r="167" spans="2:6" ht="15">
      <c r="B167" s="211"/>
      <c r="C167" s="150"/>
      <c r="D167" s="150"/>
      <c r="E167" s="150"/>
      <c r="F167" s="150"/>
    </row>
    <row r="168" spans="2:6" ht="15">
      <c r="B168" s="211"/>
      <c r="C168" s="150"/>
      <c r="D168" s="150"/>
      <c r="E168" s="150"/>
      <c r="F168" s="150"/>
    </row>
    <row r="169" spans="2:6" ht="15">
      <c r="B169" s="211"/>
      <c r="C169" s="150"/>
      <c r="D169" s="150"/>
      <c r="E169" s="150"/>
      <c r="F169" s="150"/>
    </row>
    <row r="170" spans="2:6" ht="15">
      <c r="B170" s="211"/>
      <c r="C170" s="150"/>
      <c r="D170" s="150"/>
      <c r="E170" s="150"/>
      <c r="F170" s="150"/>
    </row>
    <row r="171" spans="2:6" ht="15">
      <c r="B171" s="211"/>
      <c r="C171" s="150"/>
      <c r="D171" s="150"/>
      <c r="E171" s="150"/>
      <c r="F171" s="150"/>
    </row>
    <row r="172" spans="2:6" ht="15">
      <c r="B172" s="211"/>
      <c r="C172" s="150"/>
      <c r="D172" s="150"/>
      <c r="E172" s="150"/>
      <c r="F172" s="150"/>
    </row>
    <row r="173" spans="2:6" ht="15">
      <c r="B173" s="211"/>
      <c r="C173" s="150"/>
      <c r="D173" s="150"/>
      <c r="E173" s="150"/>
      <c r="F173" s="150"/>
    </row>
    <row r="174" spans="2:6" ht="15">
      <c r="B174" s="211"/>
      <c r="C174" s="150"/>
      <c r="D174" s="150"/>
      <c r="E174" s="150"/>
      <c r="F174" s="150"/>
    </row>
    <row r="175" spans="2:6" ht="15">
      <c r="B175" s="211"/>
      <c r="C175" s="150"/>
      <c r="D175" s="150"/>
      <c r="E175" s="150"/>
      <c r="F175" s="150"/>
    </row>
    <row r="176" spans="2:6" ht="15">
      <c r="B176" s="211"/>
      <c r="C176" s="150"/>
      <c r="D176" s="150"/>
      <c r="E176" s="150"/>
      <c r="F176" s="150"/>
    </row>
    <row r="177" spans="2:6" ht="15">
      <c r="B177" s="211"/>
      <c r="C177" s="150"/>
      <c r="D177" s="150"/>
      <c r="E177" s="150"/>
      <c r="F177" s="150"/>
    </row>
    <row r="178" spans="2:6" ht="15">
      <c r="B178" s="211"/>
      <c r="C178" s="150"/>
      <c r="D178" s="150"/>
      <c r="E178" s="150"/>
      <c r="F178" s="150"/>
    </row>
    <row r="179" spans="2:6" ht="15">
      <c r="B179" s="211"/>
      <c r="C179" s="150"/>
      <c r="D179" s="150"/>
      <c r="E179" s="150"/>
      <c r="F179" s="150"/>
    </row>
    <row r="180" spans="2:6" ht="15">
      <c r="B180" s="211"/>
      <c r="C180" s="150"/>
      <c r="D180" s="150"/>
      <c r="E180" s="150"/>
      <c r="F180" s="150"/>
    </row>
    <row r="181" spans="2:6" ht="15">
      <c r="B181" s="211"/>
      <c r="C181" s="150"/>
      <c r="D181" s="150"/>
      <c r="E181" s="150"/>
      <c r="F181" s="150"/>
    </row>
    <row r="182" spans="2:6" ht="15">
      <c r="B182" s="211"/>
      <c r="C182" s="150"/>
      <c r="D182" s="150"/>
      <c r="E182" s="150"/>
      <c r="F182" s="150"/>
    </row>
    <row r="183" spans="2:6" ht="15">
      <c r="B183" s="211"/>
      <c r="C183" s="150"/>
      <c r="D183" s="150"/>
      <c r="E183" s="150"/>
      <c r="F183" s="150"/>
    </row>
    <row r="184" spans="2:6" ht="15">
      <c r="B184" s="211"/>
      <c r="C184" s="150"/>
      <c r="D184" s="150"/>
      <c r="E184" s="150"/>
      <c r="F184" s="150"/>
    </row>
    <row r="185" spans="2:6" ht="15">
      <c r="B185" s="211"/>
      <c r="C185" s="150"/>
      <c r="D185" s="150"/>
      <c r="E185" s="150"/>
      <c r="F185" s="150"/>
    </row>
    <row r="186" spans="2:6" ht="15">
      <c r="B186" s="211"/>
      <c r="C186" s="150"/>
      <c r="D186" s="150"/>
      <c r="E186" s="150"/>
      <c r="F186" s="150"/>
    </row>
    <row r="187" spans="2:6" ht="15">
      <c r="B187" s="211"/>
      <c r="C187" s="150"/>
      <c r="D187" s="150"/>
      <c r="E187" s="150"/>
      <c r="F187" s="150"/>
    </row>
    <row r="188" spans="2:6" ht="15">
      <c r="B188" s="211"/>
      <c r="C188" s="150"/>
      <c r="D188" s="150"/>
      <c r="E188" s="150"/>
      <c r="F188" s="150"/>
    </row>
    <row r="189" spans="2:6" ht="15">
      <c r="B189" s="211"/>
      <c r="C189" s="150"/>
      <c r="D189" s="150"/>
      <c r="E189" s="150"/>
      <c r="F189" s="150"/>
    </row>
    <row r="190" spans="2:6" ht="15">
      <c r="B190" s="211"/>
      <c r="C190" s="150"/>
      <c r="D190" s="150"/>
      <c r="E190" s="150"/>
      <c r="F190" s="150"/>
    </row>
    <row r="191" spans="2:6" ht="15">
      <c r="B191" s="211"/>
      <c r="C191" s="150"/>
      <c r="D191" s="150"/>
      <c r="E191" s="150"/>
      <c r="F191" s="150"/>
    </row>
    <row r="192" spans="2:6" ht="15">
      <c r="B192" s="211"/>
      <c r="C192" s="150"/>
      <c r="D192" s="150"/>
      <c r="E192" s="150"/>
      <c r="F192" s="150"/>
    </row>
    <row r="193" spans="2:6" ht="15">
      <c r="B193" s="211"/>
      <c r="C193" s="150"/>
      <c r="D193" s="150"/>
      <c r="E193" s="150"/>
      <c r="F193" s="150"/>
    </row>
    <row r="194" spans="2:6" ht="15">
      <c r="B194" s="211"/>
      <c r="C194" s="150"/>
      <c r="D194" s="150"/>
      <c r="E194" s="150"/>
      <c r="F194" s="150"/>
    </row>
    <row r="195" spans="2:6" ht="15">
      <c r="B195" s="211"/>
      <c r="C195" s="150"/>
      <c r="D195" s="150"/>
      <c r="E195" s="150"/>
      <c r="F195" s="150"/>
    </row>
    <row r="196" spans="2:6" ht="15">
      <c r="B196" s="211"/>
      <c r="C196" s="150"/>
      <c r="D196" s="150"/>
      <c r="E196" s="150"/>
      <c r="F196" s="150"/>
    </row>
    <row r="197" spans="2:6" ht="15">
      <c r="B197" s="211"/>
      <c r="C197" s="150"/>
      <c r="D197" s="150"/>
      <c r="E197" s="150"/>
      <c r="F197" s="150"/>
    </row>
    <row r="198" spans="2:6" ht="15">
      <c r="B198" s="211"/>
      <c r="C198" s="150"/>
      <c r="D198" s="150"/>
      <c r="E198" s="150"/>
      <c r="F198" s="150"/>
    </row>
    <row r="199" spans="2:6" ht="15">
      <c r="B199" s="211"/>
      <c r="C199" s="150"/>
      <c r="D199" s="150"/>
      <c r="E199" s="150"/>
      <c r="F199" s="150"/>
    </row>
    <row r="200" spans="2:6" ht="15">
      <c r="B200" s="211"/>
      <c r="C200" s="150"/>
      <c r="D200" s="150"/>
      <c r="E200" s="150"/>
      <c r="F200" s="150"/>
    </row>
    <row r="201" spans="2:6" ht="15">
      <c r="B201" s="211"/>
      <c r="C201" s="150"/>
      <c r="D201" s="150"/>
      <c r="E201" s="150"/>
      <c r="F201" s="150"/>
    </row>
    <row r="202" spans="2:6" ht="15">
      <c r="B202" s="211"/>
      <c r="C202" s="150"/>
      <c r="D202" s="150"/>
      <c r="E202" s="150"/>
      <c r="F202" s="150"/>
    </row>
    <row r="203" spans="2:6" ht="15">
      <c r="B203" s="211"/>
      <c r="C203" s="150"/>
      <c r="D203" s="150"/>
      <c r="E203" s="150"/>
      <c r="F203" s="150"/>
    </row>
    <row r="204" spans="2:6" ht="15">
      <c r="B204" s="211"/>
      <c r="C204" s="150"/>
      <c r="D204" s="150"/>
      <c r="E204" s="150"/>
      <c r="F204" s="150"/>
    </row>
    <row r="205" spans="2:6" ht="15">
      <c r="B205" s="211"/>
      <c r="C205" s="150"/>
      <c r="D205" s="150"/>
      <c r="E205" s="150"/>
      <c r="F205" s="150"/>
    </row>
    <row r="206" spans="2:6" ht="15">
      <c r="B206" s="211"/>
      <c r="C206" s="150"/>
      <c r="D206" s="150"/>
      <c r="E206" s="150"/>
      <c r="F206" s="150"/>
    </row>
    <row r="207" spans="2:6" ht="15">
      <c r="B207" s="211"/>
      <c r="C207" s="150"/>
      <c r="D207" s="150"/>
      <c r="E207" s="150"/>
      <c r="F207" s="150"/>
    </row>
    <row r="208" spans="2:6" ht="15">
      <c r="B208" s="211"/>
      <c r="C208" s="150"/>
      <c r="D208" s="150"/>
      <c r="E208" s="150"/>
      <c r="F208" s="150"/>
    </row>
    <row r="209" spans="2:6" ht="15">
      <c r="B209" s="211"/>
      <c r="C209" s="150"/>
      <c r="D209" s="150"/>
      <c r="E209" s="150"/>
      <c r="F209" s="150"/>
    </row>
    <row r="210" spans="2:6" ht="15">
      <c r="B210" s="211"/>
      <c r="C210" s="150"/>
      <c r="D210" s="150"/>
      <c r="E210" s="150"/>
      <c r="F210" s="150"/>
    </row>
    <row r="211" spans="2:6" ht="15">
      <c r="B211" s="211"/>
      <c r="C211" s="150"/>
      <c r="D211" s="150"/>
      <c r="E211" s="150"/>
      <c r="F211" s="150"/>
    </row>
    <row r="212" spans="2:6" ht="15">
      <c r="B212" s="211"/>
      <c r="C212" s="150"/>
      <c r="D212" s="150"/>
      <c r="E212" s="150"/>
      <c r="F212" s="150"/>
    </row>
    <row r="213" spans="2:6" ht="15">
      <c r="B213" s="211"/>
      <c r="C213" s="150"/>
      <c r="D213" s="150"/>
      <c r="E213" s="150"/>
      <c r="F213" s="150"/>
    </row>
    <row r="214" spans="2:6" ht="15">
      <c r="B214" s="211"/>
      <c r="C214" s="150"/>
      <c r="D214" s="150"/>
      <c r="E214" s="150"/>
      <c r="F214" s="150"/>
    </row>
    <row r="215" spans="2:6" ht="15">
      <c r="B215" s="211"/>
      <c r="C215" s="150"/>
      <c r="D215" s="150"/>
      <c r="E215" s="150"/>
      <c r="F215" s="150"/>
    </row>
    <row r="216" spans="2:6" ht="15">
      <c r="B216" s="211"/>
      <c r="C216" s="150"/>
      <c r="D216" s="150"/>
      <c r="E216" s="150"/>
      <c r="F216" s="150"/>
    </row>
    <row r="217" spans="2:6" ht="15">
      <c r="B217" s="211"/>
      <c r="C217" s="150"/>
      <c r="D217" s="150"/>
      <c r="E217" s="150"/>
      <c r="F217" s="150"/>
    </row>
    <row r="218" spans="2:6" ht="15">
      <c r="B218" s="211"/>
      <c r="C218" s="150"/>
      <c r="D218" s="150"/>
      <c r="E218" s="150"/>
      <c r="F218" s="150"/>
    </row>
    <row r="219" spans="2:6" ht="15">
      <c r="B219" s="211"/>
      <c r="C219" s="150"/>
      <c r="D219" s="150"/>
      <c r="E219" s="150"/>
      <c r="F219" s="150"/>
    </row>
    <row r="220" spans="2:6" ht="15">
      <c r="B220" s="211"/>
      <c r="C220" s="150"/>
      <c r="D220" s="150"/>
      <c r="E220" s="150"/>
      <c r="F220" s="150"/>
    </row>
    <row r="221" spans="2:6" ht="15">
      <c r="B221" s="211"/>
      <c r="C221" s="150"/>
      <c r="D221" s="150"/>
      <c r="E221" s="150"/>
      <c r="F221" s="150"/>
    </row>
    <row r="222" spans="2:6" ht="15">
      <c r="B222" s="211"/>
      <c r="C222" s="150"/>
      <c r="D222" s="150"/>
      <c r="E222" s="150"/>
      <c r="F222" s="150"/>
    </row>
    <row r="223" spans="2:6" ht="15">
      <c r="B223" s="211"/>
      <c r="C223" s="150"/>
      <c r="D223" s="150"/>
      <c r="E223" s="150"/>
      <c r="F223" s="150"/>
    </row>
    <row r="224" spans="2:6" ht="15">
      <c r="B224" s="211"/>
      <c r="C224" s="150"/>
      <c r="D224" s="150"/>
      <c r="E224" s="150"/>
      <c r="F224" s="150"/>
    </row>
    <row r="225" spans="2:6" ht="15">
      <c r="B225" s="211"/>
      <c r="C225" s="150"/>
      <c r="D225" s="150"/>
      <c r="E225" s="150"/>
      <c r="F225" s="150"/>
    </row>
    <row r="226" spans="2:6" ht="15">
      <c r="B226" s="211"/>
      <c r="C226" s="150"/>
      <c r="D226" s="150"/>
      <c r="E226" s="150"/>
      <c r="F226" s="150"/>
    </row>
    <row r="227" spans="2:6" ht="15">
      <c r="B227" s="211"/>
      <c r="C227" s="150"/>
      <c r="D227" s="150"/>
      <c r="E227" s="150"/>
      <c r="F227" s="150"/>
    </row>
    <row r="228" spans="2:6" ht="15">
      <c r="B228" s="211"/>
      <c r="C228" s="150"/>
      <c r="D228" s="150"/>
      <c r="E228" s="150"/>
      <c r="F228" s="150"/>
    </row>
    <row r="229" spans="2:6" ht="15">
      <c r="B229" s="211"/>
      <c r="C229" s="150"/>
      <c r="D229" s="150"/>
      <c r="E229" s="150"/>
      <c r="F229" s="150"/>
    </row>
    <row r="230" spans="2:6" ht="15">
      <c r="B230" s="211"/>
      <c r="C230" s="150"/>
      <c r="D230" s="150"/>
      <c r="E230" s="150"/>
      <c r="F230" s="150"/>
    </row>
    <row r="231" spans="2:6" ht="15">
      <c r="B231" s="211"/>
      <c r="C231" s="150"/>
      <c r="D231" s="150"/>
      <c r="E231" s="150"/>
      <c r="F231" s="150"/>
    </row>
    <row r="232" spans="2:6" ht="15">
      <c r="B232" s="211"/>
      <c r="C232" s="150"/>
      <c r="D232" s="150"/>
      <c r="E232" s="150"/>
      <c r="F232" s="150"/>
    </row>
    <row r="233" spans="2:6" ht="15">
      <c r="B233" s="211"/>
      <c r="C233" s="150"/>
      <c r="D233" s="150"/>
      <c r="E233" s="150"/>
      <c r="F233" s="150"/>
    </row>
    <row r="234" spans="2:6" ht="15">
      <c r="B234" s="211"/>
      <c r="C234" s="150"/>
      <c r="D234" s="150"/>
      <c r="E234" s="150"/>
      <c r="F234" s="150"/>
    </row>
    <row r="235" spans="2:6" ht="15">
      <c r="B235" s="211"/>
      <c r="C235" s="150"/>
      <c r="D235" s="150"/>
      <c r="E235" s="150"/>
      <c r="F235" s="150"/>
    </row>
    <row r="236" spans="2:6" ht="15">
      <c r="B236" s="211"/>
      <c r="C236" s="150"/>
      <c r="D236" s="150"/>
      <c r="E236" s="150"/>
      <c r="F236" s="150"/>
    </row>
    <row r="237" spans="2:6" ht="15">
      <c r="B237" s="211"/>
      <c r="C237" s="150"/>
      <c r="D237" s="150"/>
      <c r="E237" s="150"/>
      <c r="F237" s="150"/>
    </row>
    <row r="238" spans="2:6" ht="15">
      <c r="B238" s="211"/>
      <c r="C238" s="150"/>
      <c r="D238" s="150"/>
      <c r="E238" s="150"/>
      <c r="F238" s="150"/>
    </row>
    <row r="239" spans="2:6" ht="15">
      <c r="B239" s="211"/>
      <c r="C239" s="150"/>
      <c r="D239" s="150"/>
      <c r="E239" s="150"/>
      <c r="F239" s="150"/>
    </row>
    <row r="240" spans="2:6" ht="15">
      <c r="B240" s="211"/>
      <c r="C240" s="150"/>
      <c r="D240" s="150"/>
      <c r="E240" s="150"/>
      <c r="F240" s="150"/>
    </row>
    <row r="241" spans="2:6" ht="15">
      <c r="B241" s="211"/>
      <c r="C241" s="150"/>
      <c r="D241" s="150"/>
      <c r="E241" s="150"/>
      <c r="F241" s="150"/>
    </row>
    <row r="242" spans="2:6" ht="15">
      <c r="B242" s="211"/>
      <c r="C242" s="150"/>
      <c r="D242" s="150"/>
      <c r="E242" s="150"/>
      <c r="F242" s="150"/>
    </row>
    <row r="243" spans="2:6" ht="15">
      <c r="B243" s="211"/>
      <c r="C243" s="150"/>
      <c r="D243" s="150"/>
      <c r="E243" s="150"/>
      <c r="F243" s="150"/>
    </row>
    <row r="244" spans="2:6" ht="15">
      <c r="B244" s="211"/>
      <c r="C244" s="150"/>
      <c r="D244" s="150"/>
      <c r="E244" s="150"/>
      <c r="F244" s="150"/>
    </row>
    <row r="245" spans="2:6" ht="15">
      <c r="B245" s="211"/>
      <c r="C245" s="150"/>
      <c r="D245" s="150"/>
      <c r="E245" s="150"/>
      <c r="F245" s="150"/>
    </row>
    <row r="246" spans="2:6" ht="15">
      <c r="B246" s="211"/>
      <c r="C246" s="150"/>
      <c r="D246" s="150"/>
      <c r="E246" s="150"/>
      <c r="F246" s="150"/>
    </row>
    <row r="247" spans="2:6" ht="15">
      <c r="B247" s="211"/>
      <c r="C247" s="150"/>
      <c r="D247" s="150"/>
      <c r="E247" s="150"/>
      <c r="F247" s="150"/>
    </row>
    <row r="248" spans="2:6" ht="15">
      <c r="B248" s="211"/>
      <c r="C248" s="150"/>
      <c r="D248" s="150"/>
      <c r="E248" s="150"/>
      <c r="F248" s="150"/>
    </row>
    <row r="249" spans="2:6" ht="15">
      <c r="B249" s="211"/>
      <c r="C249" s="150"/>
      <c r="D249" s="150"/>
      <c r="E249" s="150"/>
      <c r="F249" s="150"/>
    </row>
    <row r="250" spans="2:6" ht="15">
      <c r="B250" s="211"/>
      <c r="C250" s="150"/>
      <c r="D250" s="150"/>
      <c r="E250" s="150"/>
      <c r="F250" s="150"/>
    </row>
    <row r="251" spans="2:6" ht="15">
      <c r="B251" s="211"/>
      <c r="C251" s="150"/>
      <c r="D251" s="150"/>
      <c r="E251" s="150"/>
      <c r="F251" s="150"/>
    </row>
    <row r="252" spans="2:6" ht="15">
      <c r="B252" s="211"/>
      <c r="C252" s="150"/>
      <c r="D252" s="150"/>
      <c r="E252" s="150"/>
      <c r="F252" s="150"/>
    </row>
    <row r="253" spans="2:6" ht="15">
      <c r="B253" s="211"/>
      <c r="C253" s="150"/>
      <c r="D253" s="150"/>
      <c r="E253" s="150"/>
      <c r="F253" s="150"/>
    </row>
    <row r="254" spans="2:6" ht="15">
      <c r="B254" s="211"/>
      <c r="C254" s="150"/>
      <c r="D254" s="150"/>
      <c r="E254" s="150"/>
      <c r="F254" s="150"/>
    </row>
    <row r="255" spans="2:6" ht="15">
      <c r="B255" s="211"/>
      <c r="C255" s="150"/>
      <c r="D255" s="150"/>
      <c r="E255" s="150"/>
      <c r="F255" s="150"/>
    </row>
    <row r="256" spans="2:6" ht="15">
      <c r="B256" s="211"/>
      <c r="C256" s="150"/>
      <c r="D256" s="150"/>
      <c r="E256" s="150"/>
      <c r="F256" s="150"/>
    </row>
    <row r="257" spans="2:6" ht="15">
      <c r="B257" s="211"/>
      <c r="C257" s="150"/>
      <c r="D257" s="150"/>
      <c r="E257" s="150"/>
      <c r="F257" s="150"/>
    </row>
    <row r="258" spans="2:6" ht="15">
      <c r="B258" s="211"/>
      <c r="C258" s="150"/>
      <c r="D258" s="150"/>
      <c r="E258" s="150"/>
      <c r="F258" s="150"/>
    </row>
    <row r="259" spans="2:6" ht="15">
      <c r="B259" s="211"/>
      <c r="C259" s="150"/>
      <c r="D259" s="150"/>
      <c r="E259" s="150"/>
      <c r="F259" s="150"/>
    </row>
    <row r="260" spans="2:6" ht="15">
      <c r="B260" s="211"/>
      <c r="C260" s="150"/>
      <c r="D260" s="150"/>
      <c r="E260" s="150"/>
      <c r="F260" s="150"/>
    </row>
    <row r="261" spans="2:6" ht="15">
      <c r="B261" s="211"/>
      <c r="C261" s="150"/>
      <c r="D261" s="150"/>
      <c r="E261" s="150"/>
      <c r="F261" s="150"/>
    </row>
    <row r="262" spans="2:6" ht="15">
      <c r="B262" s="211"/>
      <c r="C262" s="150"/>
      <c r="D262" s="150"/>
      <c r="E262" s="150"/>
      <c r="F262" s="150"/>
    </row>
    <row r="263" spans="2:6" ht="15">
      <c r="B263" s="211"/>
      <c r="C263" s="150"/>
      <c r="D263" s="150"/>
      <c r="E263" s="150"/>
      <c r="F263" s="150"/>
    </row>
    <row r="264" spans="2:6" ht="15">
      <c r="B264" s="211"/>
      <c r="C264" s="150"/>
      <c r="D264" s="150"/>
      <c r="E264" s="150"/>
      <c r="F264" s="150"/>
    </row>
    <row r="265" spans="2:6" ht="15">
      <c r="B265" s="211"/>
      <c r="C265" s="150"/>
      <c r="D265" s="150"/>
      <c r="E265" s="150"/>
      <c r="F265" s="150"/>
    </row>
    <row r="266" spans="2:6" ht="15">
      <c r="B266" s="211"/>
      <c r="C266" s="150"/>
      <c r="D266" s="150"/>
      <c r="E266" s="150"/>
      <c r="F266" s="150"/>
    </row>
    <row r="267" spans="2:6" ht="15">
      <c r="B267" s="211"/>
      <c r="C267" s="150"/>
      <c r="D267" s="150"/>
      <c r="E267" s="150"/>
      <c r="F267" s="150"/>
    </row>
    <row r="268" spans="2:6" ht="15">
      <c r="B268" s="211"/>
      <c r="C268" s="150"/>
      <c r="D268" s="150"/>
      <c r="E268" s="150"/>
      <c r="F268" s="150"/>
    </row>
    <row r="269" spans="2:6" ht="15">
      <c r="B269" s="211"/>
      <c r="C269" s="150"/>
      <c r="D269" s="150"/>
      <c r="E269" s="150"/>
      <c r="F269" s="150"/>
    </row>
    <row r="270" spans="2:6" ht="15">
      <c r="B270" s="211"/>
      <c r="C270" s="150"/>
      <c r="D270" s="150"/>
      <c r="E270" s="150"/>
      <c r="F270" s="150"/>
    </row>
    <row r="271" spans="2:6" ht="15">
      <c r="B271" s="211"/>
      <c r="C271" s="150"/>
      <c r="D271" s="150"/>
      <c r="E271" s="150"/>
      <c r="F271" s="150"/>
    </row>
    <row r="272" spans="2:6" ht="15">
      <c r="B272" s="211"/>
      <c r="C272" s="150"/>
      <c r="D272" s="150"/>
      <c r="E272" s="150"/>
      <c r="F272" s="150"/>
    </row>
    <row r="273" spans="2:6" ht="15">
      <c r="B273" s="211"/>
      <c r="C273" s="150"/>
      <c r="D273" s="150"/>
      <c r="E273" s="150"/>
      <c r="F273" s="150"/>
    </row>
    <row r="274" spans="2:6" ht="15">
      <c r="B274" s="211"/>
      <c r="C274" s="150"/>
      <c r="D274" s="150"/>
      <c r="E274" s="150"/>
      <c r="F274" s="150"/>
    </row>
    <row r="275" spans="2:6" ht="15">
      <c r="B275" s="211"/>
      <c r="C275" s="150"/>
      <c r="D275" s="150"/>
      <c r="E275" s="150"/>
      <c r="F275" s="150"/>
    </row>
    <row r="276" spans="2:6" ht="15">
      <c r="B276" s="211"/>
      <c r="C276" s="150"/>
      <c r="D276" s="150"/>
      <c r="E276" s="150"/>
      <c r="F276" s="150"/>
    </row>
    <row r="277" spans="2:6" ht="15">
      <c r="B277" s="211"/>
      <c r="C277" s="150"/>
      <c r="D277" s="150"/>
      <c r="E277" s="150"/>
      <c r="F277" s="150"/>
    </row>
    <row r="278" spans="2:6" ht="15">
      <c r="B278" s="211"/>
      <c r="C278" s="150"/>
      <c r="D278" s="150"/>
      <c r="E278" s="150"/>
      <c r="F278" s="150"/>
    </row>
    <row r="279" spans="2:6" ht="15">
      <c r="B279" s="211"/>
      <c r="C279" s="150"/>
      <c r="D279" s="150"/>
      <c r="E279" s="150"/>
      <c r="F279" s="150"/>
    </row>
    <row r="280" spans="2:6" ht="15">
      <c r="B280" s="211"/>
      <c r="C280" s="150"/>
      <c r="D280" s="150"/>
      <c r="E280" s="150"/>
      <c r="F280" s="150"/>
    </row>
    <row r="281" spans="2:6" ht="15">
      <c r="B281" s="211"/>
      <c r="C281" s="150"/>
      <c r="D281" s="150"/>
      <c r="E281" s="150"/>
      <c r="F281" s="150"/>
    </row>
    <row r="282" spans="2:6" ht="15">
      <c r="B282" s="211"/>
      <c r="C282" s="150"/>
      <c r="D282" s="150"/>
      <c r="E282" s="150"/>
      <c r="F282" s="150"/>
    </row>
    <row r="283" spans="2:6" ht="15">
      <c r="B283" s="211"/>
      <c r="C283" s="150"/>
      <c r="D283" s="150"/>
      <c r="E283" s="150"/>
      <c r="F283" s="150"/>
    </row>
    <row r="284" spans="2:6" ht="15">
      <c r="B284" s="211"/>
      <c r="C284" s="150"/>
      <c r="D284" s="150"/>
      <c r="E284" s="150"/>
      <c r="F284" s="150"/>
    </row>
    <row r="285" spans="2:6" ht="15">
      <c r="B285" s="211"/>
      <c r="C285" s="150"/>
      <c r="D285" s="150"/>
      <c r="E285" s="150"/>
      <c r="F285" s="150"/>
    </row>
    <row r="286" spans="2:6" ht="15">
      <c r="B286" s="211"/>
      <c r="C286" s="150"/>
      <c r="D286" s="150"/>
      <c r="E286" s="150"/>
      <c r="F286" s="150"/>
    </row>
    <row r="287" spans="2:6" ht="15">
      <c r="B287" s="211"/>
      <c r="C287" s="150"/>
      <c r="D287" s="150"/>
      <c r="E287" s="150"/>
      <c r="F287" s="150"/>
    </row>
    <row r="288" spans="2:6" ht="15">
      <c r="B288" s="211"/>
      <c r="C288" s="150"/>
      <c r="D288" s="150"/>
      <c r="E288" s="150"/>
      <c r="F288" s="150"/>
    </row>
    <row r="289" spans="2:6" ht="15">
      <c r="B289" s="211"/>
      <c r="C289" s="150"/>
      <c r="D289" s="150"/>
      <c r="E289" s="150"/>
      <c r="F289" s="150"/>
    </row>
    <row r="290" spans="2:6" ht="15">
      <c r="B290" s="211"/>
      <c r="C290" s="150"/>
      <c r="D290" s="150"/>
      <c r="E290" s="150"/>
      <c r="F290" s="150"/>
    </row>
    <row r="291" spans="2:6" ht="15">
      <c r="B291" s="211"/>
      <c r="C291" s="150"/>
      <c r="D291" s="150"/>
      <c r="E291" s="150"/>
      <c r="F291" s="150"/>
    </row>
    <row r="292" spans="2:6" ht="15">
      <c r="B292" s="211"/>
      <c r="C292" s="150"/>
      <c r="D292" s="150"/>
      <c r="E292" s="150"/>
      <c r="F292" s="150"/>
    </row>
    <row r="293" spans="2:6" ht="15">
      <c r="B293" s="211"/>
      <c r="C293" s="150"/>
      <c r="D293" s="150"/>
      <c r="E293" s="150"/>
      <c r="F293" s="150"/>
    </row>
    <row r="294" spans="2:6" ht="15">
      <c r="B294" s="211"/>
      <c r="C294" s="150"/>
      <c r="D294" s="150"/>
      <c r="E294" s="150"/>
      <c r="F294" s="150"/>
    </row>
    <row r="295" spans="2:6" ht="15">
      <c r="B295" s="211"/>
      <c r="C295" s="150"/>
      <c r="D295" s="150"/>
      <c r="E295" s="150"/>
      <c r="F295" s="150"/>
    </row>
    <row r="296" spans="2:6" ht="15">
      <c r="B296" s="211"/>
      <c r="C296" s="150"/>
      <c r="D296" s="150"/>
      <c r="E296" s="150"/>
      <c r="F296" s="150"/>
    </row>
    <row r="297" spans="2:6" ht="15">
      <c r="B297" s="211"/>
      <c r="C297" s="150"/>
      <c r="D297" s="150"/>
      <c r="E297" s="150"/>
      <c r="F297" s="150"/>
    </row>
    <row r="298" spans="2:6" ht="15">
      <c r="B298" s="211"/>
      <c r="C298" s="150"/>
      <c r="D298" s="150"/>
      <c r="E298" s="150"/>
      <c r="F298" s="150"/>
    </row>
    <row r="299" spans="2:6" ht="15">
      <c r="B299" s="211"/>
      <c r="C299" s="150"/>
      <c r="D299" s="150"/>
      <c r="E299" s="150"/>
      <c r="F299" s="150"/>
    </row>
    <row r="300" spans="2:6" ht="15">
      <c r="B300" s="211"/>
      <c r="C300" s="150"/>
      <c r="D300" s="150"/>
      <c r="E300" s="150"/>
      <c r="F300" s="150"/>
    </row>
    <row r="301" spans="2:6" ht="15">
      <c r="B301" s="211"/>
      <c r="C301" s="150"/>
      <c r="D301" s="150"/>
      <c r="E301" s="150"/>
      <c r="F301" s="150"/>
    </row>
    <row r="302" spans="2:6" ht="15">
      <c r="B302" s="211"/>
      <c r="C302" s="150"/>
      <c r="D302" s="150"/>
      <c r="E302" s="150"/>
      <c r="F302" s="150"/>
    </row>
    <row r="303" spans="2:6" ht="15">
      <c r="B303" s="211"/>
      <c r="C303" s="150"/>
      <c r="D303" s="150"/>
      <c r="E303" s="150"/>
      <c r="F303" s="150"/>
    </row>
    <row r="304" spans="2:6" ht="15">
      <c r="B304" s="211"/>
      <c r="C304" s="150"/>
      <c r="D304" s="150"/>
      <c r="E304" s="150"/>
      <c r="F304" s="150"/>
    </row>
    <row r="305" spans="2:6" ht="15">
      <c r="B305" s="211"/>
      <c r="C305" s="150"/>
      <c r="D305" s="150"/>
      <c r="E305" s="150"/>
      <c r="F305" s="150"/>
    </row>
    <row r="306" spans="2:6" ht="15">
      <c r="B306" s="211"/>
      <c r="C306" s="150"/>
      <c r="D306" s="150"/>
      <c r="E306" s="150"/>
      <c r="F306" s="150"/>
    </row>
    <row r="307" spans="2:6" ht="15">
      <c r="B307" s="211"/>
      <c r="C307" s="150"/>
      <c r="D307" s="150"/>
      <c r="E307" s="150"/>
      <c r="F307" s="150"/>
    </row>
    <row r="308" spans="2:6" ht="15">
      <c r="B308" s="211"/>
      <c r="C308" s="150"/>
      <c r="D308" s="150"/>
      <c r="E308" s="150"/>
      <c r="F308" s="150"/>
    </row>
    <row r="309" spans="2:6" ht="15">
      <c r="B309" s="211"/>
      <c r="C309" s="150"/>
      <c r="D309" s="150"/>
      <c r="E309" s="150"/>
      <c r="F309" s="150"/>
    </row>
    <row r="310" spans="2:6" ht="15">
      <c r="B310" s="211"/>
      <c r="C310" s="150"/>
      <c r="D310" s="150"/>
      <c r="E310" s="150"/>
      <c r="F310" s="150"/>
    </row>
    <row r="311" spans="2:6" ht="15">
      <c r="B311" s="211"/>
      <c r="C311" s="150"/>
      <c r="D311" s="150"/>
      <c r="E311" s="150"/>
      <c r="F311" s="150"/>
    </row>
    <row r="312" spans="2:6" ht="15">
      <c r="B312" s="211"/>
      <c r="C312" s="150"/>
      <c r="D312" s="150"/>
      <c r="E312" s="150"/>
      <c r="F312" s="150"/>
    </row>
    <row r="313" spans="2:6" ht="15">
      <c r="B313" s="211"/>
      <c r="C313" s="150"/>
      <c r="D313" s="150"/>
      <c r="E313" s="150"/>
      <c r="F313" s="150"/>
    </row>
    <row r="314" spans="2:6" ht="15">
      <c r="B314" s="211"/>
      <c r="C314" s="150"/>
      <c r="D314" s="150"/>
      <c r="E314" s="150"/>
      <c r="F314" s="150"/>
    </row>
    <row r="315" spans="2:6" ht="15">
      <c r="B315" s="211"/>
      <c r="C315" s="150"/>
      <c r="D315" s="150"/>
      <c r="E315" s="150"/>
      <c r="F315" s="150"/>
    </row>
    <row r="316" spans="2:6" ht="15">
      <c r="B316" s="211"/>
      <c r="C316" s="150"/>
      <c r="D316" s="150"/>
      <c r="E316" s="150"/>
      <c r="F316" s="150"/>
    </row>
    <row r="317" spans="2:6" ht="15">
      <c r="B317" s="211"/>
      <c r="C317" s="150"/>
      <c r="D317" s="150"/>
      <c r="E317" s="150"/>
      <c r="F317" s="150"/>
    </row>
    <row r="318" spans="2:6" ht="15">
      <c r="B318" s="211"/>
      <c r="C318" s="150"/>
      <c r="D318" s="150"/>
      <c r="E318" s="150"/>
      <c r="F318" s="150"/>
    </row>
    <row r="319" spans="2:6" ht="15">
      <c r="B319" s="211"/>
      <c r="C319" s="150"/>
      <c r="D319" s="150"/>
      <c r="E319" s="150"/>
      <c r="F319" s="150"/>
    </row>
    <row r="320" spans="2:6" ht="15">
      <c r="B320" s="211"/>
      <c r="C320" s="150"/>
      <c r="D320" s="150"/>
      <c r="E320" s="150"/>
      <c r="F320" s="150"/>
    </row>
    <row r="321" spans="2:6" ht="15">
      <c r="B321" s="211"/>
      <c r="C321" s="150"/>
      <c r="D321" s="150"/>
      <c r="E321" s="150"/>
      <c r="F321" s="150"/>
    </row>
    <row r="322" spans="2:6" ht="15">
      <c r="B322" s="211"/>
      <c r="C322" s="150"/>
      <c r="D322" s="150"/>
      <c r="E322" s="150"/>
      <c r="F322" s="150"/>
    </row>
    <row r="323" spans="2:6" ht="15">
      <c r="B323" s="211"/>
      <c r="C323" s="150"/>
      <c r="D323" s="150"/>
      <c r="E323" s="150"/>
      <c r="F323" s="150"/>
    </row>
    <row r="324" spans="2:6" ht="15">
      <c r="B324" s="211"/>
      <c r="C324" s="150"/>
      <c r="D324" s="150"/>
      <c r="E324" s="150"/>
      <c r="F324" s="150"/>
    </row>
    <row r="325" spans="2:6" ht="15">
      <c r="B325" s="211"/>
      <c r="C325" s="150"/>
      <c r="D325" s="150"/>
      <c r="E325" s="150"/>
      <c r="F325" s="150"/>
    </row>
    <row r="326" spans="2:6" ht="15">
      <c r="B326" s="211"/>
      <c r="C326" s="150"/>
      <c r="D326" s="150"/>
      <c r="E326" s="150"/>
      <c r="F326" s="150"/>
    </row>
    <row r="327" spans="2:6" ht="15">
      <c r="B327" s="211"/>
      <c r="C327" s="150"/>
      <c r="D327" s="150"/>
      <c r="E327" s="150"/>
      <c r="F327" s="150"/>
    </row>
    <row r="328" spans="2:6" ht="15">
      <c r="B328" s="211"/>
      <c r="C328" s="150"/>
      <c r="D328" s="150"/>
      <c r="E328" s="150"/>
      <c r="F328" s="150"/>
    </row>
    <row r="329" spans="2:6" ht="15">
      <c r="B329" s="211"/>
      <c r="C329" s="150"/>
      <c r="D329" s="150"/>
      <c r="E329" s="150"/>
      <c r="F329" s="150"/>
    </row>
    <row r="330" spans="2:6" ht="15">
      <c r="B330" s="211"/>
      <c r="C330" s="150"/>
      <c r="D330" s="150"/>
      <c r="E330" s="150"/>
      <c r="F330" s="150"/>
    </row>
    <row r="331" spans="2:6" ht="15">
      <c r="B331" s="211"/>
      <c r="C331" s="150"/>
      <c r="D331" s="150"/>
      <c r="E331" s="150"/>
      <c r="F331" s="150"/>
    </row>
    <row r="332" spans="2:6" ht="15">
      <c r="B332" s="211"/>
      <c r="C332" s="150"/>
      <c r="D332" s="150"/>
      <c r="E332" s="150"/>
      <c r="F332" s="150"/>
    </row>
    <row r="333" spans="2:6" ht="15">
      <c r="B333" s="211"/>
      <c r="C333" s="150"/>
      <c r="D333" s="150"/>
      <c r="E333" s="150"/>
      <c r="F333" s="150"/>
    </row>
    <row r="334" spans="2:6" ht="15">
      <c r="B334" s="211"/>
      <c r="C334" s="150"/>
      <c r="D334" s="150"/>
      <c r="E334" s="150"/>
      <c r="F334" s="150"/>
    </row>
    <row r="335" spans="2:6" ht="15">
      <c r="B335" s="211"/>
      <c r="C335" s="150"/>
      <c r="D335" s="150"/>
      <c r="E335" s="150"/>
      <c r="F335" s="150"/>
    </row>
    <row r="336" spans="2:6" ht="15">
      <c r="B336" s="211"/>
      <c r="C336" s="150"/>
      <c r="D336" s="150"/>
      <c r="E336" s="150"/>
      <c r="F336" s="150"/>
    </row>
    <row r="337" spans="2:6" ht="15">
      <c r="B337" s="211"/>
      <c r="C337" s="150"/>
      <c r="D337" s="150"/>
      <c r="E337" s="150"/>
      <c r="F337" s="150"/>
    </row>
    <row r="338" spans="2:6" ht="15">
      <c r="B338" s="211"/>
      <c r="C338" s="150"/>
      <c r="D338" s="150"/>
      <c r="E338" s="150"/>
      <c r="F338" s="150"/>
    </row>
    <row r="339" spans="2:6" ht="15">
      <c r="B339" s="211"/>
      <c r="C339" s="150"/>
      <c r="D339" s="150"/>
      <c r="E339" s="150"/>
      <c r="F339" s="150"/>
    </row>
    <row r="340" spans="2:6" ht="15">
      <c r="B340" s="211"/>
      <c r="C340" s="150"/>
      <c r="D340" s="150"/>
      <c r="E340" s="150"/>
      <c r="F340" s="150"/>
    </row>
    <row r="341" spans="2:6" ht="15">
      <c r="B341" s="211"/>
      <c r="C341" s="150"/>
      <c r="D341" s="150"/>
      <c r="E341" s="150"/>
      <c r="F341" s="150"/>
    </row>
    <row r="342" spans="2:6" ht="15">
      <c r="B342" s="211"/>
      <c r="C342" s="150"/>
      <c r="D342" s="150"/>
      <c r="E342" s="150"/>
      <c r="F342" s="150"/>
    </row>
    <row r="343" spans="2:6" ht="15">
      <c r="B343" s="211"/>
      <c r="C343" s="150"/>
      <c r="D343" s="150"/>
      <c r="E343" s="150"/>
      <c r="F343" s="150"/>
    </row>
    <row r="344" spans="2:6" ht="15">
      <c r="B344" s="211"/>
      <c r="C344" s="150"/>
      <c r="D344" s="150"/>
      <c r="E344" s="150"/>
      <c r="F344" s="150"/>
    </row>
    <row r="345" spans="2:6" ht="15">
      <c r="B345" s="211"/>
      <c r="C345" s="150"/>
      <c r="D345" s="150"/>
      <c r="E345" s="150"/>
      <c r="F345" s="150"/>
    </row>
    <row r="346" spans="2:6" ht="15">
      <c r="B346" s="211"/>
      <c r="C346" s="150"/>
      <c r="D346" s="150"/>
      <c r="E346" s="150"/>
      <c r="F346" s="150"/>
    </row>
    <row r="347" spans="2:6" ht="15">
      <c r="B347" s="211"/>
      <c r="C347" s="150"/>
      <c r="D347" s="150"/>
      <c r="E347" s="150"/>
      <c r="F347" s="150"/>
    </row>
    <row r="348" spans="2:6" ht="15">
      <c r="B348" s="211"/>
      <c r="C348" s="150"/>
      <c r="D348" s="150"/>
      <c r="E348" s="150"/>
      <c r="F348" s="150"/>
    </row>
    <row r="349" spans="2:6" ht="15">
      <c r="B349" s="211"/>
      <c r="C349" s="150"/>
      <c r="D349" s="150"/>
      <c r="E349" s="150"/>
      <c r="F349" s="150"/>
    </row>
    <row r="350" spans="2:6" ht="15">
      <c r="B350" s="211"/>
      <c r="C350" s="150"/>
      <c r="D350" s="150"/>
      <c r="E350" s="150"/>
      <c r="F350" s="150"/>
    </row>
    <row r="351" spans="2:6" ht="15">
      <c r="B351" s="211"/>
      <c r="C351" s="150"/>
      <c r="D351" s="150"/>
      <c r="E351" s="150"/>
      <c r="F351" s="150"/>
    </row>
    <row r="352" spans="2:6" ht="15">
      <c r="B352" s="211"/>
      <c r="C352" s="150"/>
      <c r="D352" s="150"/>
      <c r="E352" s="150"/>
      <c r="F352" s="150"/>
    </row>
    <row r="353" spans="2:6" ht="15">
      <c r="B353" s="211"/>
      <c r="C353" s="150"/>
      <c r="D353" s="150"/>
      <c r="E353" s="150"/>
      <c r="F353" s="150"/>
    </row>
    <row r="354" spans="2:6" ht="15">
      <c r="B354" s="211"/>
      <c r="C354" s="150"/>
      <c r="D354" s="150"/>
      <c r="E354" s="150"/>
      <c r="F354" s="150"/>
    </row>
    <row r="355" spans="2:6" ht="15">
      <c r="B355" s="211"/>
      <c r="C355" s="150"/>
      <c r="D355" s="150"/>
      <c r="E355" s="150"/>
      <c r="F355" s="150"/>
    </row>
    <row r="356" spans="2:6" ht="15">
      <c r="B356" s="211"/>
      <c r="C356" s="150"/>
      <c r="D356" s="150"/>
      <c r="E356" s="150"/>
      <c r="F356" s="150"/>
    </row>
    <row r="357" spans="2:6" ht="15">
      <c r="B357" s="211"/>
      <c r="C357" s="150"/>
      <c r="D357" s="150"/>
      <c r="E357" s="150"/>
      <c r="F357" s="150"/>
    </row>
    <row r="358" spans="2:6" ht="15">
      <c r="B358" s="211"/>
      <c r="C358" s="150"/>
      <c r="D358" s="150"/>
      <c r="E358" s="150"/>
      <c r="F358" s="150"/>
    </row>
    <row r="359" spans="2:6" ht="15">
      <c r="B359" s="211"/>
      <c r="C359" s="150"/>
      <c r="D359" s="150"/>
      <c r="E359" s="150"/>
      <c r="F359" s="150"/>
    </row>
    <row r="360" spans="2:6" ht="15">
      <c r="B360" s="211"/>
      <c r="C360" s="150"/>
      <c r="D360" s="150"/>
      <c r="E360" s="150"/>
      <c r="F360" s="150"/>
    </row>
    <row r="361" spans="2:6" ht="15">
      <c r="B361" s="211"/>
      <c r="C361" s="150"/>
      <c r="D361" s="150"/>
      <c r="E361" s="150"/>
      <c r="F361" s="150"/>
    </row>
    <row r="362" spans="2:6" ht="15">
      <c r="B362" s="211"/>
      <c r="C362" s="150"/>
      <c r="D362" s="150"/>
      <c r="E362" s="150"/>
      <c r="F362" s="150"/>
    </row>
    <row r="363" spans="2:6" ht="15">
      <c r="B363" s="211"/>
      <c r="C363" s="150"/>
      <c r="D363" s="150"/>
      <c r="E363" s="150"/>
      <c r="F363" s="150"/>
    </row>
    <row r="364" spans="2:6" ht="15">
      <c r="B364" s="211"/>
      <c r="C364" s="150"/>
      <c r="D364" s="150"/>
      <c r="E364" s="150"/>
      <c r="F364" s="150"/>
    </row>
    <row r="365" spans="2:6" ht="15">
      <c r="B365" s="211"/>
      <c r="C365" s="150"/>
      <c r="D365" s="150"/>
      <c r="E365" s="150"/>
      <c r="F365" s="150"/>
    </row>
    <row r="366" spans="2:6" ht="15">
      <c r="B366" s="211"/>
      <c r="C366" s="150"/>
      <c r="D366" s="150"/>
      <c r="E366" s="150"/>
      <c r="F366" s="150"/>
    </row>
    <row r="367" spans="2:6" ht="15">
      <c r="B367" s="211"/>
      <c r="C367" s="150"/>
      <c r="D367" s="150"/>
      <c r="E367" s="150"/>
      <c r="F367" s="150"/>
    </row>
    <row r="368" spans="2:6" ht="15">
      <c r="B368" s="211"/>
      <c r="C368" s="150"/>
      <c r="D368" s="150"/>
      <c r="E368" s="150"/>
      <c r="F368" s="150"/>
    </row>
    <row r="369" spans="2:6" ht="15">
      <c r="B369" s="211"/>
      <c r="C369" s="150"/>
      <c r="D369" s="150"/>
      <c r="E369" s="150"/>
      <c r="F369" s="150"/>
    </row>
    <row r="370" spans="2:6" ht="15">
      <c r="B370" s="211"/>
      <c r="C370" s="150"/>
      <c r="D370" s="150"/>
      <c r="E370" s="150"/>
      <c r="F370" s="150"/>
    </row>
    <row r="371" spans="2:6" ht="15">
      <c r="B371" s="211"/>
      <c r="C371" s="150"/>
      <c r="D371" s="150"/>
      <c r="E371" s="150"/>
      <c r="F371" s="150"/>
    </row>
    <row r="372" spans="2:6" ht="15">
      <c r="B372" s="211"/>
      <c r="C372" s="150"/>
      <c r="D372" s="150"/>
      <c r="E372" s="150"/>
      <c r="F372" s="150"/>
    </row>
    <row r="373" spans="2:6" ht="15">
      <c r="B373" s="211"/>
      <c r="C373" s="150"/>
      <c r="D373" s="150"/>
      <c r="E373" s="150"/>
      <c r="F373" s="150"/>
    </row>
    <row r="374" spans="2:6" ht="15">
      <c r="B374" s="211"/>
      <c r="C374" s="150"/>
      <c r="D374" s="150"/>
      <c r="E374" s="150"/>
      <c r="F374" s="150"/>
    </row>
    <row r="375" spans="2:6" ht="15">
      <c r="B375" s="211"/>
      <c r="C375" s="150"/>
      <c r="D375" s="150"/>
      <c r="E375" s="150"/>
      <c r="F375" s="150"/>
    </row>
    <row r="376" spans="2:6" ht="15">
      <c r="B376" s="211"/>
      <c r="C376" s="150"/>
      <c r="D376" s="150"/>
      <c r="E376" s="150"/>
      <c r="F376" s="150"/>
    </row>
    <row r="377" spans="2:6" ht="15">
      <c r="B377" s="211"/>
      <c r="C377" s="150"/>
      <c r="D377" s="150"/>
      <c r="E377" s="150"/>
      <c r="F377" s="150"/>
    </row>
    <row r="378" spans="2:6" ht="15">
      <c r="B378" s="211"/>
      <c r="C378" s="150"/>
      <c r="D378" s="150"/>
      <c r="E378" s="150"/>
      <c r="F378" s="150"/>
    </row>
    <row r="379" spans="2:6" ht="15">
      <c r="B379" s="211"/>
      <c r="C379" s="150"/>
      <c r="D379" s="150"/>
      <c r="E379" s="150"/>
      <c r="F379" s="150"/>
    </row>
    <row r="380" spans="2:6" ht="15">
      <c r="B380" s="211"/>
      <c r="C380" s="150"/>
      <c r="D380" s="150"/>
      <c r="E380" s="150"/>
      <c r="F380" s="150"/>
    </row>
    <row r="381" spans="2:6" ht="15">
      <c r="B381" s="211"/>
      <c r="C381" s="150"/>
      <c r="D381" s="150"/>
      <c r="E381" s="150"/>
      <c r="F381" s="150"/>
    </row>
    <row r="382" spans="2:6" ht="15">
      <c r="B382" s="211"/>
      <c r="C382" s="150"/>
      <c r="D382" s="150"/>
      <c r="E382" s="150"/>
      <c r="F382" s="150"/>
    </row>
    <row r="383" spans="2:6" ht="15">
      <c r="B383" s="211"/>
      <c r="C383" s="150"/>
      <c r="D383" s="150"/>
      <c r="E383" s="150"/>
      <c r="F383" s="150"/>
    </row>
    <row r="384" spans="2:6" ht="15">
      <c r="B384" s="211"/>
      <c r="C384" s="150"/>
      <c r="D384" s="150"/>
      <c r="E384" s="150"/>
      <c r="F384" s="150"/>
    </row>
    <row r="385" spans="2:6" ht="15">
      <c r="B385" s="211"/>
      <c r="C385" s="150"/>
      <c r="D385" s="150"/>
      <c r="E385" s="150"/>
      <c r="F385" s="150"/>
    </row>
    <row r="386" spans="2:6" ht="15">
      <c r="B386" s="211"/>
      <c r="C386" s="150"/>
      <c r="D386" s="150"/>
      <c r="E386" s="150"/>
      <c r="F386" s="150"/>
    </row>
    <row r="387" spans="2:6" ht="15">
      <c r="B387" s="211"/>
      <c r="C387" s="150"/>
      <c r="D387" s="150"/>
      <c r="E387" s="150"/>
      <c r="F387" s="150"/>
    </row>
    <row r="388" spans="2:6" ht="15">
      <c r="B388" s="211"/>
      <c r="C388" s="150"/>
      <c r="D388" s="150"/>
      <c r="E388" s="150"/>
      <c r="F388" s="150"/>
    </row>
    <row r="389" spans="2:6" ht="15">
      <c r="B389" s="211"/>
      <c r="C389" s="150"/>
      <c r="D389" s="150"/>
      <c r="E389" s="150"/>
      <c r="F389" s="150"/>
    </row>
    <row r="390" spans="2:6" ht="15">
      <c r="B390" s="211"/>
      <c r="C390" s="150"/>
      <c r="D390" s="150"/>
      <c r="E390" s="150"/>
      <c r="F390" s="150"/>
    </row>
    <row r="391" spans="2:6" ht="15">
      <c r="B391" s="211"/>
      <c r="C391" s="150"/>
      <c r="D391" s="150"/>
      <c r="E391" s="150"/>
      <c r="F391" s="150"/>
    </row>
    <row r="392" spans="2:6" ht="15">
      <c r="B392" s="211"/>
      <c r="C392" s="150"/>
      <c r="D392" s="150"/>
      <c r="E392" s="150"/>
      <c r="F392" s="150"/>
    </row>
    <row r="393" spans="2:6" ht="15">
      <c r="B393" s="211"/>
      <c r="C393" s="150"/>
      <c r="D393" s="150"/>
      <c r="E393" s="150"/>
      <c r="F393" s="150"/>
    </row>
    <row r="394" spans="2:6" ht="15">
      <c r="B394" s="211"/>
      <c r="C394" s="150"/>
      <c r="D394" s="150"/>
      <c r="E394" s="150"/>
      <c r="F394" s="150"/>
    </row>
    <row r="395" spans="2:6" ht="15">
      <c r="B395" s="211"/>
      <c r="C395" s="150"/>
      <c r="D395" s="150"/>
      <c r="E395" s="150"/>
      <c r="F395" s="150"/>
    </row>
    <row r="396" spans="2:6" ht="15">
      <c r="B396" s="211"/>
      <c r="C396" s="150"/>
      <c r="D396" s="150"/>
      <c r="E396" s="150"/>
      <c r="F396" s="150"/>
    </row>
    <row r="397" spans="2:6" ht="15">
      <c r="B397" s="211"/>
      <c r="C397" s="150"/>
      <c r="D397" s="150"/>
      <c r="E397" s="150"/>
      <c r="F397" s="150"/>
    </row>
    <row r="398" spans="2:6" ht="15">
      <c r="B398" s="211"/>
      <c r="C398" s="150"/>
      <c r="D398" s="150"/>
      <c r="E398" s="150"/>
      <c r="F398" s="150"/>
    </row>
    <row r="399" spans="2:6" ht="15">
      <c r="B399" s="211"/>
      <c r="C399" s="150"/>
      <c r="D399" s="150"/>
      <c r="E399" s="150"/>
      <c r="F399" s="150"/>
    </row>
    <row r="400" spans="2:6" ht="15">
      <c r="B400" s="211"/>
      <c r="C400" s="150"/>
      <c r="D400" s="150"/>
      <c r="E400" s="150"/>
      <c r="F400" s="150"/>
    </row>
    <row r="401" spans="2:6" ht="15">
      <c r="B401" s="211"/>
      <c r="C401" s="150"/>
      <c r="D401" s="150"/>
      <c r="E401" s="150"/>
      <c r="F401" s="150"/>
    </row>
    <row r="402" spans="2:6" ht="15">
      <c r="B402" s="211"/>
      <c r="C402" s="150"/>
      <c r="D402" s="150"/>
      <c r="E402" s="150"/>
      <c r="F402" s="150"/>
    </row>
    <row r="403" spans="2:6" ht="15">
      <c r="B403" s="211"/>
      <c r="C403" s="150"/>
      <c r="D403" s="150"/>
      <c r="E403" s="150"/>
      <c r="F403" s="150"/>
    </row>
    <row r="404" spans="2:6" ht="15">
      <c r="B404" s="211"/>
      <c r="C404" s="150"/>
      <c r="D404" s="150"/>
      <c r="E404" s="150"/>
      <c r="F404" s="150"/>
    </row>
    <row r="405" spans="2:6" ht="15">
      <c r="B405" s="211"/>
      <c r="C405" s="150"/>
      <c r="D405" s="150"/>
      <c r="E405" s="150"/>
      <c r="F405" s="150"/>
    </row>
    <row r="406" spans="2:6" ht="15">
      <c r="B406" s="211"/>
      <c r="C406" s="150"/>
      <c r="D406" s="150"/>
      <c r="E406" s="150"/>
      <c r="F406" s="150"/>
    </row>
    <row r="407" spans="2:6" ht="15">
      <c r="B407" s="211"/>
      <c r="C407" s="150"/>
      <c r="D407" s="150"/>
      <c r="E407" s="150"/>
      <c r="F407" s="150"/>
    </row>
    <row r="408" spans="2:6" ht="15">
      <c r="B408" s="211"/>
      <c r="C408" s="150"/>
      <c r="D408" s="150"/>
      <c r="E408" s="150"/>
      <c r="F408" s="150"/>
    </row>
    <row r="409" spans="2:6" ht="15">
      <c r="B409" s="211"/>
      <c r="C409" s="150"/>
      <c r="D409" s="150"/>
      <c r="E409" s="150"/>
      <c r="F409" s="150"/>
    </row>
    <row r="410" spans="2:6" ht="15">
      <c r="B410" s="211"/>
      <c r="C410" s="150"/>
      <c r="D410" s="150"/>
      <c r="E410" s="150"/>
      <c r="F410" s="150"/>
    </row>
    <row r="411" spans="2:6" ht="15">
      <c r="B411" s="211"/>
      <c r="C411" s="150"/>
      <c r="D411" s="150"/>
      <c r="E411" s="150"/>
      <c r="F411" s="150"/>
    </row>
    <row r="412" spans="2:6" ht="15">
      <c r="B412" s="211"/>
      <c r="C412" s="150"/>
      <c r="D412" s="150"/>
      <c r="E412" s="150"/>
      <c r="F412" s="150"/>
    </row>
    <row r="413" spans="2:6" ht="15">
      <c r="B413" s="211"/>
      <c r="C413" s="150"/>
      <c r="D413" s="150"/>
      <c r="E413" s="150"/>
      <c r="F413" s="150"/>
    </row>
    <row r="414" spans="2:6" ht="15">
      <c r="B414" s="211"/>
      <c r="C414" s="150"/>
      <c r="D414" s="150"/>
      <c r="E414" s="150"/>
      <c r="F414" s="150"/>
    </row>
    <row r="415" spans="2:6" ht="15">
      <c r="B415" s="211"/>
      <c r="C415" s="150"/>
      <c r="D415" s="150"/>
      <c r="E415" s="150"/>
      <c r="F415" s="150"/>
    </row>
    <row r="416" spans="2:6" ht="15">
      <c r="B416" s="211"/>
      <c r="C416" s="150"/>
      <c r="D416" s="150"/>
      <c r="E416" s="150"/>
      <c r="F416" s="150"/>
    </row>
    <row r="417" spans="2:6" ht="15">
      <c r="B417" s="211"/>
      <c r="C417" s="150"/>
      <c r="D417" s="150"/>
      <c r="E417" s="150"/>
      <c r="F417" s="150"/>
    </row>
    <row r="418" spans="2:6" ht="15">
      <c r="B418" s="211"/>
      <c r="C418" s="150"/>
      <c r="D418" s="150"/>
      <c r="E418" s="150"/>
      <c r="F418" s="150"/>
    </row>
    <row r="419" spans="2:6" ht="15">
      <c r="B419" s="211"/>
      <c r="C419" s="150"/>
      <c r="D419" s="150"/>
      <c r="E419" s="150"/>
      <c r="F419" s="150"/>
    </row>
    <row r="420" spans="2:6" ht="15">
      <c r="B420" s="211"/>
      <c r="C420" s="150"/>
      <c r="D420" s="150"/>
      <c r="E420" s="150"/>
      <c r="F420" s="150"/>
    </row>
    <row r="421" spans="2:6" ht="15">
      <c r="B421" s="211"/>
      <c r="C421" s="150"/>
      <c r="D421" s="150"/>
      <c r="E421" s="150"/>
      <c r="F421" s="150"/>
    </row>
    <row r="422" spans="2:6" ht="15">
      <c r="B422" s="211"/>
      <c r="C422" s="150"/>
      <c r="D422" s="150"/>
      <c r="E422" s="150"/>
      <c r="F422" s="150"/>
    </row>
    <row r="423" spans="2:6" ht="15">
      <c r="B423" s="211"/>
      <c r="C423" s="150"/>
      <c r="D423" s="150"/>
      <c r="E423" s="150"/>
      <c r="F423" s="150"/>
    </row>
    <row r="424" spans="2:6" ht="15">
      <c r="B424" s="211"/>
      <c r="C424" s="150"/>
      <c r="D424" s="150"/>
      <c r="E424" s="150"/>
      <c r="F424" s="150"/>
    </row>
    <row r="425" spans="2:6" ht="15">
      <c r="B425" s="211"/>
      <c r="C425" s="150"/>
      <c r="D425" s="150"/>
      <c r="E425" s="150"/>
      <c r="F425" s="150"/>
    </row>
    <row r="426" spans="2:6" ht="15">
      <c r="B426" s="211"/>
      <c r="C426" s="150"/>
      <c r="D426" s="150"/>
      <c r="E426" s="150"/>
      <c r="F426" s="150"/>
    </row>
    <row r="427" spans="2:6" ht="15">
      <c r="B427" s="211"/>
      <c r="C427" s="150"/>
      <c r="D427" s="150"/>
      <c r="E427" s="150"/>
      <c r="F427" s="150"/>
    </row>
    <row r="428" spans="2:6" ht="15">
      <c r="B428" s="211"/>
      <c r="C428" s="150"/>
      <c r="D428" s="150"/>
      <c r="E428" s="150"/>
      <c r="F428" s="150"/>
    </row>
    <row r="429" spans="2:6" ht="15">
      <c r="B429" s="211"/>
      <c r="C429" s="150"/>
      <c r="D429" s="150"/>
      <c r="E429" s="150"/>
      <c r="F429" s="150"/>
    </row>
    <row r="430" spans="2:6" ht="15">
      <c r="B430" s="211"/>
      <c r="C430" s="150"/>
      <c r="D430" s="150"/>
      <c r="E430" s="150"/>
      <c r="F430" s="150"/>
    </row>
    <row r="431" spans="2:6" ht="15">
      <c r="B431" s="211"/>
      <c r="C431" s="150"/>
      <c r="D431" s="150"/>
      <c r="E431" s="150"/>
      <c r="F431" s="150"/>
    </row>
    <row r="432" spans="2:6" ht="15">
      <c r="B432" s="211"/>
      <c r="C432" s="150"/>
      <c r="D432" s="150"/>
      <c r="E432" s="150"/>
      <c r="F432" s="150"/>
    </row>
    <row r="433" spans="2:6" ht="15">
      <c r="B433" s="211"/>
      <c r="C433" s="150"/>
      <c r="D433" s="150"/>
      <c r="E433" s="150"/>
      <c r="F433" s="150"/>
    </row>
    <row r="434" spans="2:6" ht="15">
      <c r="B434" s="211"/>
      <c r="C434" s="150"/>
      <c r="D434" s="150"/>
      <c r="E434" s="150"/>
      <c r="F434" s="150"/>
    </row>
    <row r="435" spans="2:6" ht="15">
      <c r="B435" s="211"/>
      <c r="C435" s="150"/>
      <c r="D435" s="150"/>
      <c r="E435" s="150"/>
      <c r="F435" s="150"/>
    </row>
    <row r="436" spans="2:6" ht="15">
      <c r="B436" s="211"/>
      <c r="C436" s="150"/>
      <c r="D436" s="150"/>
      <c r="E436" s="150"/>
      <c r="F436" s="150"/>
    </row>
    <row r="437" spans="2:6" ht="15">
      <c r="B437" s="211"/>
      <c r="C437" s="150"/>
      <c r="D437" s="150"/>
      <c r="E437" s="150"/>
      <c r="F437" s="150"/>
    </row>
    <row r="438" spans="2:6" ht="15">
      <c r="B438" s="211"/>
      <c r="C438" s="150"/>
      <c r="D438" s="150"/>
      <c r="E438" s="150"/>
      <c r="F438" s="150"/>
    </row>
    <row r="439" spans="2:6" ht="15">
      <c r="B439" s="211"/>
      <c r="C439" s="150"/>
      <c r="D439" s="150"/>
      <c r="E439" s="150"/>
      <c r="F439" s="150"/>
    </row>
    <row r="440" spans="2:6" ht="15">
      <c r="B440" s="211"/>
      <c r="C440" s="150"/>
      <c r="D440" s="150"/>
      <c r="E440" s="150"/>
      <c r="F440" s="150"/>
    </row>
    <row r="441" spans="2:6" ht="15">
      <c r="B441" s="211"/>
      <c r="C441" s="150"/>
      <c r="D441" s="150"/>
      <c r="E441" s="150"/>
      <c r="F441" s="150"/>
    </row>
    <row r="442" spans="2:6" ht="15">
      <c r="B442" s="211"/>
      <c r="C442" s="150"/>
      <c r="D442" s="150"/>
      <c r="E442" s="150"/>
      <c r="F442" s="150"/>
    </row>
    <row r="443" spans="2:6" ht="15">
      <c r="B443" s="211"/>
      <c r="C443" s="150"/>
      <c r="D443" s="150"/>
      <c r="E443" s="150"/>
      <c r="F443" s="150"/>
    </row>
    <row r="444" spans="2:6" ht="15">
      <c r="B444" s="211"/>
      <c r="C444" s="150"/>
      <c r="D444" s="150"/>
      <c r="E444" s="150"/>
      <c r="F444" s="150"/>
    </row>
    <row r="445" spans="2:6" ht="15">
      <c r="B445" s="211"/>
      <c r="C445" s="150"/>
      <c r="D445" s="150"/>
      <c r="E445" s="150"/>
      <c r="F445" s="150"/>
    </row>
    <row r="446" spans="2:6" ht="15">
      <c r="B446" s="211"/>
      <c r="C446" s="150"/>
      <c r="D446" s="150"/>
      <c r="E446" s="150"/>
      <c r="F446" s="150"/>
    </row>
    <row r="447" spans="2:6" ht="15">
      <c r="B447" s="211"/>
      <c r="C447" s="150"/>
      <c r="D447" s="150"/>
      <c r="E447" s="150"/>
      <c r="F447" s="150"/>
    </row>
    <row r="448" spans="2:6" ht="15">
      <c r="B448" s="211"/>
      <c r="C448" s="150"/>
      <c r="D448" s="150"/>
      <c r="E448" s="150"/>
      <c r="F448" s="150"/>
    </row>
    <row r="449" spans="2:6" ht="15">
      <c r="B449" s="211"/>
      <c r="C449" s="150"/>
      <c r="D449" s="150"/>
      <c r="E449" s="150"/>
      <c r="F449" s="150"/>
    </row>
    <row r="450" spans="2:6" ht="15">
      <c r="B450" s="211"/>
      <c r="C450" s="150"/>
      <c r="D450" s="150"/>
      <c r="E450" s="150"/>
      <c r="F450" s="150"/>
    </row>
    <row r="451" spans="2:6" ht="15">
      <c r="B451" s="211"/>
      <c r="C451" s="150"/>
      <c r="D451" s="150"/>
      <c r="E451" s="150"/>
      <c r="F451" s="150"/>
    </row>
    <row r="452" spans="2:6" ht="15">
      <c r="B452" s="211"/>
      <c r="C452" s="150"/>
      <c r="D452" s="150"/>
      <c r="E452" s="150"/>
      <c r="F452" s="150"/>
    </row>
    <row r="453" spans="2:6" ht="15">
      <c r="B453" s="211"/>
      <c r="C453" s="150"/>
      <c r="D453" s="150"/>
      <c r="E453" s="150"/>
      <c r="F453" s="150"/>
    </row>
    <row r="454" spans="2:6" ht="15">
      <c r="B454" s="211"/>
      <c r="C454" s="150"/>
      <c r="D454" s="150"/>
      <c r="E454" s="150"/>
      <c r="F454" s="150"/>
    </row>
    <row r="455" spans="2:6" ht="15">
      <c r="B455" s="211"/>
      <c r="C455" s="150"/>
      <c r="D455" s="150"/>
      <c r="E455" s="150"/>
      <c r="F455" s="150"/>
    </row>
    <row r="456" spans="2:6" ht="15">
      <c r="B456" s="211"/>
      <c r="C456" s="150"/>
      <c r="D456" s="150"/>
      <c r="E456" s="150"/>
      <c r="F456" s="150"/>
    </row>
    <row r="457" spans="2:6" ht="15">
      <c r="B457" s="211"/>
      <c r="C457" s="150"/>
      <c r="D457" s="150"/>
      <c r="E457" s="150"/>
      <c r="F457" s="150"/>
    </row>
    <row r="458" spans="2:6" ht="15">
      <c r="B458" s="211"/>
      <c r="C458" s="150"/>
      <c r="D458" s="150"/>
      <c r="E458" s="150"/>
      <c r="F458" s="150"/>
    </row>
    <row r="459" spans="2:6" ht="15">
      <c r="B459" s="211"/>
      <c r="C459" s="150"/>
      <c r="D459" s="150"/>
      <c r="E459" s="150"/>
      <c r="F459" s="150"/>
    </row>
    <row r="460" spans="2:6" ht="15">
      <c r="B460" s="211"/>
      <c r="C460" s="150"/>
      <c r="D460" s="150"/>
      <c r="E460" s="150"/>
      <c r="F460" s="150"/>
    </row>
    <row r="461" spans="2:6" ht="15">
      <c r="B461" s="211"/>
      <c r="C461" s="150"/>
      <c r="D461" s="150"/>
      <c r="E461" s="150"/>
      <c r="F461" s="150"/>
    </row>
    <row r="462" spans="2:6" ht="15">
      <c r="B462" s="211"/>
      <c r="C462" s="150"/>
      <c r="D462" s="150"/>
      <c r="E462" s="150"/>
      <c r="F462" s="150"/>
    </row>
    <row r="463" spans="2:6" ht="15">
      <c r="B463" s="211"/>
      <c r="C463" s="150"/>
      <c r="D463" s="150"/>
      <c r="E463" s="150"/>
      <c r="F463" s="150"/>
    </row>
    <row r="464" spans="2:6" ht="15">
      <c r="B464" s="211"/>
      <c r="C464" s="150"/>
      <c r="D464" s="150"/>
      <c r="E464" s="150"/>
      <c r="F464" s="150"/>
    </row>
    <row r="465" spans="2:6" ht="15">
      <c r="B465" s="211"/>
      <c r="C465" s="150"/>
      <c r="D465" s="150"/>
      <c r="E465" s="150"/>
      <c r="F465" s="150"/>
    </row>
    <row r="466" spans="2:6" ht="15">
      <c r="B466" s="211"/>
      <c r="C466" s="150"/>
      <c r="D466" s="150"/>
      <c r="E466" s="150"/>
      <c r="F466" s="150"/>
    </row>
    <row r="467" spans="2:6" ht="15">
      <c r="B467" s="211"/>
      <c r="C467" s="150"/>
      <c r="D467" s="150"/>
      <c r="E467" s="150"/>
      <c r="F467" s="150"/>
    </row>
    <row r="468" spans="2:6" ht="15">
      <c r="B468" s="211"/>
      <c r="C468" s="150"/>
      <c r="D468" s="150"/>
      <c r="E468" s="150"/>
      <c r="F468" s="150"/>
    </row>
    <row r="469" spans="2:6" ht="15">
      <c r="B469" s="211"/>
      <c r="C469" s="150"/>
      <c r="D469" s="150"/>
      <c r="E469" s="150"/>
      <c r="F469" s="150"/>
    </row>
    <row r="470" spans="2:6" ht="15">
      <c r="B470" s="211"/>
      <c r="C470" s="150"/>
      <c r="D470" s="150"/>
      <c r="E470" s="150"/>
      <c r="F470" s="150"/>
    </row>
    <row r="471" spans="2:6" ht="15">
      <c r="B471" s="211"/>
      <c r="C471" s="150"/>
      <c r="D471" s="150"/>
      <c r="E471" s="150"/>
      <c r="F471" s="150"/>
    </row>
    <row r="472" spans="2:6" ht="15">
      <c r="B472" s="211"/>
      <c r="C472" s="150"/>
      <c r="D472" s="150"/>
      <c r="E472" s="150"/>
      <c r="F472" s="150"/>
    </row>
    <row r="473" spans="2:6" ht="15">
      <c r="B473" s="211"/>
      <c r="C473" s="150"/>
      <c r="D473" s="150"/>
      <c r="E473" s="150"/>
      <c r="F473" s="150"/>
    </row>
    <row r="474" spans="2:6" ht="15">
      <c r="B474" s="211"/>
      <c r="C474" s="150"/>
      <c r="D474" s="150"/>
      <c r="E474" s="150"/>
      <c r="F474" s="150"/>
    </row>
    <row r="475" spans="2:6" ht="15">
      <c r="B475" s="211"/>
      <c r="C475" s="150"/>
      <c r="D475" s="150"/>
      <c r="E475" s="150"/>
      <c r="F475" s="150"/>
    </row>
    <row r="476" spans="2:6" ht="15">
      <c r="B476" s="211"/>
      <c r="C476" s="150"/>
      <c r="D476" s="150"/>
      <c r="E476" s="150"/>
      <c r="F476" s="150"/>
    </row>
    <row r="477" spans="2:6" ht="15">
      <c r="B477" s="211"/>
      <c r="C477" s="150"/>
      <c r="D477" s="150"/>
      <c r="E477" s="150"/>
      <c r="F477" s="150"/>
    </row>
    <row r="478" spans="2:6" ht="15">
      <c r="B478" s="211"/>
      <c r="C478" s="150"/>
      <c r="D478" s="150"/>
      <c r="E478" s="150"/>
      <c r="F478" s="150"/>
    </row>
    <row r="479" spans="2:6" ht="15">
      <c r="B479" s="211"/>
      <c r="C479" s="150"/>
      <c r="D479" s="150"/>
      <c r="E479" s="150"/>
      <c r="F479" s="150"/>
    </row>
    <row r="480" spans="2:6" ht="15">
      <c r="B480" s="211"/>
      <c r="C480" s="150"/>
      <c r="D480" s="150"/>
      <c r="E480" s="150"/>
      <c r="F480" s="150"/>
    </row>
    <row r="481" spans="2:6" ht="15">
      <c r="B481" s="211"/>
      <c r="C481" s="150"/>
      <c r="D481" s="150"/>
      <c r="E481" s="150"/>
      <c r="F481" s="150"/>
    </row>
    <row r="482" spans="2:6" ht="15">
      <c r="B482" s="211"/>
      <c r="C482" s="150"/>
      <c r="D482" s="150"/>
      <c r="E482" s="150"/>
      <c r="F482" s="150"/>
    </row>
    <row r="483" spans="2:6" ht="15">
      <c r="B483" s="211"/>
      <c r="C483" s="150"/>
      <c r="D483" s="150"/>
      <c r="E483" s="150"/>
      <c r="F483" s="150"/>
    </row>
    <row r="484" spans="2:6" ht="15">
      <c r="B484" s="211"/>
      <c r="C484" s="150"/>
      <c r="D484" s="150"/>
      <c r="E484" s="150"/>
      <c r="F484" s="150"/>
    </row>
    <row r="485" spans="2:6" ht="15">
      <c r="B485" s="211"/>
      <c r="C485" s="150"/>
      <c r="D485" s="150"/>
      <c r="E485" s="150"/>
      <c r="F485" s="150"/>
    </row>
    <row r="486" spans="2:6" ht="15">
      <c r="B486" s="211"/>
      <c r="C486" s="150"/>
      <c r="D486" s="150"/>
      <c r="E486" s="150"/>
      <c r="F486" s="150"/>
    </row>
    <row r="487" spans="2:6" ht="15">
      <c r="B487" s="211"/>
      <c r="C487" s="150"/>
      <c r="D487" s="150"/>
      <c r="E487" s="150"/>
      <c r="F487" s="150"/>
    </row>
    <row r="488" spans="2:6" ht="15">
      <c r="B488" s="211"/>
      <c r="C488" s="150"/>
      <c r="D488" s="150"/>
      <c r="E488" s="150"/>
      <c r="F488" s="150"/>
    </row>
    <row r="489" spans="2:6" ht="15">
      <c r="B489" s="211"/>
      <c r="C489" s="150"/>
      <c r="D489" s="150"/>
      <c r="E489" s="150"/>
      <c r="F489" s="150"/>
    </row>
    <row r="490" spans="2:6" ht="15">
      <c r="B490" s="211"/>
      <c r="C490" s="150"/>
      <c r="D490" s="150"/>
      <c r="E490" s="150"/>
      <c r="F490" s="150"/>
    </row>
    <row r="491" spans="2:6" ht="15">
      <c r="B491" s="211"/>
      <c r="C491" s="150"/>
      <c r="D491" s="150"/>
      <c r="E491" s="150"/>
      <c r="F491" s="150"/>
    </row>
    <row r="492" spans="2:6" ht="15">
      <c r="B492" s="211"/>
      <c r="C492" s="150"/>
      <c r="D492" s="150"/>
      <c r="E492" s="150"/>
      <c r="F492" s="150"/>
    </row>
    <row r="493" spans="2:6" ht="15">
      <c r="B493" s="211"/>
      <c r="C493" s="150"/>
      <c r="D493" s="150"/>
      <c r="E493" s="150"/>
      <c r="F493" s="150"/>
    </row>
    <row r="494" spans="2:6" ht="15">
      <c r="B494" s="211"/>
      <c r="C494" s="150"/>
      <c r="D494" s="150"/>
      <c r="E494" s="150"/>
      <c r="F494" s="150"/>
    </row>
    <row r="495" spans="2:6" ht="15">
      <c r="B495" s="211"/>
      <c r="C495" s="150"/>
      <c r="D495" s="150"/>
      <c r="E495" s="150"/>
      <c r="F495" s="150"/>
    </row>
    <row r="496" spans="2:6" ht="15">
      <c r="B496" s="211"/>
      <c r="C496" s="150"/>
      <c r="D496" s="150"/>
      <c r="E496" s="150"/>
      <c r="F496" s="150"/>
    </row>
    <row r="497" spans="2:6" ht="15">
      <c r="B497" s="211"/>
      <c r="C497" s="150"/>
      <c r="D497" s="150"/>
      <c r="E497" s="150"/>
      <c r="F497" s="150"/>
    </row>
    <row r="498" spans="2:6" ht="15">
      <c r="B498" s="211"/>
      <c r="C498" s="150"/>
      <c r="D498" s="150"/>
      <c r="E498" s="150"/>
      <c r="F498" s="150"/>
    </row>
    <row r="499" spans="2:6" ht="15">
      <c r="B499" s="211"/>
      <c r="C499" s="150"/>
      <c r="D499" s="150"/>
      <c r="E499" s="150"/>
      <c r="F499" s="150"/>
    </row>
    <row r="500" spans="2:6" ht="15">
      <c r="B500" s="211"/>
      <c r="C500" s="150"/>
      <c r="D500" s="150"/>
      <c r="E500" s="150"/>
      <c r="F500" s="150"/>
    </row>
    <row r="501" spans="2:6" ht="15">
      <c r="B501" s="211"/>
      <c r="C501" s="150"/>
      <c r="D501" s="150"/>
      <c r="E501" s="150"/>
      <c r="F501" s="150"/>
    </row>
    <row r="502" spans="2:6" ht="15">
      <c r="B502" s="211"/>
      <c r="C502" s="150"/>
      <c r="D502" s="150"/>
      <c r="E502" s="150"/>
      <c r="F502" s="150"/>
    </row>
    <row r="503" spans="2:6" ht="15">
      <c r="B503" s="211"/>
      <c r="C503" s="150"/>
      <c r="D503" s="150"/>
      <c r="E503" s="150"/>
      <c r="F503" s="150"/>
    </row>
    <row r="504" spans="2:6" ht="15">
      <c r="B504" s="211"/>
      <c r="C504" s="150"/>
      <c r="D504" s="150"/>
      <c r="E504" s="150"/>
      <c r="F504" s="150"/>
    </row>
    <row r="505" spans="2:6" ht="15">
      <c r="B505" s="211"/>
      <c r="C505" s="150"/>
      <c r="D505" s="150"/>
      <c r="E505" s="150"/>
      <c r="F505" s="150"/>
    </row>
    <row r="506" spans="2:6" ht="15">
      <c r="B506" s="211"/>
      <c r="C506" s="150"/>
      <c r="D506" s="150"/>
      <c r="E506" s="150"/>
      <c r="F506" s="150"/>
    </row>
    <row r="507" spans="2:6" ht="15">
      <c r="B507" s="211"/>
      <c r="C507" s="150"/>
      <c r="D507" s="150"/>
      <c r="E507" s="150"/>
      <c r="F507" s="150"/>
    </row>
    <row r="508" spans="2:6" ht="15">
      <c r="B508" s="211"/>
      <c r="C508" s="150"/>
      <c r="D508" s="150"/>
      <c r="E508" s="150"/>
      <c r="F508" s="150"/>
    </row>
    <row r="509" spans="2:6" ht="15">
      <c r="B509" s="211"/>
      <c r="C509" s="150"/>
      <c r="D509" s="150"/>
      <c r="E509" s="150"/>
      <c r="F509" s="150"/>
    </row>
    <row r="510" spans="2:6" ht="15">
      <c r="B510" s="211"/>
      <c r="C510" s="150"/>
      <c r="D510" s="150"/>
      <c r="E510" s="150"/>
      <c r="F510" s="150"/>
    </row>
    <row r="511" spans="2:6" ht="15">
      <c r="B511" s="211"/>
      <c r="C511" s="150"/>
      <c r="D511" s="150"/>
      <c r="E511" s="150"/>
      <c r="F511" s="150"/>
    </row>
    <row r="512" spans="2:6" ht="15">
      <c r="B512" s="211"/>
      <c r="C512" s="150"/>
      <c r="D512" s="150"/>
      <c r="E512" s="150"/>
      <c r="F512" s="150"/>
    </row>
    <row r="513" spans="2:6" ht="15">
      <c r="B513" s="211"/>
      <c r="C513" s="150"/>
      <c r="D513" s="150"/>
      <c r="E513" s="150"/>
      <c r="F513" s="150"/>
    </row>
    <row r="514" spans="2:6" ht="15">
      <c r="B514" s="211"/>
      <c r="C514" s="150"/>
      <c r="D514" s="150"/>
      <c r="E514" s="150"/>
      <c r="F514" s="150"/>
    </row>
    <row r="515" spans="2:6" ht="15">
      <c r="B515" s="211"/>
      <c r="C515" s="150"/>
      <c r="D515" s="150"/>
      <c r="E515" s="150"/>
      <c r="F515" s="150"/>
    </row>
    <row r="516" spans="2:6" ht="15">
      <c r="B516" s="211"/>
      <c r="C516" s="150"/>
      <c r="D516" s="150"/>
      <c r="E516" s="150"/>
      <c r="F516" s="150"/>
    </row>
    <row r="517" spans="2:6" ht="15">
      <c r="B517" s="211"/>
      <c r="C517" s="150"/>
      <c r="D517" s="150"/>
      <c r="E517" s="150"/>
      <c r="F517" s="150"/>
    </row>
    <row r="518" spans="2:6" ht="15">
      <c r="B518" s="211"/>
      <c r="C518" s="150"/>
      <c r="D518" s="150"/>
      <c r="E518" s="150"/>
      <c r="F518" s="150"/>
    </row>
    <row r="519" spans="2:6" ht="15">
      <c r="B519" s="211"/>
      <c r="C519" s="150"/>
      <c r="D519" s="150"/>
      <c r="E519" s="150"/>
      <c r="F519" s="150"/>
    </row>
    <row r="520" spans="2:6" ht="15">
      <c r="B520" s="211"/>
      <c r="C520" s="150"/>
      <c r="D520" s="150"/>
      <c r="E520" s="150"/>
      <c r="F520" s="150"/>
    </row>
    <row r="521" spans="2:6" ht="15">
      <c r="B521" s="211"/>
      <c r="C521" s="150"/>
      <c r="D521" s="150"/>
      <c r="E521" s="150"/>
      <c r="F521" s="150"/>
    </row>
    <row r="522" spans="2:6" ht="15">
      <c r="B522" s="211"/>
      <c r="C522" s="150"/>
      <c r="D522" s="150"/>
      <c r="E522" s="150"/>
      <c r="F522" s="150"/>
    </row>
    <row r="523" spans="2:6" ht="15">
      <c r="B523" s="211"/>
      <c r="C523" s="150"/>
      <c r="D523" s="150"/>
      <c r="E523" s="150"/>
      <c r="F523" s="150"/>
    </row>
    <row r="524" spans="2:6" ht="15">
      <c r="B524" s="211"/>
      <c r="C524" s="150"/>
      <c r="D524" s="150"/>
      <c r="E524" s="150"/>
      <c r="F524" s="150"/>
    </row>
    <row r="525" spans="2:6" ht="15">
      <c r="B525" s="211"/>
      <c r="C525" s="150"/>
      <c r="D525" s="150"/>
      <c r="E525" s="150"/>
      <c r="F525" s="150"/>
    </row>
    <row r="526" spans="2:6" ht="15">
      <c r="B526" s="211"/>
      <c r="C526" s="150"/>
      <c r="D526" s="150"/>
      <c r="E526" s="150"/>
      <c r="F526" s="150"/>
    </row>
    <row r="527" spans="2:6" ht="15">
      <c r="B527" s="211"/>
      <c r="C527" s="150"/>
      <c r="D527" s="150"/>
      <c r="E527" s="150"/>
      <c r="F527" s="150"/>
    </row>
    <row r="528" spans="2:6" ht="15">
      <c r="B528" s="211"/>
      <c r="C528" s="150"/>
      <c r="D528" s="150"/>
      <c r="E528" s="150"/>
      <c r="F528" s="150"/>
    </row>
    <row r="529" spans="2:6" ht="15">
      <c r="B529" s="211"/>
      <c r="C529" s="150"/>
      <c r="D529" s="150"/>
      <c r="E529" s="150"/>
      <c r="F529" s="150"/>
    </row>
    <row r="530" spans="2:6" ht="15">
      <c r="B530" s="211"/>
      <c r="C530" s="150"/>
      <c r="D530" s="150"/>
      <c r="E530" s="150"/>
      <c r="F530" s="150"/>
    </row>
    <row r="531" spans="2:6" ht="15">
      <c r="B531" s="211"/>
      <c r="C531" s="150"/>
      <c r="D531" s="150"/>
      <c r="E531" s="150"/>
      <c r="F531" s="150"/>
    </row>
    <row r="532" spans="2:6" ht="15">
      <c r="B532" s="211"/>
      <c r="C532" s="150"/>
      <c r="D532" s="150"/>
      <c r="E532" s="150"/>
      <c r="F532" s="150"/>
    </row>
    <row r="533" spans="2:6" ht="15">
      <c r="B533" s="211"/>
      <c r="C533" s="150"/>
      <c r="D533" s="150"/>
      <c r="E533" s="150"/>
      <c r="F533" s="150"/>
    </row>
    <row r="534" spans="2:6" ht="15">
      <c r="B534" s="211"/>
      <c r="C534" s="150"/>
      <c r="D534" s="150"/>
      <c r="E534" s="150"/>
      <c r="F534" s="150"/>
    </row>
    <row r="535" spans="2:6" ht="15">
      <c r="B535" s="211"/>
      <c r="C535" s="150"/>
      <c r="D535" s="150"/>
      <c r="E535" s="150"/>
      <c r="F535" s="150"/>
    </row>
    <row r="536" spans="2:6" ht="15">
      <c r="B536" s="211"/>
      <c r="C536" s="150"/>
      <c r="D536" s="150"/>
      <c r="E536" s="150"/>
      <c r="F536" s="150"/>
    </row>
    <row r="537" spans="2:6" ht="15">
      <c r="B537" s="211"/>
      <c r="C537" s="150"/>
      <c r="D537" s="150"/>
      <c r="E537" s="150"/>
      <c r="F537" s="150"/>
    </row>
    <row r="538" spans="2:6" ht="15">
      <c r="B538" s="211"/>
      <c r="C538" s="150"/>
      <c r="D538" s="150"/>
      <c r="E538" s="150"/>
      <c r="F538" s="150"/>
    </row>
    <row r="539" spans="2:6" ht="15">
      <c r="B539" s="211"/>
      <c r="C539" s="150"/>
      <c r="D539" s="150"/>
      <c r="E539" s="150"/>
      <c r="F539" s="150"/>
    </row>
    <row r="540" spans="2:6" ht="15">
      <c r="B540" s="211"/>
      <c r="C540" s="150"/>
      <c r="D540" s="150"/>
      <c r="E540" s="150"/>
      <c r="F540" s="150"/>
    </row>
    <row r="541" spans="2:6" ht="15">
      <c r="B541" s="211"/>
      <c r="C541" s="150"/>
      <c r="D541" s="150"/>
      <c r="E541" s="150"/>
      <c r="F541" s="150"/>
    </row>
    <row r="542" spans="2:6" ht="15">
      <c r="B542" s="211"/>
      <c r="C542" s="150"/>
      <c r="D542" s="150"/>
      <c r="E542" s="150"/>
      <c r="F542" s="150"/>
    </row>
    <row r="543" spans="2:6" ht="15">
      <c r="B543" s="211"/>
      <c r="C543" s="150"/>
      <c r="D543" s="150"/>
      <c r="E543" s="150"/>
      <c r="F543" s="150"/>
    </row>
    <row r="544" spans="2:6" ht="15">
      <c r="B544" s="211"/>
      <c r="C544" s="150"/>
      <c r="D544" s="150"/>
      <c r="E544" s="150"/>
      <c r="F544" s="150"/>
    </row>
    <row r="545" spans="2:6" ht="15">
      <c r="B545" s="211"/>
      <c r="C545" s="150"/>
      <c r="D545" s="150"/>
      <c r="E545" s="150"/>
      <c r="F545" s="150"/>
    </row>
    <row r="546" spans="2:6" ht="15">
      <c r="B546" s="211"/>
      <c r="C546" s="150"/>
      <c r="D546" s="150"/>
      <c r="E546" s="150"/>
      <c r="F546" s="150"/>
    </row>
    <row r="547" spans="2:6" ht="15">
      <c r="B547" s="211"/>
      <c r="C547" s="150"/>
      <c r="D547" s="150"/>
      <c r="E547" s="150"/>
      <c r="F547" s="150"/>
    </row>
    <row r="548" spans="2:6" ht="15">
      <c r="B548" s="211"/>
      <c r="C548" s="150"/>
      <c r="D548" s="150"/>
      <c r="E548" s="150"/>
      <c r="F548" s="150"/>
    </row>
    <row r="549" spans="2:6" ht="15">
      <c r="B549" s="211"/>
      <c r="C549" s="150"/>
      <c r="D549" s="150"/>
      <c r="E549" s="150"/>
      <c r="F549" s="150"/>
    </row>
    <row r="550" spans="2:6" ht="15">
      <c r="B550" s="211"/>
      <c r="C550" s="150"/>
      <c r="D550" s="150"/>
      <c r="E550" s="150"/>
      <c r="F550" s="150"/>
    </row>
    <row r="551" spans="2:6" ht="15">
      <c r="B551" s="211"/>
      <c r="C551" s="150"/>
      <c r="D551" s="150"/>
      <c r="E551" s="150"/>
      <c r="F551" s="150"/>
    </row>
    <row r="552" spans="2:6" ht="15">
      <c r="B552" s="211"/>
      <c r="C552" s="150"/>
      <c r="D552" s="150"/>
      <c r="E552" s="150"/>
      <c r="F552" s="150"/>
    </row>
    <row r="553" spans="2:6" ht="15">
      <c r="B553" s="211"/>
      <c r="C553" s="150"/>
      <c r="D553" s="150"/>
      <c r="E553" s="150"/>
      <c r="F553" s="150"/>
    </row>
    <row r="554" spans="2:6" ht="15">
      <c r="B554" s="211"/>
      <c r="C554" s="150"/>
      <c r="D554" s="150"/>
      <c r="E554" s="150"/>
      <c r="F554" s="150"/>
    </row>
    <row r="555" spans="2:6" ht="15">
      <c r="B555" s="211"/>
      <c r="C555" s="150"/>
      <c r="D555" s="150"/>
      <c r="E555" s="150"/>
      <c r="F555" s="150"/>
    </row>
    <row r="556" spans="2:6" ht="15">
      <c r="B556" s="211"/>
      <c r="C556" s="150"/>
      <c r="D556" s="150"/>
      <c r="E556" s="150"/>
      <c r="F556" s="150"/>
    </row>
    <row r="557" spans="2:6" ht="15">
      <c r="B557" s="211"/>
      <c r="C557" s="150"/>
      <c r="D557" s="150"/>
      <c r="E557" s="150"/>
      <c r="F557" s="150"/>
    </row>
    <row r="558" spans="2:6" ht="15">
      <c r="B558" s="211"/>
      <c r="C558" s="150"/>
      <c r="D558" s="150"/>
      <c r="E558" s="150"/>
      <c r="F558" s="150"/>
    </row>
    <row r="559" spans="2:6" ht="15">
      <c r="B559" s="211"/>
      <c r="C559" s="150"/>
      <c r="D559" s="150"/>
      <c r="E559" s="150"/>
      <c r="F559" s="150"/>
    </row>
    <row r="560" spans="2:6" ht="15">
      <c r="B560" s="211"/>
      <c r="C560" s="150"/>
      <c r="D560" s="150"/>
      <c r="E560" s="150"/>
      <c r="F560" s="150"/>
    </row>
    <row r="561" spans="2:6" ht="15">
      <c r="B561" s="211"/>
      <c r="C561" s="150"/>
      <c r="D561" s="150"/>
      <c r="E561" s="150"/>
      <c r="F561" s="150"/>
    </row>
    <row r="562" spans="2:6" ht="15">
      <c r="B562" s="211"/>
      <c r="C562" s="150"/>
      <c r="D562" s="150"/>
      <c r="E562" s="150"/>
      <c r="F562" s="150"/>
    </row>
    <row r="563" spans="2:6" ht="15">
      <c r="B563" s="211"/>
      <c r="C563" s="150"/>
      <c r="D563" s="150"/>
      <c r="E563" s="150"/>
      <c r="F563" s="150"/>
    </row>
    <row r="564" spans="2:6" ht="15">
      <c r="B564" s="211"/>
      <c r="C564" s="150"/>
      <c r="D564" s="150"/>
      <c r="E564" s="150"/>
      <c r="F564" s="150"/>
    </row>
    <row r="565" spans="2:6" ht="15">
      <c r="B565" s="211"/>
      <c r="C565" s="150"/>
      <c r="D565" s="150"/>
      <c r="E565" s="150"/>
      <c r="F565" s="150"/>
    </row>
    <row r="566" spans="2:6" ht="15">
      <c r="B566" s="211"/>
      <c r="C566" s="150"/>
      <c r="D566" s="150"/>
      <c r="E566" s="150"/>
      <c r="F566" s="150"/>
    </row>
    <row r="567" spans="2:6" ht="15">
      <c r="B567" s="211"/>
      <c r="C567" s="150"/>
      <c r="D567" s="150"/>
      <c r="E567" s="150"/>
      <c r="F567" s="150"/>
    </row>
    <row r="568" spans="2:6" ht="15">
      <c r="B568" s="211"/>
      <c r="C568" s="150"/>
      <c r="D568" s="150"/>
      <c r="E568" s="150"/>
      <c r="F568" s="150"/>
    </row>
    <row r="569" spans="2:6" ht="15">
      <c r="B569" s="211"/>
      <c r="C569" s="150"/>
      <c r="D569" s="150"/>
      <c r="E569" s="150"/>
      <c r="F569" s="150"/>
    </row>
    <row r="570" spans="2:6" ht="15">
      <c r="B570" s="211"/>
      <c r="C570" s="150"/>
      <c r="D570" s="150"/>
      <c r="E570" s="150"/>
      <c r="F570" s="150"/>
    </row>
    <row r="571" spans="2:6" ht="15">
      <c r="B571" s="211"/>
      <c r="C571" s="150"/>
      <c r="D571" s="150"/>
      <c r="E571" s="150"/>
      <c r="F571" s="150"/>
    </row>
    <row r="572" spans="2:6" ht="15">
      <c r="B572" s="211"/>
      <c r="C572" s="150"/>
      <c r="D572" s="150"/>
      <c r="E572" s="150"/>
      <c r="F572" s="150"/>
    </row>
    <row r="573" spans="2:6" ht="15">
      <c r="B573" s="211"/>
      <c r="C573" s="150"/>
      <c r="D573" s="150"/>
      <c r="E573" s="150"/>
      <c r="F573" s="150"/>
    </row>
    <row r="574" spans="2:6" ht="15">
      <c r="B574" s="211"/>
      <c r="C574" s="150"/>
      <c r="D574" s="150"/>
      <c r="E574" s="150"/>
      <c r="F574" s="150"/>
    </row>
    <row r="575" spans="2:6" ht="15">
      <c r="B575" s="211"/>
      <c r="C575" s="150"/>
      <c r="D575" s="150"/>
      <c r="E575" s="150"/>
      <c r="F575" s="150"/>
    </row>
    <row r="576" spans="2:6" ht="15">
      <c r="B576" s="211"/>
      <c r="C576" s="150"/>
      <c r="D576" s="150"/>
      <c r="E576" s="150"/>
      <c r="F576" s="150"/>
    </row>
    <row r="577" spans="2:6" ht="15">
      <c r="B577" s="211"/>
      <c r="C577" s="150"/>
      <c r="D577" s="150"/>
      <c r="E577" s="150"/>
      <c r="F577" s="150"/>
    </row>
    <row r="578" spans="2:6" ht="15">
      <c r="B578" s="211"/>
      <c r="C578" s="150"/>
      <c r="D578" s="150"/>
      <c r="E578" s="150"/>
      <c r="F578" s="150"/>
    </row>
    <row r="579" spans="2:6" ht="15">
      <c r="B579" s="211"/>
      <c r="C579" s="150"/>
      <c r="D579" s="150"/>
      <c r="E579" s="150"/>
      <c r="F579" s="150"/>
    </row>
    <row r="580" spans="2:6" ht="15">
      <c r="B580" s="211"/>
      <c r="C580" s="150"/>
      <c r="D580" s="150"/>
      <c r="E580" s="150"/>
      <c r="F580" s="150"/>
    </row>
    <row r="581" spans="2:6" ht="15">
      <c r="B581" s="211"/>
      <c r="C581" s="150"/>
      <c r="D581" s="150"/>
      <c r="E581" s="150"/>
      <c r="F581" s="150"/>
    </row>
    <row r="582" spans="2:6" ht="15">
      <c r="B582" s="211"/>
      <c r="C582" s="150"/>
      <c r="D582" s="150"/>
      <c r="E582" s="150"/>
      <c r="F582" s="150"/>
    </row>
    <row r="583" spans="2:6" ht="15">
      <c r="B583" s="211"/>
      <c r="C583" s="150"/>
      <c r="D583" s="150"/>
      <c r="E583" s="150"/>
      <c r="F583" s="150"/>
    </row>
    <row r="584" spans="2:6" ht="15">
      <c r="B584" s="211"/>
      <c r="C584" s="150"/>
      <c r="D584" s="150"/>
      <c r="E584" s="150"/>
      <c r="F584" s="150"/>
    </row>
    <row r="585" spans="2:6" ht="15">
      <c r="B585" s="211"/>
      <c r="C585" s="150"/>
      <c r="D585" s="150"/>
      <c r="E585" s="150"/>
      <c r="F585" s="150"/>
    </row>
    <row r="586" spans="2:6" ht="15">
      <c r="B586" s="211"/>
      <c r="C586" s="150"/>
      <c r="D586" s="150"/>
      <c r="E586" s="150"/>
      <c r="F586" s="150"/>
    </row>
    <row r="587" spans="2:6" ht="15">
      <c r="B587" s="211"/>
      <c r="C587" s="150"/>
      <c r="D587" s="150"/>
      <c r="E587" s="150"/>
      <c r="F587" s="150"/>
    </row>
    <row r="588" spans="2:6" ht="15">
      <c r="B588" s="211"/>
      <c r="C588" s="150"/>
      <c r="D588" s="150"/>
      <c r="E588" s="150"/>
      <c r="F588" s="150"/>
    </row>
    <row r="589" spans="2:6" ht="15">
      <c r="B589" s="211"/>
      <c r="C589" s="150"/>
      <c r="D589" s="150"/>
      <c r="E589" s="150"/>
      <c r="F589" s="150"/>
    </row>
    <row r="590" spans="2:6" ht="15">
      <c r="B590" s="211"/>
      <c r="C590" s="150"/>
      <c r="D590" s="150"/>
      <c r="E590" s="150"/>
      <c r="F590" s="150"/>
    </row>
    <row r="591" spans="2:6" ht="15">
      <c r="B591" s="211"/>
      <c r="C591" s="150"/>
      <c r="D591" s="150"/>
      <c r="E591" s="150"/>
      <c r="F591" s="150"/>
    </row>
    <row r="592" spans="2:6" ht="15">
      <c r="B592" s="211"/>
      <c r="C592" s="150"/>
      <c r="D592" s="150"/>
      <c r="E592" s="150"/>
      <c r="F592" s="150"/>
    </row>
    <row r="593" spans="2:6" ht="15">
      <c r="B593" s="211"/>
      <c r="C593" s="150"/>
      <c r="D593" s="150"/>
      <c r="E593" s="150"/>
      <c r="F593" s="150"/>
    </row>
    <row r="594" spans="2:6" ht="15">
      <c r="B594" s="211"/>
      <c r="C594" s="150"/>
      <c r="D594" s="150"/>
      <c r="E594" s="150"/>
      <c r="F594" s="150"/>
    </row>
    <row r="595" spans="2:6" ht="15">
      <c r="B595" s="211"/>
      <c r="C595" s="150"/>
      <c r="D595" s="150"/>
      <c r="E595" s="150"/>
      <c r="F595" s="150"/>
    </row>
    <row r="596" spans="2:6" ht="15">
      <c r="B596" s="211"/>
      <c r="C596" s="150"/>
      <c r="D596" s="150"/>
      <c r="E596" s="150"/>
      <c r="F596" s="150"/>
    </row>
    <row r="597" spans="2:6" ht="15">
      <c r="B597" s="211"/>
      <c r="C597" s="150"/>
      <c r="D597" s="150"/>
      <c r="E597" s="150"/>
      <c r="F597" s="150"/>
    </row>
    <row r="598" spans="2:6" ht="15">
      <c r="B598" s="211"/>
      <c r="C598" s="150"/>
      <c r="D598" s="150"/>
      <c r="E598" s="150"/>
      <c r="F598" s="150"/>
    </row>
    <row r="599" spans="2:6" ht="15">
      <c r="B599" s="211"/>
      <c r="C599" s="150"/>
      <c r="D599" s="150"/>
      <c r="E599" s="150"/>
      <c r="F599" s="150"/>
    </row>
    <row r="600" spans="2:6" ht="15">
      <c r="B600" s="211"/>
      <c r="C600" s="150"/>
      <c r="D600" s="150"/>
      <c r="E600" s="150"/>
      <c r="F600" s="150"/>
    </row>
    <row r="601" spans="2:6" ht="15">
      <c r="B601" s="211"/>
      <c r="C601" s="150"/>
      <c r="D601" s="150"/>
      <c r="E601" s="150"/>
      <c r="F601" s="150"/>
    </row>
    <row r="602" spans="2:6" ht="15">
      <c r="B602" s="211"/>
      <c r="C602" s="150"/>
      <c r="D602" s="150"/>
      <c r="E602" s="150"/>
      <c r="F602" s="150"/>
    </row>
    <row r="603" spans="2:6" ht="15">
      <c r="B603" s="211"/>
      <c r="C603" s="150"/>
      <c r="D603" s="150"/>
      <c r="E603" s="150"/>
      <c r="F603" s="150"/>
    </row>
    <row r="604" spans="2:6" ht="15">
      <c r="B604" s="211"/>
      <c r="C604" s="150"/>
      <c r="D604" s="150"/>
      <c r="E604" s="150"/>
      <c r="F604" s="150"/>
    </row>
    <row r="605" spans="2:6" ht="15">
      <c r="B605" s="211"/>
      <c r="C605" s="150"/>
      <c r="D605" s="150"/>
      <c r="E605" s="150"/>
      <c r="F605" s="150"/>
    </row>
    <row r="606" spans="2:6" ht="15">
      <c r="B606" s="211"/>
      <c r="C606" s="150"/>
      <c r="D606" s="150"/>
      <c r="E606" s="150"/>
      <c r="F606" s="150"/>
    </row>
    <row r="607" spans="2:6" ht="15">
      <c r="B607" s="211"/>
      <c r="C607" s="150"/>
      <c r="D607" s="150"/>
      <c r="E607" s="150"/>
      <c r="F607" s="150"/>
    </row>
    <row r="608" spans="2:6" ht="15">
      <c r="B608" s="211"/>
      <c r="C608" s="150"/>
      <c r="D608" s="150"/>
      <c r="E608" s="150"/>
      <c r="F608" s="150"/>
    </row>
    <row r="609" spans="2:6" ht="15">
      <c r="B609" s="211"/>
      <c r="C609" s="150"/>
      <c r="D609" s="150"/>
      <c r="E609" s="150"/>
      <c r="F609" s="150"/>
    </row>
    <row r="610" spans="2:6" ht="15">
      <c r="B610" s="211"/>
      <c r="C610" s="150"/>
      <c r="D610" s="150"/>
      <c r="E610" s="150"/>
      <c r="F610" s="150"/>
    </row>
    <row r="611" spans="2:6" ht="15">
      <c r="B611" s="211"/>
      <c r="C611" s="150"/>
      <c r="D611" s="150"/>
      <c r="E611" s="150"/>
      <c r="F611" s="150"/>
    </row>
  </sheetData>
  <sheetProtection/>
  <mergeCells count="47">
    <mergeCell ref="C23:D23"/>
    <mergeCell ref="C18:D18"/>
    <mergeCell ref="C20:D20"/>
    <mergeCell ref="C26:D26"/>
    <mergeCell ref="C27:D27"/>
    <mergeCell ref="C24:D24"/>
    <mergeCell ref="C25:D25"/>
    <mergeCell ref="C39:D39"/>
    <mergeCell ref="C2:F2"/>
    <mergeCell ref="C69:F69"/>
    <mergeCell ref="C5:D5"/>
    <mergeCell ref="C6:D6"/>
    <mergeCell ref="C8:D8"/>
    <mergeCell ref="C13:D13"/>
    <mergeCell ref="C16:D16"/>
    <mergeCell ref="C4:F4"/>
    <mergeCell ref="C22:D22"/>
    <mergeCell ref="C78:D78"/>
    <mergeCell ref="C79:D79"/>
    <mergeCell ref="C73:D73"/>
    <mergeCell ref="C74:D74"/>
    <mergeCell ref="C28:D28"/>
    <mergeCell ref="C40:D40"/>
    <mergeCell ref="C46:D46"/>
    <mergeCell ref="C54:D54"/>
    <mergeCell ref="C29:D29"/>
    <mergeCell ref="C32:D32"/>
    <mergeCell ref="B6:B16"/>
    <mergeCell ref="B66:D66"/>
    <mergeCell ref="B73:B78"/>
    <mergeCell ref="C76:D76"/>
    <mergeCell ref="C77:D77"/>
    <mergeCell ref="C80:D80"/>
    <mergeCell ref="C75:D75"/>
    <mergeCell ref="C55:D55"/>
    <mergeCell ref="C71:D71"/>
    <mergeCell ref="C72:D72"/>
    <mergeCell ref="B40:B45"/>
    <mergeCell ref="B26:B37"/>
    <mergeCell ref="B84:B87"/>
    <mergeCell ref="B80:B82"/>
    <mergeCell ref="B90:D90"/>
    <mergeCell ref="B18:B24"/>
    <mergeCell ref="C81:D81"/>
    <mergeCell ref="C83:D83"/>
    <mergeCell ref="C85:D85"/>
    <mergeCell ref="C84:D84"/>
  </mergeCells>
  <printOptions horizontalCentered="1"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75" r:id="rId3"/>
  <headerFooter>
    <oddHeader>&amp;R1.sz. melléklet a  19 / 2013. (XI.29. ) 
számú rendelethez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tabSelected="1" view="pageBreakPreview" zoomScaleSheetLayoutView="100" zoomScalePageLayoutView="0" workbookViewId="0" topLeftCell="A13">
      <selection activeCell="J16" sqref="J16"/>
    </sheetView>
  </sheetViews>
  <sheetFormatPr defaultColWidth="9.00390625" defaultRowHeight="12.75"/>
  <cols>
    <col min="1" max="1" width="2.375" style="11" customWidth="1"/>
    <col min="2" max="2" width="39.00390625" style="11" bestFit="1" customWidth="1"/>
    <col min="3" max="3" width="0.12890625" style="11" customWidth="1"/>
    <col min="4" max="4" width="11.375" style="11" customWidth="1"/>
    <col min="5" max="5" width="11.875" style="11" customWidth="1"/>
    <col min="6" max="6" width="11.625" style="11" customWidth="1"/>
    <col min="7" max="7" width="9.125" style="11" customWidth="1"/>
    <col min="8" max="8" width="1.00390625" style="11" customWidth="1"/>
    <col min="9" max="16384" width="9.125" style="11" customWidth="1"/>
  </cols>
  <sheetData>
    <row r="1" spans="2:7" ht="22.5" customHeight="1">
      <c r="B1" s="474" t="s">
        <v>334</v>
      </c>
      <c r="C1" s="474"/>
      <c r="D1" s="474"/>
      <c r="E1" s="474"/>
      <c r="F1" s="474"/>
      <c r="G1" s="474"/>
    </row>
    <row r="2" spans="2:3" ht="15.75">
      <c r="B2" s="23"/>
      <c r="C2" s="23"/>
    </row>
    <row r="3" spans="2:7" ht="32.25" customHeight="1">
      <c r="B3" s="473" t="s">
        <v>231</v>
      </c>
      <c r="C3" s="473"/>
      <c r="D3" s="473"/>
      <c r="E3" s="473"/>
      <c r="F3" s="473"/>
      <c r="G3" s="473"/>
    </row>
    <row r="4" spans="2:6" ht="15.75">
      <c r="B4" s="475"/>
      <c r="C4" s="475"/>
      <c r="D4" s="475"/>
      <c r="E4" s="475"/>
      <c r="F4" s="475"/>
    </row>
    <row r="5" spans="4:6" ht="16.5" thickBot="1">
      <c r="D5" s="476" t="s">
        <v>66</v>
      </c>
      <c r="E5" s="476"/>
      <c r="F5" s="476"/>
    </row>
    <row r="6" spans="2:7" s="24" customFormat="1" ht="21" customHeight="1" thickBot="1">
      <c r="B6" s="477" t="s">
        <v>88</v>
      </c>
      <c r="C6" s="478"/>
      <c r="D6" s="478"/>
      <c r="E6" s="478"/>
      <c r="F6" s="478"/>
      <c r="G6" s="478"/>
    </row>
    <row r="7" spans="2:7" s="24" customFormat="1" ht="39" thickBot="1">
      <c r="B7" s="25" t="s">
        <v>25</v>
      </c>
      <c r="C7" s="258"/>
      <c r="D7" s="292" t="s">
        <v>225</v>
      </c>
      <c r="E7" s="285" t="s">
        <v>224</v>
      </c>
      <c r="F7" s="285" t="s">
        <v>223</v>
      </c>
      <c r="G7" s="286" t="s">
        <v>280</v>
      </c>
    </row>
    <row r="8" spans="2:7" s="22" customFormat="1" ht="15" customHeight="1">
      <c r="B8" s="26" t="s">
        <v>26</v>
      </c>
      <c r="C8" s="228"/>
      <c r="D8" s="27">
        <v>65974</v>
      </c>
      <c r="E8" s="27">
        <v>52910</v>
      </c>
      <c r="F8" s="279">
        <v>41236</v>
      </c>
      <c r="G8" s="27">
        <v>30705</v>
      </c>
    </row>
    <row r="9" spans="2:7" s="22" customFormat="1" ht="15" customHeight="1">
      <c r="B9" s="51" t="s">
        <v>54</v>
      </c>
      <c r="C9" s="229"/>
      <c r="D9" s="52">
        <v>39311</v>
      </c>
      <c r="E9" s="29">
        <v>40680</v>
      </c>
      <c r="F9" s="280">
        <v>31489</v>
      </c>
      <c r="G9" s="29">
        <v>25598</v>
      </c>
    </row>
    <row r="10" spans="2:7" s="22" customFormat="1" ht="15" customHeight="1">
      <c r="B10" s="28" t="s">
        <v>55</v>
      </c>
      <c r="C10" s="230"/>
      <c r="D10" s="29">
        <v>621541</v>
      </c>
      <c r="E10" s="29">
        <v>521357</v>
      </c>
      <c r="F10" s="281">
        <v>307161</v>
      </c>
      <c r="G10" s="29">
        <v>314250</v>
      </c>
    </row>
    <row r="11" spans="2:7" s="22" customFormat="1" ht="15" customHeight="1">
      <c r="B11" s="28" t="s">
        <v>27</v>
      </c>
      <c r="C11" s="230"/>
      <c r="D11" s="29">
        <v>146369</v>
      </c>
      <c r="E11" s="29">
        <v>116144</v>
      </c>
      <c r="F11" s="281">
        <v>26382</v>
      </c>
      <c r="G11" s="29">
        <v>54088</v>
      </c>
    </row>
    <row r="12" spans="2:7" s="22" customFormat="1" ht="15" customHeight="1">
      <c r="B12" s="28" t="s">
        <v>28</v>
      </c>
      <c r="C12" s="230"/>
      <c r="D12" s="29">
        <v>10810</v>
      </c>
      <c r="E12" s="29">
        <v>10588</v>
      </c>
      <c r="F12" s="281">
        <v>11000</v>
      </c>
      <c r="G12" s="29">
        <v>11000</v>
      </c>
    </row>
    <row r="13" spans="2:7" s="22" customFormat="1" ht="15" customHeight="1">
      <c r="B13" s="30" t="s">
        <v>56</v>
      </c>
      <c r="C13" s="231"/>
      <c r="D13" s="31">
        <v>19547</v>
      </c>
      <c r="E13" s="29">
        <v>15154</v>
      </c>
      <c r="F13" s="282">
        <v>15000</v>
      </c>
      <c r="G13" s="29">
        <v>15000</v>
      </c>
    </row>
    <row r="14" spans="2:7" s="22" customFormat="1" ht="15" customHeight="1" thickBot="1">
      <c r="B14" s="287" t="s">
        <v>29</v>
      </c>
      <c r="C14" s="288"/>
      <c r="D14" s="289">
        <v>19776</v>
      </c>
      <c r="E14" s="289">
        <v>102778</v>
      </c>
      <c r="F14" s="290"/>
      <c r="G14" s="291"/>
    </row>
    <row r="15" spans="2:7" s="34" customFormat="1" ht="15" customHeight="1" thickBot="1">
      <c r="B15" s="35" t="s">
        <v>30</v>
      </c>
      <c r="C15" s="234"/>
      <c r="D15" s="36">
        <f>SUM(D8+D9+D10+D11+D13+D14)</f>
        <v>912518</v>
      </c>
      <c r="E15" s="36">
        <f>E8+E9+E10+E11+E13+E14</f>
        <v>849023</v>
      </c>
      <c r="F15" s="284">
        <f>F8+F9+F10+F11+F13</f>
        <v>421268</v>
      </c>
      <c r="G15" s="344">
        <f>G8+G9+G10+G11+G13</f>
        <v>439641</v>
      </c>
    </row>
    <row r="16" spans="2:7" s="22" customFormat="1" ht="15" customHeight="1">
      <c r="B16" s="53" t="s">
        <v>31</v>
      </c>
      <c r="C16" s="233"/>
      <c r="D16" s="27">
        <v>3284</v>
      </c>
      <c r="E16" s="52">
        <v>33266</v>
      </c>
      <c r="F16" s="279">
        <v>5080</v>
      </c>
      <c r="G16" s="345">
        <v>5080</v>
      </c>
    </row>
    <row r="17" spans="2:7" s="22" customFormat="1" ht="15" customHeight="1">
      <c r="B17" s="28" t="s">
        <v>57</v>
      </c>
      <c r="C17" s="229"/>
      <c r="D17" s="52">
        <v>7538</v>
      </c>
      <c r="E17" s="29">
        <v>7500</v>
      </c>
      <c r="F17" s="280">
        <v>7500</v>
      </c>
      <c r="G17" s="346">
        <v>7500</v>
      </c>
    </row>
    <row r="18" spans="2:7" s="22" customFormat="1" ht="15" customHeight="1">
      <c r="B18" s="28" t="s">
        <v>32</v>
      </c>
      <c r="C18" s="230"/>
      <c r="D18" s="29">
        <v>129437</v>
      </c>
      <c r="E18" s="29">
        <v>49400</v>
      </c>
      <c r="F18" s="281">
        <v>875973</v>
      </c>
      <c r="G18" s="346">
        <v>874206</v>
      </c>
    </row>
    <row r="19" spans="2:7" s="22" customFormat="1" ht="15" customHeight="1">
      <c r="B19" s="28" t="s">
        <v>33</v>
      </c>
      <c r="C19" s="230"/>
      <c r="D19" s="29">
        <v>9302</v>
      </c>
      <c r="E19" s="29"/>
      <c r="F19" s="281"/>
      <c r="G19" s="28"/>
    </row>
    <row r="20" spans="2:7" s="22" customFormat="1" ht="15" customHeight="1">
      <c r="B20" s="28" t="s">
        <v>58</v>
      </c>
      <c r="C20" s="230"/>
      <c r="D20" s="29">
        <v>690</v>
      </c>
      <c r="E20" s="29">
        <v>770</v>
      </c>
      <c r="F20" s="281">
        <v>700</v>
      </c>
      <c r="G20" s="28">
        <v>3115</v>
      </c>
    </row>
    <row r="21" spans="2:7" s="22" customFormat="1" ht="15" customHeight="1">
      <c r="B21" s="28" t="s">
        <v>34</v>
      </c>
      <c r="C21" s="230"/>
      <c r="D21" s="29">
        <v>4215</v>
      </c>
      <c r="E21" s="29">
        <v>10000</v>
      </c>
      <c r="F21" s="281">
        <v>5154</v>
      </c>
      <c r="G21" s="346">
        <v>5154</v>
      </c>
    </row>
    <row r="22" spans="2:7" s="22" customFormat="1" ht="15" customHeight="1" thickBot="1">
      <c r="B22" s="30" t="s">
        <v>35</v>
      </c>
      <c r="C22" s="231"/>
      <c r="D22" s="31">
        <v>34413</v>
      </c>
      <c r="E22" s="31"/>
      <c r="F22" s="282"/>
      <c r="G22" s="30"/>
    </row>
    <row r="23" spans="2:7" s="34" customFormat="1" ht="15" customHeight="1" thickBot="1">
      <c r="B23" s="32" t="s">
        <v>36</v>
      </c>
      <c r="C23" s="232"/>
      <c r="D23" s="33">
        <f>SUM(D16:D22)</f>
        <v>188879</v>
      </c>
      <c r="E23" s="33">
        <f>SUM(E16:E22)</f>
        <v>100936</v>
      </c>
      <c r="F23" s="283">
        <f>SUM(F16:F22)</f>
        <v>894407</v>
      </c>
      <c r="G23" s="344">
        <f>SUM(G16:G22)</f>
        <v>895055</v>
      </c>
    </row>
    <row r="24" spans="2:7" s="34" customFormat="1" ht="15" customHeight="1" thickBot="1">
      <c r="B24" s="35" t="s">
        <v>226</v>
      </c>
      <c r="C24" s="234"/>
      <c r="D24" s="36">
        <v>672</v>
      </c>
      <c r="E24" s="243"/>
      <c r="F24" s="284"/>
      <c r="G24" s="293"/>
    </row>
    <row r="25" spans="2:7" s="34" customFormat="1" ht="15" customHeight="1" thickBot="1">
      <c r="B25" s="35" t="s">
        <v>37</v>
      </c>
      <c r="C25" s="234"/>
      <c r="D25" s="36">
        <f>D15+D23+D24</f>
        <v>1102069</v>
      </c>
      <c r="E25" s="242">
        <f>E15+E23</f>
        <v>949959</v>
      </c>
      <c r="F25" s="284">
        <f>F15+F23</f>
        <v>1315675</v>
      </c>
      <c r="G25" s="344">
        <f>G15+G23</f>
        <v>1334696</v>
      </c>
    </row>
    <row r="26" s="24" customFormat="1" ht="15" customHeight="1"/>
    <row r="27" s="24" customFormat="1" ht="15" customHeight="1"/>
    <row r="28" spans="2:7" s="24" customFormat="1" ht="15" customHeight="1" thickBot="1">
      <c r="B28" s="471" t="s">
        <v>89</v>
      </c>
      <c r="C28" s="472"/>
      <c r="D28" s="472"/>
      <c r="E28" s="472"/>
      <c r="F28" s="472"/>
      <c r="G28" s="472"/>
    </row>
    <row r="29" spans="2:7" s="24" customFormat="1" ht="26.25" thickBot="1">
      <c r="B29" s="25" t="s">
        <v>25</v>
      </c>
      <c r="C29" s="258"/>
      <c r="D29" s="292" t="s">
        <v>227</v>
      </c>
      <c r="E29" s="306" t="s">
        <v>229</v>
      </c>
      <c r="F29" s="305" t="s">
        <v>230</v>
      </c>
      <c r="G29" s="286" t="s">
        <v>280</v>
      </c>
    </row>
    <row r="30" spans="2:7" s="24" customFormat="1" ht="15" customHeight="1">
      <c r="B30" s="37" t="s">
        <v>38</v>
      </c>
      <c r="C30" s="235"/>
      <c r="D30" s="300">
        <v>434344</v>
      </c>
      <c r="E30" s="301">
        <v>397371</v>
      </c>
      <c r="F30" s="302">
        <v>175091</v>
      </c>
      <c r="G30" s="341">
        <v>128369</v>
      </c>
    </row>
    <row r="31" spans="2:7" s="24" customFormat="1" ht="15" customHeight="1">
      <c r="B31" s="39" t="s">
        <v>39</v>
      </c>
      <c r="C31" s="236"/>
      <c r="D31" s="295">
        <v>112714</v>
      </c>
      <c r="E31" s="40">
        <v>106232</v>
      </c>
      <c r="F31" s="276">
        <v>46959</v>
      </c>
      <c r="G31" s="342">
        <v>31430</v>
      </c>
    </row>
    <row r="32" spans="2:7" s="24" customFormat="1" ht="15" customHeight="1">
      <c r="B32" s="39" t="s">
        <v>19</v>
      </c>
      <c r="C32" s="236"/>
      <c r="D32" s="295">
        <v>241057</v>
      </c>
      <c r="E32" s="40">
        <v>268757</v>
      </c>
      <c r="F32" s="276">
        <v>127762</v>
      </c>
      <c r="G32" s="342">
        <v>92783</v>
      </c>
    </row>
    <row r="33" spans="2:7" s="24" customFormat="1" ht="15" customHeight="1">
      <c r="B33" s="39" t="s">
        <v>40</v>
      </c>
      <c r="C33" s="236"/>
      <c r="D33" s="295">
        <v>2207</v>
      </c>
      <c r="E33" s="40">
        <v>3452</v>
      </c>
      <c r="F33" s="276">
        <v>2575</v>
      </c>
      <c r="G33" s="342">
        <v>111810</v>
      </c>
    </row>
    <row r="34" spans="2:7" s="24" customFormat="1" ht="15" customHeight="1">
      <c r="B34" s="41" t="s">
        <v>59</v>
      </c>
      <c r="C34" s="237"/>
      <c r="D34" s="295">
        <v>69269</v>
      </c>
      <c r="E34" s="40">
        <v>71711</v>
      </c>
      <c r="F34" s="276">
        <v>62972</v>
      </c>
      <c r="G34" s="342">
        <v>65295</v>
      </c>
    </row>
    <row r="35" spans="2:7" s="24" customFormat="1" ht="15" customHeight="1">
      <c r="B35" s="41" t="s">
        <v>119</v>
      </c>
      <c r="C35" s="237"/>
      <c r="D35" s="296"/>
      <c r="E35" s="42"/>
      <c r="F35" s="277">
        <v>1500</v>
      </c>
      <c r="G35" s="342">
        <v>1500</v>
      </c>
    </row>
    <row r="36" spans="2:7" s="24" customFormat="1" ht="15" customHeight="1" thickBot="1">
      <c r="B36" s="41" t="s">
        <v>5</v>
      </c>
      <c r="C36" s="237"/>
      <c r="D36" s="297"/>
      <c r="E36" s="95">
        <v>1500</v>
      </c>
      <c r="F36" s="277">
        <v>4409</v>
      </c>
      <c r="G36" s="343">
        <v>6356</v>
      </c>
    </row>
    <row r="37" spans="2:7" s="24" customFormat="1" ht="15" customHeight="1" thickBot="1">
      <c r="B37" s="43" t="s">
        <v>41</v>
      </c>
      <c r="C37" s="238"/>
      <c r="D37" s="298">
        <f>SUM(D30:D36)</f>
        <v>859591</v>
      </c>
      <c r="E37" s="96">
        <f>SUM(E30:E36)</f>
        <v>849023</v>
      </c>
      <c r="F37" s="303">
        <f>SUM(F30:F36)</f>
        <v>421268</v>
      </c>
      <c r="G37" s="445">
        <f>SUM(G30:G36)</f>
        <v>437543</v>
      </c>
    </row>
    <row r="38" spans="2:7" s="24" customFormat="1" ht="15" customHeight="1">
      <c r="B38" s="37" t="s">
        <v>42</v>
      </c>
      <c r="C38" s="235"/>
      <c r="D38" s="294">
        <v>92198</v>
      </c>
      <c r="E38" s="38"/>
      <c r="F38" s="307"/>
      <c r="G38" s="308"/>
    </row>
    <row r="39" spans="2:7" s="24" customFormat="1" ht="15" customHeight="1">
      <c r="B39" s="39" t="s">
        <v>43</v>
      </c>
      <c r="C39" s="236"/>
      <c r="D39" s="295">
        <v>48912</v>
      </c>
      <c r="E39" s="40">
        <v>67685</v>
      </c>
      <c r="F39" s="309">
        <v>894407</v>
      </c>
      <c r="G39" s="342">
        <v>897103</v>
      </c>
    </row>
    <row r="40" spans="2:7" s="24" customFormat="1" ht="15" customHeight="1">
      <c r="B40" s="39" t="s">
        <v>187</v>
      </c>
      <c r="C40" s="236"/>
      <c r="D40" s="295">
        <v>30418</v>
      </c>
      <c r="E40" s="40">
        <v>635</v>
      </c>
      <c r="F40" s="309"/>
      <c r="G40" s="278"/>
    </row>
    <row r="41" spans="2:7" s="24" customFormat="1" ht="15" customHeight="1">
      <c r="B41" s="39" t="s">
        <v>44</v>
      </c>
      <c r="C41" s="236"/>
      <c r="D41" s="295">
        <v>868</v>
      </c>
      <c r="E41" s="40"/>
      <c r="F41" s="309"/>
      <c r="G41" s="278"/>
    </row>
    <row r="42" spans="2:7" s="24" customFormat="1" ht="15" customHeight="1">
      <c r="B42" s="39" t="s">
        <v>24</v>
      </c>
      <c r="C42" s="236"/>
      <c r="D42" s="295">
        <v>17870</v>
      </c>
      <c r="E42" s="40">
        <v>16448</v>
      </c>
      <c r="F42" s="309"/>
      <c r="G42" s="278"/>
    </row>
    <row r="43" spans="2:7" s="24" customFormat="1" ht="15" customHeight="1">
      <c r="B43" s="44" t="s">
        <v>189</v>
      </c>
      <c r="C43" s="239"/>
      <c r="D43" s="295">
        <v>13709</v>
      </c>
      <c r="E43" s="40">
        <v>12500</v>
      </c>
      <c r="F43" s="309"/>
      <c r="G43" s="278"/>
    </row>
    <row r="44" spans="2:7" s="24" customFormat="1" ht="15" customHeight="1">
      <c r="B44" s="156" t="s">
        <v>186</v>
      </c>
      <c r="C44" s="240"/>
      <c r="D44" s="296">
        <v>1993</v>
      </c>
      <c r="E44" s="42">
        <v>2983</v>
      </c>
      <c r="F44" s="310"/>
      <c r="G44" s="278"/>
    </row>
    <row r="45" spans="2:7" s="24" customFormat="1" ht="15" customHeight="1">
      <c r="B45" s="156" t="s">
        <v>188</v>
      </c>
      <c r="C45" s="240"/>
      <c r="D45" s="296">
        <v>910</v>
      </c>
      <c r="E45" s="42">
        <v>685</v>
      </c>
      <c r="F45" s="310"/>
      <c r="G45" s="278"/>
    </row>
    <row r="46" spans="2:7" s="24" customFormat="1" ht="15" customHeight="1" thickBot="1">
      <c r="B46" s="41" t="s">
        <v>289</v>
      </c>
      <c r="C46" s="237"/>
      <c r="D46" s="296"/>
      <c r="E46" s="42"/>
      <c r="F46" s="311"/>
      <c r="G46" s="312">
        <v>50</v>
      </c>
    </row>
    <row r="47" spans="2:7" s="24" customFormat="1" ht="15" customHeight="1" thickBot="1">
      <c r="B47" s="43" t="s">
        <v>45</v>
      </c>
      <c r="C47" s="238"/>
      <c r="D47" s="298">
        <f>SUM(D38:D46)</f>
        <v>206878</v>
      </c>
      <c r="E47" s="96">
        <f>SUM(E38:E46)</f>
        <v>100936</v>
      </c>
      <c r="F47" s="313">
        <f>SUM(F38:F46)</f>
        <v>894407</v>
      </c>
      <c r="G47" s="446">
        <f>SUM(G39:G46)</f>
        <v>897153</v>
      </c>
    </row>
    <row r="48" spans="2:7" s="24" customFormat="1" ht="15" customHeight="1" thickBot="1">
      <c r="B48" s="45" t="s">
        <v>228</v>
      </c>
      <c r="C48" s="241"/>
      <c r="D48" s="299">
        <v>-15571</v>
      </c>
      <c r="E48" s="97"/>
      <c r="F48" s="303"/>
      <c r="G48" s="304"/>
    </row>
    <row r="49" spans="2:7" s="46" customFormat="1" ht="18.75" customHeight="1" thickBot="1">
      <c r="B49" s="45" t="s">
        <v>46</v>
      </c>
      <c r="C49" s="241"/>
      <c r="D49" s="299">
        <f>D37+D47+D48</f>
        <v>1050898</v>
      </c>
      <c r="E49" s="299">
        <f>E37+E47+E48</f>
        <v>949959</v>
      </c>
      <c r="F49" s="299">
        <f>F37+F47+F48</f>
        <v>1315675</v>
      </c>
      <c r="G49" s="299">
        <f>G37+G47+G48</f>
        <v>1334696</v>
      </c>
    </row>
  </sheetData>
  <sheetProtection/>
  <mergeCells count="6">
    <mergeCell ref="B28:G28"/>
    <mergeCell ref="B3:G3"/>
    <mergeCell ref="B1:G1"/>
    <mergeCell ref="B4:F4"/>
    <mergeCell ref="D5:F5"/>
    <mergeCell ref="B6:G6"/>
  </mergeCells>
  <printOptions/>
  <pageMargins left="0.2362204724409449" right="0.15748031496062992" top="0.5118110236220472" bottom="0.3937007874015748" header="0.5511811023622047" footer="0.5118110236220472"/>
  <pageSetup horizontalDpi="360" verticalDpi="36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.125" style="78" bestFit="1" customWidth="1"/>
    <col min="2" max="2" width="39.125" style="78" bestFit="1" customWidth="1"/>
    <col min="3" max="4" width="9.00390625" style="77" customWidth="1"/>
    <col min="5" max="5" width="8.25390625" style="77" customWidth="1"/>
    <col min="6" max="6" width="9.00390625" style="77" customWidth="1"/>
    <col min="7" max="7" width="8.375" style="77" bestFit="1" customWidth="1"/>
    <col min="8" max="8" width="9.00390625" style="77" customWidth="1"/>
    <col min="9" max="9" width="8.375" style="77" bestFit="1" customWidth="1"/>
    <col min="10" max="10" width="9.00390625" style="77" customWidth="1"/>
    <col min="11" max="11" width="7.25390625" style="77" bestFit="1" customWidth="1"/>
    <col min="12" max="12" width="9.00390625" style="77" customWidth="1"/>
    <col min="13" max="13" width="8.375" style="77" bestFit="1" customWidth="1"/>
    <col min="14" max="14" width="9.00390625" style="77" customWidth="1"/>
    <col min="15" max="15" width="8.375" style="77" bestFit="1" customWidth="1"/>
    <col min="16" max="16" width="9.00390625" style="77" customWidth="1"/>
    <col min="17" max="17" width="8.375" style="77" bestFit="1" customWidth="1"/>
    <col min="18" max="18" width="9.00390625" style="77" customWidth="1"/>
    <col min="19" max="19" width="8.375" style="77" bestFit="1" customWidth="1"/>
    <col min="20" max="20" width="9.00390625" style="77" customWidth="1"/>
    <col min="21" max="21" width="7.75390625" style="77" customWidth="1"/>
    <col min="22" max="22" width="9.00390625" style="77" customWidth="1"/>
    <col min="23" max="23" width="8.375" style="77" bestFit="1" customWidth="1"/>
    <col min="24" max="24" width="9.00390625" style="77" customWidth="1"/>
    <col min="25" max="25" width="8.375" style="77" bestFit="1" customWidth="1"/>
    <col min="26" max="26" width="9.00390625" style="77" customWidth="1"/>
    <col min="27" max="27" width="8.375" style="77" bestFit="1" customWidth="1"/>
    <col min="28" max="28" width="9.00390625" style="77" customWidth="1"/>
  </cols>
  <sheetData>
    <row r="1" spans="1:28" ht="15.75">
      <c r="A1" s="488" t="s">
        <v>328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</row>
    <row r="2" spans="1:28" ht="30.75" customHeight="1">
      <c r="A2" s="483" t="s">
        <v>321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/>
    </row>
    <row r="3" spans="1:28" ht="16.5" thickBot="1">
      <c r="A3" s="99"/>
      <c r="B3" s="9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P3" s="158"/>
      <c r="R3" s="158"/>
      <c r="T3" s="158"/>
      <c r="V3" s="158"/>
      <c r="X3" s="158"/>
      <c r="Z3" s="158"/>
      <c r="AB3" s="442" t="s">
        <v>319</v>
      </c>
    </row>
    <row r="4" spans="1:28" ht="24.75" customHeight="1">
      <c r="A4" s="489" t="s">
        <v>91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86" t="s">
        <v>92</v>
      </c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</row>
    <row r="5" spans="1:28" ht="36.75" customHeight="1" thickBot="1">
      <c r="A5" s="481" t="s">
        <v>2</v>
      </c>
      <c r="B5" s="482"/>
      <c r="C5" s="484" t="s">
        <v>123</v>
      </c>
      <c r="D5" s="484"/>
      <c r="E5" s="485" t="s">
        <v>267</v>
      </c>
      <c r="F5" s="484"/>
      <c r="G5" s="485" t="s">
        <v>128</v>
      </c>
      <c r="H5" s="484"/>
      <c r="I5" s="485" t="s">
        <v>190</v>
      </c>
      <c r="J5" s="484"/>
      <c r="K5" s="485" t="s">
        <v>129</v>
      </c>
      <c r="L5" s="484"/>
      <c r="M5" s="485" t="s">
        <v>93</v>
      </c>
      <c r="N5" s="484"/>
      <c r="O5" s="491" t="s">
        <v>121</v>
      </c>
      <c r="P5" s="484"/>
      <c r="Q5" s="485" t="s">
        <v>130</v>
      </c>
      <c r="R5" s="484"/>
      <c r="S5" s="485" t="s">
        <v>131</v>
      </c>
      <c r="T5" s="484"/>
      <c r="U5" s="485" t="s">
        <v>132</v>
      </c>
      <c r="V5" s="484"/>
      <c r="W5" s="485" t="s">
        <v>133</v>
      </c>
      <c r="X5" s="484"/>
      <c r="Y5" s="485" t="s">
        <v>96</v>
      </c>
      <c r="Z5" s="484"/>
      <c r="AA5" s="485" t="s">
        <v>127</v>
      </c>
      <c r="AB5" s="484"/>
    </row>
    <row r="6" spans="1:28" ht="36" customHeight="1">
      <c r="A6" s="271" t="s">
        <v>48</v>
      </c>
      <c r="B6" s="272"/>
      <c r="C6" s="270" t="s">
        <v>20</v>
      </c>
      <c r="D6" s="269" t="s">
        <v>278</v>
      </c>
      <c r="E6" s="269" t="s">
        <v>20</v>
      </c>
      <c r="F6" s="269" t="s">
        <v>278</v>
      </c>
      <c r="G6" s="269" t="s">
        <v>20</v>
      </c>
      <c r="H6" s="269" t="s">
        <v>278</v>
      </c>
      <c r="I6" s="269" t="s">
        <v>20</v>
      </c>
      <c r="J6" s="269" t="s">
        <v>278</v>
      </c>
      <c r="K6" s="269" t="s">
        <v>20</v>
      </c>
      <c r="L6" s="269" t="s">
        <v>278</v>
      </c>
      <c r="M6" s="269" t="s">
        <v>20</v>
      </c>
      <c r="N6" s="270" t="s">
        <v>278</v>
      </c>
      <c r="O6" s="270" t="s">
        <v>20</v>
      </c>
      <c r="P6" s="269" t="s">
        <v>278</v>
      </c>
      <c r="Q6" s="269" t="s">
        <v>20</v>
      </c>
      <c r="R6" s="269" t="s">
        <v>278</v>
      </c>
      <c r="S6" s="269" t="s">
        <v>20</v>
      </c>
      <c r="T6" s="269" t="s">
        <v>278</v>
      </c>
      <c r="U6" s="269" t="s">
        <v>20</v>
      </c>
      <c r="V6" s="269" t="s">
        <v>278</v>
      </c>
      <c r="W6" s="269" t="s">
        <v>20</v>
      </c>
      <c r="X6" s="269" t="s">
        <v>278</v>
      </c>
      <c r="Y6" s="269" t="s">
        <v>20</v>
      </c>
      <c r="Z6" s="269" t="s">
        <v>278</v>
      </c>
      <c r="AA6" s="269" t="s">
        <v>20</v>
      </c>
      <c r="AB6" s="270" t="s">
        <v>278</v>
      </c>
    </row>
    <row r="7" spans="1:28" ht="30" customHeight="1">
      <c r="A7" s="217" t="s">
        <v>0</v>
      </c>
      <c r="B7" s="273" t="s">
        <v>234</v>
      </c>
      <c r="C7" s="266">
        <v>20402</v>
      </c>
      <c r="D7" s="120">
        <v>29727</v>
      </c>
      <c r="E7" s="120">
        <v>3200</v>
      </c>
      <c r="F7" s="120">
        <v>11184</v>
      </c>
      <c r="G7" s="120">
        <v>131277</v>
      </c>
      <c r="H7" s="120">
        <v>236098</v>
      </c>
      <c r="I7" s="120">
        <v>19245</v>
      </c>
      <c r="J7" s="120">
        <v>49137</v>
      </c>
      <c r="K7" s="120">
        <v>15000</v>
      </c>
      <c r="L7" s="120">
        <v>15000</v>
      </c>
      <c r="M7" s="120">
        <v>189124</v>
      </c>
      <c r="N7" s="266">
        <f>L7+J7+H7+F7+D7</f>
        <v>341146</v>
      </c>
      <c r="O7" s="121">
        <v>44619</v>
      </c>
      <c r="P7" s="120">
        <v>67986</v>
      </c>
      <c r="Q7" s="120">
        <v>11868</v>
      </c>
      <c r="R7" s="120">
        <v>15118</v>
      </c>
      <c r="S7" s="120">
        <v>62074</v>
      </c>
      <c r="T7" s="120">
        <v>71314</v>
      </c>
      <c r="U7" s="120">
        <v>2575</v>
      </c>
      <c r="V7" s="120">
        <v>111810</v>
      </c>
      <c r="W7" s="120">
        <v>62972</v>
      </c>
      <c r="X7" s="120">
        <v>65295</v>
      </c>
      <c r="Y7" s="120">
        <v>5016</v>
      </c>
      <c r="Z7" s="120">
        <v>7556</v>
      </c>
      <c r="AA7" s="447">
        <v>189124</v>
      </c>
      <c r="AB7" s="266">
        <f>Z7+X7+V7+T7+R7+P7</f>
        <v>339079</v>
      </c>
    </row>
    <row r="8" spans="1:28" ht="30" customHeight="1">
      <c r="A8" s="217" t="s">
        <v>1</v>
      </c>
      <c r="B8" s="273" t="s">
        <v>3</v>
      </c>
      <c r="C8" s="266">
        <v>429</v>
      </c>
      <c r="D8" s="120">
        <v>440</v>
      </c>
      <c r="E8" s="120">
        <v>2447</v>
      </c>
      <c r="F8" s="120">
        <v>19</v>
      </c>
      <c r="G8" s="120">
        <v>73374</v>
      </c>
      <c r="H8" s="120">
        <v>17311</v>
      </c>
      <c r="I8" s="120">
        <v>208</v>
      </c>
      <c r="J8" s="120">
        <v>600</v>
      </c>
      <c r="K8" s="120"/>
      <c r="L8" s="120"/>
      <c r="M8" s="120">
        <f>SUM(C8:K8)</f>
        <v>94828</v>
      </c>
      <c r="N8" s="266">
        <f>L8+J8+H8+F8+D8</f>
        <v>18370</v>
      </c>
      <c r="O8" s="121">
        <v>52322</v>
      </c>
      <c r="P8" s="120">
        <v>12755</v>
      </c>
      <c r="Q8" s="120">
        <v>14136</v>
      </c>
      <c r="R8" s="120">
        <v>3168</v>
      </c>
      <c r="S8" s="120">
        <v>10000</v>
      </c>
      <c r="T8" s="120">
        <v>2416</v>
      </c>
      <c r="U8" s="120"/>
      <c r="V8" s="120"/>
      <c r="W8" s="120"/>
      <c r="X8" s="120"/>
      <c r="Y8" s="268"/>
      <c r="Z8" s="120"/>
      <c r="AA8" s="447">
        <v>76458</v>
      </c>
      <c r="AB8" s="266">
        <f aca="true" t="shared" si="0" ref="AB8:AB13">Z8+X8+V8+T8+R8+P8</f>
        <v>18339</v>
      </c>
    </row>
    <row r="9" spans="1:28" ht="30" customHeight="1">
      <c r="A9" s="217" t="s">
        <v>14</v>
      </c>
      <c r="B9" s="273" t="s">
        <v>222</v>
      </c>
      <c r="C9" s="266"/>
      <c r="D9" s="120"/>
      <c r="E9" s="120">
        <v>6748</v>
      </c>
      <c r="F9" s="120"/>
      <c r="G9" s="120">
        <v>56668</v>
      </c>
      <c r="H9" s="120"/>
      <c r="I9" s="120">
        <v>1755</v>
      </c>
      <c r="J9" s="120"/>
      <c r="K9" s="120"/>
      <c r="L9" s="120"/>
      <c r="M9" s="120">
        <f>SUM(C9:K9)</f>
        <v>65171</v>
      </c>
      <c r="N9" s="266"/>
      <c r="O9" s="121">
        <v>42038</v>
      </c>
      <c r="P9" s="120"/>
      <c r="Q9" s="120">
        <v>11234</v>
      </c>
      <c r="R9" s="120"/>
      <c r="S9" s="79">
        <v>11306</v>
      </c>
      <c r="T9" s="120"/>
      <c r="U9" s="79"/>
      <c r="V9" s="120"/>
      <c r="W9" s="79"/>
      <c r="X9" s="120"/>
      <c r="Y9" s="79">
        <v>593</v>
      </c>
      <c r="Z9" s="120"/>
      <c r="AA9" s="447">
        <v>65171</v>
      </c>
      <c r="AB9" s="266">
        <f t="shared" si="0"/>
        <v>0</v>
      </c>
    </row>
    <row r="10" spans="1:28" ht="30" customHeight="1">
      <c r="A10" s="217" t="s">
        <v>16</v>
      </c>
      <c r="B10" s="274" t="s">
        <v>51</v>
      </c>
      <c r="C10" s="266">
        <v>20085</v>
      </c>
      <c r="D10" s="120"/>
      <c r="E10" s="120">
        <v>4739</v>
      </c>
      <c r="F10" s="120"/>
      <c r="G10" s="120">
        <v>42849</v>
      </c>
      <c r="H10" s="120"/>
      <c r="I10" s="120">
        <v>5174</v>
      </c>
      <c r="J10" s="120"/>
      <c r="K10" s="120"/>
      <c r="L10" s="120"/>
      <c r="M10" s="120">
        <f>SUM(C10:K10)</f>
        <v>72847</v>
      </c>
      <c r="N10" s="266"/>
      <c r="O10" s="159">
        <v>28479</v>
      </c>
      <c r="P10" s="120"/>
      <c r="Q10" s="79">
        <v>7660</v>
      </c>
      <c r="R10" s="120"/>
      <c r="S10" s="79">
        <v>36708</v>
      </c>
      <c r="T10" s="120"/>
      <c r="U10" s="79"/>
      <c r="V10" s="120"/>
      <c r="W10" s="79"/>
      <c r="X10" s="120"/>
      <c r="Y10" s="79"/>
      <c r="Z10" s="120"/>
      <c r="AA10" s="447">
        <v>72847</v>
      </c>
      <c r="AB10" s="266">
        <f t="shared" si="0"/>
        <v>0</v>
      </c>
    </row>
    <row r="11" spans="1:28" ht="30" customHeight="1">
      <c r="A11" s="217" t="s">
        <v>235</v>
      </c>
      <c r="B11" s="275" t="s">
        <v>50</v>
      </c>
      <c r="C11" s="266">
        <v>320</v>
      </c>
      <c r="D11" s="120">
        <v>320</v>
      </c>
      <c r="E11" s="120">
        <v>12348</v>
      </c>
      <c r="F11" s="120">
        <v>12348</v>
      </c>
      <c r="G11" s="120">
        <v>2000</v>
      </c>
      <c r="H11" s="120">
        <v>2000</v>
      </c>
      <c r="I11" s="120"/>
      <c r="J11" s="120"/>
      <c r="K11" s="122"/>
      <c r="L11" s="120"/>
      <c r="M11" s="120">
        <f>SUM(C11:K11)</f>
        <v>29336</v>
      </c>
      <c r="N11" s="266">
        <f>L11+J11+H11+F11+D11</f>
        <v>14668</v>
      </c>
      <c r="O11" s="159">
        <v>5304</v>
      </c>
      <c r="P11" s="120">
        <v>5304</v>
      </c>
      <c r="Q11" s="79">
        <v>1432</v>
      </c>
      <c r="R11" s="120">
        <v>1432</v>
      </c>
      <c r="S11" s="79">
        <v>7632</v>
      </c>
      <c r="T11" s="120">
        <v>7632</v>
      </c>
      <c r="U11" s="79"/>
      <c r="V11" s="120"/>
      <c r="W11" s="79"/>
      <c r="X11" s="120"/>
      <c r="Y11" s="79">
        <v>300</v>
      </c>
      <c r="Z11" s="120">
        <v>300</v>
      </c>
      <c r="AA11" s="447">
        <v>14668</v>
      </c>
      <c r="AB11" s="266">
        <f t="shared" si="0"/>
        <v>14668</v>
      </c>
    </row>
    <row r="12" spans="1:28" ht="30" customHeight="1">
      <c r="A12" s="217" t="s">
        <v>236</v>
      </c>
      <c r="B12" s="275" t="s">
        <v>52</v>
      </c>
      <c r="C12" s="266"/>
      <c r="D12" s="120">
        <v>18</v>
      </c>
      <c r="E12" s="120">
        <v>2007</v>
      </c>
      <c r="F12" s="120">
        <v>2007</v>
      </c>
      <c r="G12" s="120">
        <v>993</v>
      </c>
      <c r="H12" s="120">
        <v>993</v>
      </c>
      <c r="I12" s="120"/>
      <c r="J12" s="120">
        <v>2680</v>
      </c>
      <c r="K12" s="122"/>
      <c r="L12" s="120"/>
      <c r="M12" s="120">
        <f>SUM(C12:K12)</f>
        <v>8698</v>
      </c>
      <c r="N12" s="266">
        <f>L12+J12+H12+F12+D12</f>
        <v>5698</v>
      </c>
      <c r="O12" s="159">
        <v>2329</v>
      </c>
      <c r="P12" s="120">
        <v>2757</v>
      </c>
      <c r="Q12" s="79">
        <v>629</v>
      </c>
      <c r="R12" s="120">
        <v>744</v>
      </c>
      <c r="S12" s="160">
        <v>42</v>
      </c>
      <c r="T12" s="120">
        <v>2197</v>
      </c>
      <c r="U12" s="79"/>
      <c r="V12" s="120"/>
      <c r="W12" s="79"/>
      <c r="X12" s="120"/>
      <c r="Y12" s="79"/>
      <c r="Z12" s="120"/>
      <c r="AA12" s="447">
        <v>3000</v>
      </c>
      <c r="AB12" s="266">
        <f t="shared" si="0"/>
        <v>5698</v>
      </c>
    </row>
    <row r="13" spans="1:28" ht="30" customHeight="1" thickBot="1">
      <c r="A13" s="427" t="s">
        <v>279</v>
      </c>
      <c r="B13" s="428" t="s">
        <v>324</v>
      </c>
      <c r="C13" s="429"/>
      <c r="D13" s="430">
        <v>200</v>
      </c>
      <c r="E13" s="430"/>
      <c r="F13" s="430">
        <v>40</v>
      </c>
      <c r="G13" s="430"/>
      <c r="H13" s="430">
        <v>57848</v>
      </c>
      <c r="I13" s="430"/>
      <c r="J13" s="430">
        <v>1671</v>
      </c>
      <c r="K13" s="430"/>
      <c r="L13" s="430"/>
      <c r="M13" s="431"/>
      <c r="N13" s="266">
        <f>L13+J13+H13+F13+D13</f>
        <v>59759</v>
      </c>
      <c r="O13" s="432"/>
      <c r="P13" s="430">
        <v>39567</v>
      </c>
      <c r="Q13" s="430"/>
      <c r="R13" s="430">
        <v>10968</v>
      </c>
      <c r="S13" s="430"/>
      <c r="T13" s="430">
        <v>9224</v>
      </c>
      <c r="U13" s="430"/>
      <c r="V13" s="430"/>
      <c r="W13" s="430"/>
      <c r="X13" s="430"/>
      <c r="Y13" s="430"/>
      <c r="Z13" s="430"/>
      <c r="AA13" s="433"/>
      <c r="AB13" s="266">
        <f t="shared" si="0"/>
        <v>59759</v>
      </c>
    </row>
    <row r="14" spans="1:28" ht="30" customHeight="1" thickBot="1">
      <c r="A14" s="348"/>
      <c r="B14" s="349" t="s">
        <v>290</v>
      </c>
      <c r="C14" s="350"/>
      <c r="D14" s="351"/>
      <c r="E14" s="351"/>
      <c r="F14" s="351"/>
      <c r="G14" s="351"/>
      <c r="H14" s="351"/>
      <c r="I14" s="351"/>
      <c r="J14" s="351"/>
      <c r="K14" s="352"/>
      <c r="L14" s="351"/>
      <c r="M14" s="352"/>
      <c r="N14" s="350"/>
      <c r="O14" s="353"/>
      <c r="P14" s="351"/>
      <c r="Q14" s="354"/>
      <c r="R14" s="351"/>
      <c r="S14" s="354"/>
      <c r="T14" s="351"/>
      <c r="U14" s="354"/>
      <c r="V14" s="351"/>
      <c r="W14" s="354"/>
      <c r="X14" s="351"/>
      <c r="Y14" s="354"/>
      <c r="Z14" s="351"/>
      <c r="AA14" s="355"/>
      <c r="AB14" s="350"/>
    </row>
    <row r="15" spans="1:28" ht="36.75" customHeight="1" thickBot="1">
      <c r="A15" s="479" t="s">
        <v>65</v>
      </c>
      <c r="B15" s="480"/>
      <c r="C15" s="267">
        <f>SUM(C7:C12)</f>
        <v>41236</v>
      </c>
      <c r="D15" s="123">
        <f>SUM(D7:D14)</f>
        <v>30705</v>
      </c>
      <c r="E15" s="123">
        <f>SUM(E7:E12)</f>
        <v>31489</v>
      </c>
      <c r="F15" s="123">
        <f>SUM(F7:F14)</f>
        <v>25598</v>
      </c>
      <c r="G15" s="123">
        <f>SUM(G7:G12)</f>
        <v>307161</v>
      </c>
      <c r="H15" s="123">
        <f>SUM(H7:H14)</f>
        <v>314250</v>
      </c>
      <c r="I15" s="123">
        <f>SUM(I7:I12)</f>
        <v>26382</v>
      </c>
      <c r="J15" s="123">
        <f>SUM(J7:J14)</f>
        <v>54088</v>
      </c>
      <c r="K15" s="123">
        <f>SUM(K7:K12)</f>
        <v>15000</v>
      </c>
      <c r="L15" s="123">
        <f>SUM(L7:L14)</f>
        <v>15000</v>
      </c>
      <c r="M15" s="123">
        <f>SUM(M7:M12)</f>
        <v>460004</v>
      </c>
      <c r="N15" s="267">
        <f>SUM(N7:N14)</f>
        <v>439641</v>
      </c>
      <c r="O15" s="124">
        <f>SUM(O7:O12)</f>
        <v>175091</v>
      </c>
      <c r="P15" s="123">
        <f>SUM(P7:P14)</f>
        <v>128369</v>
      </c>
      <c r="Q15" s="123">
        <f>SUM(Q7:Q12)</f>
        <v>46959</v>
      </c>
      <c r="R15" s="123">
        <f>SUM(R7:R14)</f>
        <v>31430</v>
      </c>
      <c r="S15" s="123">
        <f>SUM(S7:S12)</f>
        <v>127762</v>
      </c>
      <c r="T15" s="123">
        <f>SUM(T7:T14)</f>
        <v>92783</v>
      </c>
      <c r="U15" s="123">
        <f>SUM(U7:U12)</f>
        <v>2575</v>
      </c>
      <c r="V15" s="123">
        <f>SUM(V7:V14)</f>
        <v>111810</v>
      </c>
      <c r="W15" s="123">
        <f>SUM(W7:W12)</f>
        <v>62972</v>
      </c>
      <c r="X15" s="123">
        <f>SUM(X7:X14)</f>
        <v>65295</v>
      </c>
      <c r="Y15" s="123">
        <f>SUM(Y7:Y12)</f>
        <v>5909</v>
      </c>
      <c r="Z15" s="123">
        <f>SUM(Z7:Z14)</f>
        <v>7856</v>
      </c>
      <c r="AA15" s="123">
        <f>SUM(AA7:AA12)</f>
        <v>421268</v>
      </c>
      <c r="AB15" s="267">
        <f>SUM(AB7:AB14)</f>
        <v>437543</v>
      </c>
    </row>
  </sheetData>
  <sheetProtection/>
  <mergeCells count="19">
    <mergeCell ref="A1:AB1"/>
    <mergeCell ref="A4:N4"/>
    <mergeCell ref="I5:J5"/>
    <mergeCell ref="K5:L5"/>
    <mergeCell ref="M5:N5"/>
    <mergeCell ref="O5:P5"/>
    <mergeCell ref="Q5:R5"/>
    <mergeCell ref="Y5:Z5"/>
    <mergeCell ref="AA5:AB5"/>
    <mergeCell ref="A15:B15"/>
    <mergeCell ref="A5:B5"/>
    <mergeCell ref="A2:AA2"/>
    <mergeCell ref="C5:D5"/>
    <mergeCell ref="E5:F5"/>
    <mergeCell ref="G5:H5"/>
    <mergeCell ref="O4:AB4"/>
    <mergeCell ref="S5:T5"/>
    <mergeCell ref="U5:V5"/>
    <mergeCell ref="W5:X5"/>
  </mergeCell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90" zoomScaleNormal="90" zoomScalePageLayoutView="0" workbookViewId="0" topLeftCell="D1">
      <pane ySplit="6" topLeftCell="A7" activePane="bottomLeft" state="frozen"/>
      <selection pane="topLeft" activeCell="A1" sqref="A1"/>
      <selection pane="bottomLeft" activeCell="U43" sqref="U43"/>
    </sheetView>
  </sheetViews>
  <sheetFormatPr defaultColWidth="9.00390625" defaultRowHeight="12.75"/>
  <cols>
    <col min="1" max="1" width="8.25390625" style="91" customWidth="1"/>
    <col min="2" max="2" width="9.125" style="91" customWidth="1"/>
    <col min="3" max="3" width="41.25390625" style="91" customWidth="1"/>
    <col min="4" max="19" width="8.75390625" style="91" customWidth="1"/>
    <col min="20" max="21" width="10.25390625" style="91" customWidth="1"/>
    <col min="22" max="22" width="8.75390625" style="193" customWidth="1"/>
    <col min="23" max="23" width="8.75390625" style="91" customWidth="1"/>
  </cols>
  <sheetData>
    <row r="1" spans="1:23" ht="15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163"/>
    </row>
    <row r="2" spans="1:23" ht="33.75" customHeight="1">
      <c r="A2" s="513" t="s">
        <v>320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</row>
    <row r="3" spans="2:22" ht="16.5" thickBot="1">
      <c r="B3" s="16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70"/>
      <c r="U3" s="170" t="s">
        <v>319</v>
      </c>
      <c r="V3" s="190"/>
    </row>
    <row r="4" spans="1:23" ht="21" customHeight="1">
      <c r="A4" s="520" t="s">
        <v>124</v>
      </c>
      <c r="B4" s="517" t="s">
        <v>95</v>
      </c>
      <c r="C4" s="514" t="s">
        <v>67</v>
      </c>
      <c r="D4" s="506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373"/>
      <c r="P4" s="506" t="s">
        <v>122</v>
      </c>
      <c r="Q4" s="507"/>
      <c r="R4" s="507"/>
      <c r="S4" s="507"/>
      <c r="T4" s="508" t="s">
        <v>65</v>
      </c>
      <c r="U4" s="509"/>
      <c r="V4" s="523" t="s">
        <v>125</v>
      </c>
      <c r="W4" s="524"/>
    </row>
    <row r="5" spans="1:23" ht="47.25" customHeight="1" thickBot="1">
      <c r="A5" s="521"/>
      <c r="B5" s="518"/>
      <c r="C5" s="515"/>
      <c r="D5" s="516" t="s">
        <v>134</v>
      </c>
      <c r="E5" s="505"/>
      <c r="F5" s="504" t="s">
        <v>135</v>
      </c>
      <c r="G5" s="505"/>
      <c r="H5" s="504" t="s">
        <v>136</v>
      </c>
      <c r="I5" s="505"/>
      <c r="J5" s="504" t="s">
        <v>137</v>
      </c>
      <c r="K5" s="505"/>
      <c r="L5" s="504" t="s">
        <v>138</v>
      </c>
      <c r="M5" s="505"/>
      <c r="N5" s="504" t="s">
        <v>139</v>
      </c>
      <c r="O5" s="505"/>
      <c r="P5" s="516" t="s">
        <v>293</v>
      </c>
      <c r="Q5" s="505"/>
      <c r="R5" s="504" t="s">
        <v>298</v>
      </c>
      <c r="S5" s="505"/>
      <c r="T5" s="510"/>
      <c r="U5" s="511"/>
      <c r="V5" s="525"/>
      <c r="W5" s="526"/>
    </row>
    <row r="6" spans="1:23" ht="34.5" customHeight="1" thickBot="1">
      <c r="A6" s="522"/>
      <c r="B6" s="519"/>
      <c r="C6" s="380"/>
      <c r="D6" s="415" t="s">
        <v>291</v>
      </c>
      <c r="E6" s="416" t="s">
        <v>278</v>
      </c>
      <c r="F6" s="416" t="s">
        <v>291</v>
      </c>
      <c r="G6" s="416" t="s">
        <v>278</v>
      </c>
      <c r="H6" s="416" t="s">
        <v>291</v>
      </c>
      <c r="I6" s="416" t="s">
        <v>278</v>
      </c>
      <c r="J6" s="416" t="s">
        <v>291</v>
      </c>
      <c r="K6" s="416" t="s">
        <v>278</v>
      </c>
      <c r="L6" s="416" t="s">
        <v>291</v>
      </c>
      <c r="M6" s="416" t="s">
        <v>278</v>
      </c>
      <c r="N6" s="416" t="s">
        <v>291</v>
      </c>
      <c r="O6" s="416" t="s">
        <v>278</v>
      </c>
      <c r="P6" s="416" t="s">
        <v>291</v>
      </c>
      <c r="Q6" s="416" t="s">
        <v>278</v>
      </c>
      <c r="R6" s="416" t="s">
        <v>291</v>
      </c>
      <c r="S6" s="416" t="s">
        <v>278</v>
      </c>
      <c r="T6" s="413" t="s">
        <v>291</v>
      </c>
      <c r="U6" s="414" t="s">
        <v>278</v>
      </c>
      <c r="V6" s="415" t="s">
        <v>291</v>
      </c>
      <c r="W6" s="416" t="s">
        <v>278</v>
      </c>
    </row>
    <row r="7" spans="1:23" ht="15.75">
      <c r="A7" s="502" t="s">
        <v>0</v>
      </c>
      <c r="B7" s="248">
        <v>522000</v>
      </c>
      <c r="C7" s="357" t="s">
        <v>97</v>
      </c>
      <c r="D7" s="365"/>
      <c r="E7" s="365"/>
      <c r="F7" s="365"/>
      <c r="G7" s="365"/>
      <c r="H7" s="111">
        <v>463</v>
      </c>
      <c r="I7" s="111">
        <v>3638</v>
      </c>
      <c r="J7" s="111"/>
      <c r="K7" s="111"/>
      <c r="L7" s="111"/>
      <c r="M7" s="111"/>
      <c r="N7" s="111"/>
      <c r="O7" s="111"/>
      <c r="P7" s="110"/>
      <c r="Q7" s="365"/>
      <c r="R7" s="111"/>
      <c r="S7" s="111"/>
      <c r="T7" s="117">
        <f aca="true" t="shared" si="0" ref="T7:T32">D7+F7+H7+J7+L7+N7+P7+R7</f>
        <v>463</v>
      </c>
      <c r="U7" s="117">
        <f aca="true" t="shared" si="1" ref="U7:U32">E7+G7+I7+K7+M7+O7+Q7+S7</f>
        <v>3638</v>
      </c>
      <c r="V7" s="395"/>
      <c r="W7" s="396"/>
    </row>
    <row r="8" spans="1:23" ht="15.75">
      <c r="A8" s="502"/>
      <c r="B8" s="171">
        <v>680001</v>
      </c>
      <c r="C8" s="358" t="s">
        <v>98</v>
      </c>
      <c r="D8" s="115"/>
      <c r="E8" s="115"/>
      <c r="F8" s="115"/>
      <c r="G8" s="115"/>
      <c r="H8" s="103">
        <v>7534</v>
      </c>
      <c r="I8" s="103">
        <v>7534</v>
      </c>
      <c r="J8" s="103"/>
      <c r="K8" s="103"/>
      <c r="L8" s="103"/>
      <c r="M8" s="103"/>
      <c r="N8" s="103"/>
      <c r="O8" s="103"/>
      <c r="P8" s="102"/>
      <c r="Q8" s="115"/>
      <c r="R8" s="103"/>
      <c r="S8" s="111"/>
      <c r="T8" s="117">
        <f t="shared" si="0"/>
        <v>7534</v>
      </c>
      <c r="U8" s="117">
        <f t="shared" si="1"/>
        <v>7534</v>
      </c>
      <c r="V8" s="397"/>
      <c r="W8" s="392"/>
    </row>
    <row r="9" spans="1:23" ht="15.75">
      <c r="A9" s="502"/>
      <c r="B9" s="495">
        <v>841403</v>
      </c>
      <c r="C9" s="358" t="s">
        <v>99</v>
      </c>
      <c r="D9" s="115">
        <v>9936</v>
      </c>
      <c r="E9" s="115">
        <v>9936</v>
      </c>
      <c r="F9" s="103">
        <v>2683</v>
      </c>
      <c r="G9" s="115">
        <v>2683</v>
      </c>
      <c r="H9" s="103">
        <v>10920</v>
      </c>
      <c r="I9" s="103">
        <v>10920</v>
      </c>
      <c r="J9" s="103">
        <v>420</v>
      </c>
      <c r="K9" s="103">
        <v>420</v>
      </c>
      <c r="L9" s="103"/>
      <c r="M9" s="103"/>
      <c r="N9" s="103">
        <v>5016</v>
      </c>
      <c r="O9" s="103">
        <v>7556</v>
      </c>
      <c r="P9" s="102"/>
      <c r="Q9" s="115"/>
      <c r="R9" s="103"/>
      <c r="S9" s="111">
        <v>2000</v>
      </c>
      <c r="T9" s="117">
        <f t="shared" si="0"/>
        <v>28975</v>
      </c>
      <c r="U9" s="117">
        <f t="shared" si="1"/>
        <v>33515</v>
      </c>
      <c r="V9" s="397">
        <v>8</v>
      </c>
      <c r="W9" s="392">
        <v>9</v>
      </c>
    </row>
    <row r="10" spans="1:23" ht="15.75">
      <c r="A10" s="502"/>
      <c r="B10" s="495"/>
      <c r="C10" s="359" t="s">
        <v>100</v>
      </c>
      <c r="D10" s="115">
        <v>1608</v>
      </c>
      <c r="E10" s="115">
        <v>1608</v>
      </c>
      <c r="F10" s="103">
        <v>434</v>
      </c>
      <c r="G10" s="115">
        <v>434</v>
      </c>
      <c r="H10" s="103">
        <v>2097</v>
      </c>
      <c r="I10" s="103">
        <v>2097</v>
      </c>
      <c r="J10" s="103"/>
      <c r="K10" s="103"/>
      <c r="L10" s="103"/>
      <c r="M10" s="103"/>
      <c r="N10" s="103"/>
      <c r="O10" s="103"/>
      <c r="P10" s="102"/>
      <c r="Q10" s="115"/>
      <c r="R10" s="103"/>
      <c r="S10" s="111"/>
      <c r="T10" s="117">
        <f t="shared" si="0"/>
        <v>4139</v>
      </c>
      <c r="U10" s="117">
        <f t="shared" si="1"/>
        <v>4139</v>
      </c>
      <c r="V10" s="397"/>
      <c r="W10" s="392"/>
    </row>
    <row r="11" spans="1:23" ht="15.75">
      <c r="A11" s="502"/>
      <c r="B11" s="495"/>
      <c r="C11" s="359" t="s">
        <v>200</v>
      </c>
      <c r="D11" s="115"/>
      <c r="E11" s="115"/>
      <c r="F11" s="103"/>
      <c r="G11" s="115"/>
      <c r="H11" s="103">
        <v>441</v>
      </c>
      <c r="I11" s="103">
        <v>441</v>
      </c>
      <c r="J11" s="103"/>
      <c r="K11" s="103"/>
      <c r="L11" s="103"/>
      <c r="M11" s="103"/>
      <c r="N11" s="103"/>
      <c r="O11" s="103"/>
      <c r="P11" s="102"/>
      <c r="Q11" s="115"/>
      <c r="R11" s="103"/>
      <c r="S11" s="111"/>
      <c r="T11" s="117">
        <f t="shared" si="0"/>
        <v>441</v>
      </c>
      <c r="U11" s="117">
        <f t="shared" si="1"/>
        <v>441</v>
      </c>
      <c r="V11" s="397"/>
      <c r="W11" s="392"/>
    </row>
    <row r="12" spans="1:23" ht="15.75">
      <c r="A12" s="502"/>
      <c r="B12" s="347">
        <v>841126</v>
      </c>
      <c r="C12" s="359" t="s">
        <v>237</v>
      </c>
      <c r="D12" s="115">
        <v>13053</v>
      </c>
      <c r="E12" s="115">
        <v>13053</v>
      </c>
      <c r="F12" s="103">
        <v>3524</v>
      </c>
      <c r="G12" s="115">
        <v>3524</v>
      </c>
      <c r="H12" s="103"/>
      <c r="I12" s="103"/>
      <c r="J12" s="103"/>
      <c r="K12" s="103"/>
      <c r="L12" s="103"/>
      <c r="M12" s="103"/>
      <c r="N12" s="103"/>
      <c r="O12" s="103"/>
      <c r="P12" s="102"/>
      <c r="Q12" s="115"/>
      <c r="R12" s="103"/>
      <c r="S12" s="111"/>
      <c r="T12" s="117">
        <f t="shared" si="0"/>
        <v>16577</v>
      </c>
      <c r="U12" s="117">
        <f t="shared" si="1"/>
        <v>16577</v>
      </c>
      <c r="V12" s="397"/>
      <c r="W12" s="392">
        <v>1</v>
      </c>
    </row>
    <row r="13" spans="1:23" ht="15.75">
      <c r="A13" s="502"/>
      <c r="B13" s="171">
        <v>890441</v>
      </c>
      <c r="C13" s="359" t="s">
        <v>62</v>
      </c>
      <c r="D13" s="115">
        <v>912</v>
      </c>
      <c r="E13" s="115">
        <v>24279</v>
      </c>
      <c r="F13" s="103">
        <v>116</v>
      </c>
      <c r="G13" s="115">
        <v>3366</v>
      </c>
      <c r="H13" s="103"/>
      <c r="I13" s="103">
        <v>5713</v>
      </c>
      <c r="J13" s="103"/>
      <c r="K13" s="103"/>
      <c r="L13" s="103"/>
      <c r="M13" s="103"/>
      <c r="N13" s="103"/>
      <c r="O13" s="103"/>
      <c r="P13" s="102"/>
      <c r="Q13" s="115"/>
      <c r="R13" s="103"/>
      <c r="S13" s="111">
        <v>475</v>
      </c>
      <c r="T13" s="117">
        <f t="shared" si="0"/>
        <v>1028</v>
      </c>
      <c r="U13" s="117">
        <f t="shared" si="1"/>
        <v>33833</v>
      </c>
      <c r="V13" s="397">
        <v>1</v>
      </c>
      <c r="W13" s="393"/>
    </row>
    <row r="14" spans="1:23" ht="15.75">
      <c r="A14" s="502"/>
      <c r="B14" s="171">
        <v>562913</v>
      </c>
      <c r="C14" s="359" t="s">
        <v>238</v>
      </c>
      <c r="D14" s="115">
        <v>12079</v>
      </c>
      <c r="E14" s="115">
        <v>12079</v>
      </c>
      <c r="F14" s="103">
        <v>3261</v>
      </c>
      <c r="G14" s="115">
        <v>3261</v>
      </c>
      <c r="H14" s="103">
        <v>30662</v>
      </c>
      <c r="I14" s="103">
        <v>31014</v>
      </c>
      <c r="J14" s="103"/>
      <c r="K14" s="103"/>
      <c r="L14" s="103"/>
      <c r="M14" s="103"/>
      <c r="N14" s="103"/>
      <c r="O14" s="103"/>
      <c r="P14" s="102"/>
      <c r="Q14" s="115"/>
      <c r="R14" s="103"/>
      <c r="S14" s="111"/>
      <c r="T14" s="117">
        <f t="shared" si="0"/>
        <v>46002</v>
      </c>
      <c r="U14" s="117">
        <f t="shared" si="1"/>
        <v>46354</v>
      </c>
      <c r="V14" s="397">
        <v>10</v>
      </c>
      <c r="W14" s="392">
        <v>10</v>
      </c>
    </row>
    <row r="15" spans="1:23" ht="15.75">
      <c r="A15" s="502"/>
      <c r="B15" s="171">
        <v>360000</v>
      </c>
      <c r="C15" s="359" t="s">
        <v>101</v>
      </c>
      <c r="D15" s="115"/>
      <c r="E15" s="115"/>
      <c r="F15" s="103"/>
      <c r="G15" s="115"/>
      <c r="H15" s="103">
        <v>965</v>
      </c>
      <c r="I15" s="103">
        <v>965</v>
      </c>
      <c r="J15" s="103"/>
      <c r="K15" s="103"/>
      <c r="L15" s="103"/>
      <c r="M15" s="103"/>
      <c r="N15" s="103"/>
      <c r="O15" s="103"/>
      <c r="P15" s="102"/>
      <c r="Q15" s="115"/>
      <c r="R15" s="103">
        <v>4115</v>
      </c>
      <c r="S15" s="111">
        <v>4115</v>
      </c>
      <c r="T15" s="117">
        <f t="shared" si="0"/>
        <v>5080</v>
      </c>
      <c r="U15" s="117">
        <f t="shared" si="1"/>
        <v>5080</v>
      </c>
      <c r="V15" s="397"/>
      <c r="W15" s="392"/>
    </row>
    <row r="16" spans="1:23" ht="15.75">
      <c r="A16" s="502"/>
      <c r="B16" s="171">
        <v>960302</v>
      </c>
      <c r="C16" s="359" t="s">
        <v>102</v>
      </c>
      <c r="D16" s="115"/>
      <c r="E16" s="115"/>
      <c r="F16" s="103"/>
      <c r="G16" s="115"/>
      <c r="H16" s="103">
        <v>477</v>
      </c>
      <c r="I16" s="103">
        <v>477</v>
      </c>
      <c r="J16" s="103"/>
      <c r="K16" s="103"/>
      <c r="L16" s="103"/>
      <c r="M16" s="103"/>
      <c r="N16" s="103"/>
      <c r="O16" s="103"/>
      <c r="P16" s="102"/>
      <c r="Q16" s="115"/>
      <c r="R16" s="103"/>
      <c r="S16" s="111"/>
      <c r="T16" s="117">
        <f t="shared" si="0"/>
        <v>477</v>
      </c>
      <c r="U16" s="117">
        <f t="shared" si="1"/>
        <v>477</v>
      </c>
      <c r="V16" s="397"/>
      <c r="W16" s="392"/>
    </row>
    <row r="17" spans="1:23" ht="15.75">
      <c r="A17" s="502"/>
      <c r="B17" s="171">
        <v>841402</v>
      </c>
      <c r="C17" s="359" t="s">
        <v>103</v>
      </c>
      <c r="D17" s="115"/>
      <c r="E17" s="115"/>
      <c r="F17" s="103"/>
      <c r="G17" s="115"/>
      <c r="H17" s="103">
        <v>3524</v>
      </c>
      <c r="I17" s="103">
        <v>3524</v>
      </c>
      <c r="J17" s="103"/>
      <c r="K17" s="103"/>
      <c r="L17" s="103"/>
      <c r="M17" s="103"/>
      <c r="N17" s="103"/>
      <c r="O17" s="103"/>
      <c r="P17" s="102"/>
      <c r="Q17" s="115"/>
      <c r="R17" s="103"/>
      <c r="S17" s="111"/>
      <c r="T17" s="117">
        <f t="shared" si="0"/>
        <v>3524</v>
      </c>
      <c r="U17" s="117">
        <f t="shared" si="1"/>
        <v>3524</v>
      </c>
      <c r="V17" s="397"/>
      <c r="W17" s="392"/>
    </row>
    <row r="18" spans="1:23" ht="15.75">
      <c r="A18" s="502"/>
      <c r="B18" s="171">
        <v>869041</v>
      </c>
      <c r="C18" s="359" t="s">
        <v>72</v>
      </c>
      <c r="D18" s="115">
        <v>6261</v>
      </c>
      <c r="E18" s="115">
        <v>6261</v>
      </c>
      <c r="F18" s="103">
        <v>1642</v>
      </c>
      <c r="G18" s="115">
        <v>1642</v>
      </c>
      <c r="H18" s="103">
        <v>815</v>
      </c>
      <c r="I18" s="103">
        <v>815</v>
      </c>
      <c r="J18" s="103"/>
      <c r="K18" s="103"/>
      <c r="L18" s="103"/>
      <c r="M18" s="103"/>
      <c r="N18" s="103"/>
      <c r="O18" s="103"/>
      <c r="P18" s="102"/>
      <c r="Q18" s="115"/>
      <c r="R18" s="103"/>
      <c r="S18" s="111"/>
      <c r="T18" s="117">
        <f t="shared" si="0"/>
        <v>8718</v>
      </c>
      <c r="U18" s="117">
        <f t="shared" si="1"/>
        <v>8718</v>
      </c>
      <c r="V18" s="397">
        <v>3</v>
      </c>
      <c r="W18" s="392">
        <v>3</v>
      </c>
    </row>
    <row r="19" spans="1:23" ht="15.75">
      <c r="A19" s="502"/>
      <c r="B19" s="171">
        <v>862101</v>
      </c>
      <c r="C19" s="359" t="s">
        <v>104</v>
      </c>
      <c r="D19" s="115"/>
      <c r="E19" s="115"/>
      <c r="F19" s="103"/>
      <c r="G19" s="115"/>
      <c r="H19" s="103">
        <v>1657</v>
      </c>
      <c r="I19" s="103">
        <v>1657</v>
      </c>
      <c r="J19" s="103">
        <v>213</v>
      </c>
      <c r="K19" s="103">
        <v>213</v>
      </c>
      <c r="L19" s="103"/>
      <c r="M19" s="103"/>
      <c r="N19" s="103"/>
      <c r="O19" s="103"/>
      <c r="P19" s="102"/>
      <c r="Q19" s="115"/>
      <c r="R19" s="103"/>
      <c r="S19" s="111"/>
      <c r="T19" s="117">
        <f t="shared" si="0"/>
        <v>1870</v>
      </c>
      <c r="U19" s="117">
        <f t="shared" si="1"/>
        <v>1870</v>
      </c>
      <c r="V19" s="397"/>
      <c r="W19" s="392"/>
    </row>
    <row r="20" spans="1:23" ht="15.75">
      <c r="A20" s="502"/>
      <c r="B20" s="171">
        <v>381103</v>
      </c>
      <c r="C20" s="359" t="s">
        <v>105</v>
      </c>
      <c r="D20" s="115"/>
      <c r="E20" s="115"/>
      <c r="F20" s="103"/>
      <c r="G20" s="115"/>
      <c r="H20" s="103"/>
      <c r="I20" s="103"/>
      <c r="J20" s="103">
        <v>492</v>
      </c>
      <c r="K20" s="103">
        <v>492</v>
      </c>
      <c r="L20" s="103"/>
      <c r="M20" s="103"/>
      <c r="N20" s="103"/>
      <c r="O20" s="103"/>
      <c r="P20" s="102"/>
      <c r="Q20" s="115"/>
      <c r="R20" s="103"/>
      <c r="S20" s="111"/>
      <c r="T20" s="117">
        <f t="shared" si="0"/>
        <v>492</v>
      </c>
      <c r="U20" s="117">
        <f t="shared" si="1"/>
        <v>492</v>
      </c>
      <c r="V20" s="397"/>
      <c r="W20" s="392"/>
    </row>
    <row r="21" spans="1:23" ht="15.75">
      <c r="A21" s="502"/>
      <c r="B21" s="171">
        <v>882113</v>
      </c>
      <c r="C21" s="358" t="s">
        <v>110</v>
      </c>
      <c r="D21" s="115"/>
      <c r="E21" s="115"/>
      <c r="F21" s="103"/>
      <c r="G21" s="115"/>
      <c r="H21" s="103"/>
      <c r="I21" s="103"/>
      <c r="J21" s="103"/>
      <c r="K21" s="103"/>
      <c r="L21" s="115">
        <v>10543</v>
      </c>
      <c r="M21" s="115">
        <v>10543</v>
      </c>
      <c r="N21" s="103"/>
      <c r="O21" s="103"/>
      <c r="P21" s="102"/>
      <c r="Q21" s="115"/>
      <c r="R21" s="103"/>
      <c r="S21" s="111"/>
      <c r="T21" s="117">
        <f t="shared" si="0"/>
        <v>10543</v>
      </c>
      <c r="U21" s="117">
        <f t="shared" si="1"/>
        <v>10543</v>
      </c>
      <c r="V21" s="397"/>
      <c r="W21" s="392"/>
    </row>
    <row r="22" spans="1:23" ht="15.75">
      <c r="A22" s="502"/>
      <c r="B22" s="496">
        <v>882111</v>
      </c>
      <c r="C22" s="358" t="s">
        <v>61</v>
      </c>
      <c r="D22" s="115"/>
      <c r="E22" s="115"/>
      <c r="F22" s="103"/>
      <c r="G22" s="115"/>
      <c r="H22" s="103"/>
      <c r="I22" s="103"/>
      <c r="J22" s="103"/>
      <c r="K22" s="103"/>
      <c r="L22" s="115">
        <v>3269</v>
      </c>
      <c r="M22" s="115">
        <v>3269</v>
      </c>
      <c r="N22" s="103"/>
      <c r="O22" s="103"/>
      <c r="P22" s="102"/>
      <c r="Q22" s="115"/>
      <c r="R22" s="103"/>
      <c r="S22" s="103"/>
      <c r="T22" s="117">
        <f t="shared" si="0"/>
        <v>3269</v>
      </c>
      <c r="U22" s="117">
        <f t="shared" si="1"/>
        <v>3269</v>
      </c>
      <c r="V22" s="397"/>
      <c r="W22" s="392"/>
    </row>
    <row r="23" spans="1:23" ht="15.75">
      <c r="A23" s="502"/>
      <c r="B23" s="496"/>
      <c r="C23" s="358" t="s">
        <v>239</v>
      </c>
      <c r="D23" s="115"/>
      <c r="E23" s="115"/>
      <c r="F23" s="103"/>
      <c r="G23" s="115"/>
      <c r="H23" s="103">
        <v>570</v>
      </c>
      <c r="I23" s="103">
        <v>570</v>
      </c>
      <c r="J23" s="103"/>
      <c r="K23" s="103"/>
      <c r="L23" s="115">
        <v>41076</v>
      </c>
      <c r="M23" s="115">
        <v>41076</v>
      </c>
      <c r="N23" s="103"/>
      <c r="O23" s="103"/>
      <c r="P23" s="102"/>
      <c r="Q23" s="115"/>
      <c r="R23" s="103"/>
      <c r="S23" s="365"/>
      <c r="T23" s="117">
        <f t="shared" si="0"/>
        <v>41646</v>
      </c>
      <c r="U23" s="117">
        <f t="shared" si="1"/>
        <v>41646</v>
      </c>
      <c r="V23" s="397"/>
      <c r="W23" s="392"/>
    </row>
    <row r="24" spans="1:23" ht="15.75">
      <c r="A24" s="502"/>
      <c r="B24" s="171">
        <v>882122</v>
      </c>
      <c r="C24" s="358" t="s">
        <v>113</v>
      </c>
      <c r="D24" s="115"/>
      <c r="E24" s="115"/>
      <c r="F24" s="103"/>
      <c r="G24" s="115"/>
      <c r="H24" s="103"/>
      <c r="I24" s="103"/>
      <c r="J24" s="104"/>
      <c r="K24" s="104"/>
      <c r="L24" s="103">
        <v>500</v>
      </c>
      <c r="M24" s="104">
        <v>700</v>
      </c>
      <c r="N24" s="103"/>
      <c r="O24" s="103"/>
      <c r="P24" s="102"/>
      <c r="Q24" s="115"/>
      <c r="R24" s="103"/>
      <c r="S24" s="365"/>
      <c r="T24" s="117">
        <f t="shared" si="0"/>
        <v>500</v>
      </c>
      <c r="U24" s="117">
        <f t="shared" si="1"/>
        <v>700</v>
      </c>
      <c r="V24" s="397"/>
      <c r="W24" s="392"/>
    </row>
    <row r="25" spans="1:23" ht="18.75" customHeight="1">
      <c r="A25" s="502"/>
      <c r="B25" s="171">
        <v>882123</v>
      </c>
      <c r="C25" s="358" t="s">
        <v>114</v>
      </c>
      <c r="D25" s="115"/>
      <c r="E25" s="115"/>
      <c r="F25" s="103"/>
      <c r="G25" s="115"/>
      <c r="H25" s="103"/>
      <c r="I25" s="103"/>
      <c r="J25" s="104"/>
      <c r="K25" s="104"/>
      <c r="L25" s="103">
        <v>200</v>
      </c>
      <c r="M25" s="104">
        <v>200</v>
      </c>
      <c r="N25" s="103"/>
      <c r="O25" s="103"/>
      <c r="P25" s="102"/>
      <c r="Q25" s="115"/>
      <c r="R25" s="103"/>
      <c r="S25" s="365"/>
      <c r="T25" s="117">
        <f t="shared" si="0"/>
        <v>200</v>
      </c>
      <c r="U25" s="117">
        <f t="shared" si="1"/>
        <v>200</v>
      </c>
      <c r="V25" s="397"/>
      <c r="W25" s="392"/>
    </row>
    <row r="26" spans="1:23" ht="15.75">
      <c r="A26" s="502"/>
      <c r="B26" s="171">
        <v>882202</v>
      </c>
      <c r="C26" s="358" t="s">
        <v>115</v>
      </c>
      <c r="D26" s="115"/>
      <c r="E26" s="115"/>
      <c r="F26" s="103"/>
      <c r="G26" s="115"/>
      <c r="H26" s="103"/>
      <c r="I26" s="103"/>
      <c r="J26" s="104"/>
      <c r="K26" s="104"/>
      <c r="L26" s="103">
        <v>500</v>
      </c>
      <c r="M26" s="104">
        <v>500</v>
      </c>
      <c r="N26" s="103"/>
      <c r="O26" s="103"/>
      <c r="P26" s="102"/>
      <c r="Q26" s="115"/>
      <c r="R26" s="103"/>
      <c r="S26" s="365"/>
      <c r="T26" s="117">
        <f t="shared" si="0"/>
        <v>500</v>
      </c>
      <c r="U26" s="117">
        <f t="shared" si="1"/>
        <v>500</v>
      </c>
      <c r="V26" s="397"/>
      <c r="W26" s="392"/>
    </row>
    <row r="27" spans="1:23" ht="15.75">
      <c r="A27" s="502"/>
      <c r="B27" s="171">
        <v>882203</v>
      </c>
      <c r="C27" s="358" t="s">
        <v>116</v>
      </c>
      <c r="D27" s="115"/>
      <c r="E27" s="115"/>
      <c r="F27" s="103"/>
      <c r="G27" s="115"/>
      <c r="H27" s="103"/>
      <c r="I27" s="103"/>
      <c r="J27" s="104"/>
      <c r="K27" s="104"/>
      <c r="L27" s="103">
        <v>200</v>
      </c>
      <c r="M27" s="104">
        <v>200</v>
      </c>
      <c r="N27" s="103"/>
      <c r="O27" s="103"/>
      <c r="P27" s="102"/>
      <c r="Q27" s="115"/>
      <c r="R27" s="103"/>
      <c r="S27" s="365"/>
      <c r="T27" s="117">
        <f t="shared" si="0"/>
        <v>200</v>
      </c>
      <c r="U27" s="117">
        <f t="shared" si="1"/>
        <v>200</v>
      </c>
      <c r="V27" s="397"/>
      <c r="W27" s="392"/>
    </row>
    <row r="28" spans="1:23" ht="15.75">
      <c r="A28" s="502"/>
      <c r="B28" s="171">
        <v>882119</v>
      </c>
      <c r="C28" s="358" t="s">
        <v>117</v>
      </c>
      <c r="D28" s="115"/>
      <c r="E28" s="115"/>
      <c r="F28" s="103"/>
      <c r="G28" s="115"/>
      <c r="H28" s="103"/>
      <c r="I28" s="103"/>
      <c r="J28" s="104"/>
      <c r="K28" s="104"/>
      <c r="L28" s="103">
        <v>400</v>
      </c>
      <c r="M28" s="104">
        <v>400</v>
      </c>
      <c r="N28" s="103"/>
      <c r="O28" s="103"/>
      <c r="P28" s="102"/>
      <c r="Q28" s="115"/>
      <c r="R28" s="103"/>
      <c r="S28" s="365"/>
      <c r="T28" s="117">
        <f t="shared" si="0"/>
        <v>400</v>
      </c>
      <c r="U28" s="117">
        <f t="shared" si="1"/>
        <v>400</v>
      </c>
      <c r="V28" s="397"/>
      <c r="W28" s="392"/>
    </row>
    <row r="29" spans="1:23" ht="15.75">
      <c r="A29" s="502"/>
      <c r="B29" s="171"/>
      <c r="C29" s="358" t="s">
        <v>294</v>
      </c>
      <c r="D29" s="115"/>
      <c r="E29" s="115"/>
      <c r="F29" s="103"/>
      <c r="G29" s="115"/>
      <c r="H29" s="103"/>
      <c r="I29" s="103"/>
      <c r="J29" s="104"/>
      <c r="K29" s="104"/>
      <c r="L29" s="103"/>
      <c r="M29" s="104">
        <v>760</v>
      </c>
      <c r="N29" s="103"/>
      <c r="O29" s="103"/>
      <c r="P29" s="102"/>
      <c r="Q29" s="115"/>
      <c r="R29" s="103"/>
      <c r="S29" s="365"/>
      <c r="T29" s="117">
        <f t="shared" si="0"/>
        <v>0</v>
      </c>
      <c r="U29" s="117">
        <f t="shared" si="1"/>
        <v>760</v>
      </c>
      <c r="V29" s="397"/>
      <c r="W29" s="392"/>
    </row>
    <row r="30" spans="1:23" ht="15.75">
      <c r="A30" s="502"/>
      <c r="B30" s="171"/>
      <c r="C30" s="358" t="s">
        <v>295</v>
      </c>
      <c r="D30" s="115"/>
      <c r="E30" s="115"/>
      <c r="F30" s="103"/>
      <c r="G30" s="115"/>
      <c r="H30" s="103"/>
      <c r="I30" s="103"/>
      <c r="J30" s="104"/>
      <c r="K30" s="104">
        <v>59548</v>
      </c>
      <c r="L30" s="103"/>
      <c r="M30" s="104"/>
      <c r="N30" s="103"/>
      <c r="O30" s="103"/>
      <c r="P30" s="102"/>
      <c r="Q30" s="115"/>
      <c r="R30" s="103"/>
      <c r="S30" s="365"/>
      <c r="T30" s="117">
        <f t="shared" si="0"/>
        <v>0</v>
      </c>
      <c r="U30" s="117">
        <f t="shared" si="1"/>
        <v>59548</v>
      </c>
      <c r="V30" s="397"/>
      <c r="W30" s="392"/>
    </row>
    <row r="31" spans="1:23" ht="15.75">
      <c r="A31" s="502"/>
      <c r="B31" s="171"/>
      <c r="C31" s="358" t="s">
        <v>297</v>
      </c>
      <c r="D31" s="115"/>
      <c r="E31" s="115"/>
      <c r="F31" s="103"/>
      <c r="G31" s="115"/>
      <c r="H31" s="103"/>
      <c r="I31" s="103"/>
      <c r="J31" s="104"/>
      <c r="K31" s="104">
        <v>49537</v>
      </c>
      <c r="L31" s="103"/>
      <c r="M31" s="104"/>
      <c r="N31" s="103"/>
      <c r="O31" s="103"/>
      <c r="P31" s="102"/>
      <c r="Q31" s="115"/>
      <c r="R31" s="103"/>
      <c r="S31" s="365"/>
      <c r="T31" s="117">
        <f t="shared" si="0"/>
        <v>0</v>
      </c>
      <c r="U31" s="117">
        <f t="shared" si="1"/>
        <v>49537</v>
      </c>
      <c r="V31" s="397"/>
      <c r="W31" s="392"/>
    </row>
    <row r="32" spans="1:23" ht="15.75">
      <c r="A32" s="502"/>
      <c r="B32" s="171">
        <v>882117</v>
      </c>
      <c r="C32" s="358" t="s">
        <v>118</v>
      </c>
      <c r="D32" s="115"/>
      <c r="E32" s="115"/>
      <c r="F32" s="103"/>
      <c r="G32" s="115"/>
      <c r="H32" s="103"/>
      <c r="I32" s="103"/>
      <c r="J32" s="104"/>
      <c r="K32" s="104"/>
      <c r="L32" s="103">
        <v>3100</v>
      </c>
      <c r="M32" s="104">
        <v>4463</v>
      </c>
      <c r="N32" s="103"/>
      <c r="O32" s="103"/>
      <c r="P32" s="102"/>
      <c r="Q32" s="115"/>
      <c r="R32" s="103"/>
      <c r="S32" s="365"/>
      <c r="T32" s="117">
        <f t="shared" si="0"/>
        <v>3100</v>
      </c>
      <c r="U32" s="117">
        <f t="shared" si="1"/>
        <v>4463</v>
      </c>
      <c r="V32" s="397"/>
      <c r="W32" s="392"/>
    </row>
    <row r="33" spans="1:23" ht="15.75">
      <c r="A33" s="502"/>
      <c r="B33" s="181" t="s">
        <v>194</v>
      </c>
      <c r="C33" s="184"/>
      <c r="D33" s="366">
        <f aca="true" t="shared" si="2" ref="D33:J33">SUM(D7:D32)</f>
        <v>43849</v>
      </c>
      <c r="E33" s="366">
        <f t="shared" si="2"/>
        <v>67216</v>
      </c>
      <c r="F33" s="179">
        <f t="shared" si="2"/>
        <v>11660</v>
      </c>
      <c r="G33" s="366">
        <f t="shared" si="2"/>
        <v>14910</v>
      </c>
      <c r="H33" s="179">
        <f t="shared" si="2"/>
        <v>60125</v>
      </c>
      <c r="I33" s="179">
        <f t="shared" si="2"/>
        <v>69365</v>
      </c>
      <c r="J33" s="179">
        <f t="shared" si="2"/>
        <v>1125</v>
      </c>
      <c r="K33" s="179">
        <f>SUM(K8:K32)</f>
        <v>110210</v>
      </c>
      <c r="L33" s="179">
        <f>SUM(L7:L32)</f>
        <v>59788</v>
      </c>
      <c r="M33" s="179">
        <f>SUM(M7:M32)</f>
        <v>62111</v>
      </c>
      <c r="N33" s="179">
        <f>SUM(N7:N32)</f>
        <v>5016</v>
      </c>
      <c r="O33" s="179">
        <f>SUM(O7:O32)</f>
        <v>7556</v>
      </c>
      <c r="P33" s="178"/>
      <c r="Q33" s="366"/>
      <c r="R33" s="179">
        <f>SUM(R7:R32)</f>
        <v>4115</v>
      </c>
      <c r="S33" s="366">
        <f>SUM(S8:S32)</f>
        <v>6590</v>
      </c>
      <c r="T33" s="117">
        <f aca="true" t="shared" si="3" ref="T33:T64">D33+F33+H33+J33+L33+N33+P33+R33</f>
        <v>185678</v>
      </c>
      <c r="U33" s="117">
        <f>SUM(U7:U32)</f>
        <v>337958</v>
      </c>
      <c r="V33" s="398">
        <f>SUM(V7:V32)</f>
        <v>22</v>
      </c>
      <c r="W33" s="407">
        <v>23</v>
      </c>
    </row>
    <row r="34" spans="1:23" ht="15.75">
      <c r="A34" s="502"/>
      <c r="B34" s="171">
        <v>869037</v>
      </c>
      <c r="C34" s="359" t="s">
        <v>71</v>
      </c>
      <c r="D34" s="115">
        <v>770</v>
      </c>
      <c r="E34" s="115">
        <v>770</v>
      </c>
      <c r="F34" s="103">
        <v>208</v>
      </c>
      <c r="G34" s="115">
        <v>208</v>
      </c>
      <c r="H34" s="103">
        <v>381</v>
      </c>
      <c r="I34" s="103">
        <v>381</v>
      </c>
      <c r="J34" s="103"/>
      <c r="K34" s="103"/>
      <c r="L34" s="103"/>
      <c r="M34" s="103"/>
      <c r="N34" s="103"/>
      <c r="O34" s="103"/>
      <c r="P34" s="102"/>
      <c r="Q34" s="115"/>
      <c r="R34" s="103"/>
      <c r="S34" s="115"/>
      <c r="T34" s="117">
        <f t="shared" si="3"/>
        <v>1359</v>
      </c>
      <c r="U34" s="117">
        <f aca="true" t="shared" si="4" ref="U34:U68">E34+G34+I34+K34+M34+O34+Q34+S34</f>
        <v>1359</v>
      </c>
      <c r="V34" s="397">
        <v>1</v>
      </c>
      <c r="W34" s="392">
        <v>1</v>
      </c>
    </row>
    <row r="35" spans="1:23" ht="15.75">
      <c r="A35" s="502"/>
      <c r="B35" s="171">
        <v>931903</v>
      </c>
      <c r="C35" s="358" t="s">
        <v>109</v>
      </c>
      <c r="D35" s="115"/>
      <c r="E35" s="115"/>
      <c r="F35" s="103"/>
      <c r="G35" s="115"/>
      <c r="H35" s="103">
        <v>635</v>
      </c>
      <c r="I35" s="103">
        <v>635</v>
      </c>
      <c r="J35" s="103">
        <v>1450</v>
      </c>
      <c r="K35" s="103">
        <v>1450</v>
      </c>
      <c r="L35" s="103"/>
      <c r="M35" s="103"/>
      <c r="N35" s="103"/>
      <c r="O35" s="103"/>
      <c r="P35" s="102"/>
      <c r="Q35" s="115"/>
      <c r="R35" s="103"/>
      <c r="S35" s="115"/>
      <c r="T35" s="117">
        <f t="shared" si="3"/>
        <v>2085</v>
      </c>
      <c r="U35" s="117">
        <f t="shared" si="4"/>
        <v>2085</v>
      </c>
      <c r="V35" s="399"/>
      <c r="W35" s="392"/>
    </row>
    <row r="36" spans="1:23" ht="15.75">
      <c r="A36" s="502"/>
      <c r="B36" s="171">
        <v>882116</v>
      </c>
      <c r="C36" s="358" t="s">
        <v>111</v>
      </c>
      <c r="D36" s="115"/>
      <c r="E36" s="115"/>
      <c r="F36" s="103"/>
      <c r="G36" s="115"/>
      <c r="H36" s="103"/>
      <c r="I36" s="103"/>
      <c r="J36" s="103"/>
      <c r="K36" s="103"/>
      <c r="L36" s="115">
        <v>1784</v>
      </c>
      <c r="M36" s="115">
        <v>1784</v>
      </c>
      <c r="N36" s="103"/>
      <c r="O36" s="103"/>
      <c r="P36" s="102"/>
      <c r="Q36" s="115"/>
      <c r="R36" s="103"/>
      <c r="S36" s="115"/>
      <c r="T36" s="117">
        <f t="shared" si="3"/>
        <v>1784</v>
      </c>
      <c r="U36" s="117">
        <f t="shared" si="4"/>
        <v>1784</v>
      </c>
      <c r="V36" s="397"/>
      <c r="W36" s="392"/>
    </row>
    <row r="37" spans="1:23" ht="15.75">
      <c r="A37" s="502"/>
      <c r="B37" s="496"/>
      <c r="C37" s="358" t="s">
        <v>201</v>
      </c>
      <c r="D37" s="115"/>
      <c r="E37" s="115"/>
      <c r="F37" s="103"/>
      <c r="G37" s="115"/>
      <c r="H37" s="103"/>
      <c r="I37" s="103"/>
      <c r="J37" s="103"/>
      <c r="K37" s="103"/>
      <c r="L37" s="115">
        <v>500</v>
      </c>
      <c r="M37" s="115">
        <v>500</v>
      </c>
      <c r="N37" s="103"/>
      <c r="O37" s="103"/>
      <c r="P37" s="102"/>
      <c r="Q37" s="115"/>
      <c r="R37" s="103"/>
      <c r="S37" s="115"/>
      <c r="T37" s="117">
        <f t="shared" si="3"/>
        <v>500</v>
      </c>
      <c r="U37" s="117">
        <f t="shared" si="4"/>
        <v>500</v>
      </c>
      <c r="V37" s="397"/>
      <c r="W37" s="392"/>
    </row>
    <row r="38" spans="1:23" ht="15.75">
      <c r="A38" s="502"/>
      <c r="B38" s="496"/>
      <c r="C38" s="358" t="s">
        <v>112</v>
      </c>
      <c r="D38" s="115"/>
      <c r="E38" s="115"/>
      <c r="F38" s="103"/>
      <c r="G38" s="115"/>
      <c r="H38" s="103"/>
      <c r="I38" s="103"/>
      <c r="J38" s="103"/>
      <c r="K38" s="103"/>
      <c r="L38" s="115">
        <v>900</v>
      </c>
      <c r="M38" s="115">
        <v>900</v>
      </c>
      <c r="N38" s="103"/>
      <c r="O38" s="103"/>
      <c r="P38" s="102"/>
      <c r="Q38" s="115"/>
      <c r="R38" s="103"/>
      <c r="S38" s="115"/>
      <c r="T38" s="117">
        <f t="shared" si="3"/>
        <v>900</v>
      </c>
      <c r="U38" s="117">
        <f t="shared" si="4"/>
        <v>900</v>
      </c>
      <c r="V38" s="397"/>
      <c r="W38" s="392"/>
    </row>
    <row r="39" spans="1:23" ht="15.75">
      <c r="A39" s="502"/>
      <c r="B39" s="356">
        <v>8411276</v>
      </c>
      <c r="C39" s="358" t="s">
        <v>296</v>
      </c>
      <c r="D39" s="115"/>
      <c r="E39" s="115"/>
      <c r="F39" s="103"/>
      <c r="G39" s="115"/>
      <c r="H39" s="103"/>
      <c r="I39" s="103"/>
      <c r="J39" s="103"/>
      <c r="K39" s="103">
        <v>150</v>
      </c>
      <c r="L39" s="115"/>
      <c r="M39" s="115"/>
      <c r="N39" s="103"/>
      <c r="O39" s="103"/>
      <c r="P39" s="102"/>
      <c r="Q39" s="115"/>
      <c r="R39" s="103"/>
      <c r="S39" s="115"/>
      <c r="T39" s="117">
        <f t="shared" si="3"/>
        <v>0</v>
      </c>
      <c r="U39" s="117">
        <f t="shared" si="4"/>
        <v>150</v>
      </c>
      <c r="V39" s="397"/>
      <c r="W39" s="392"/>
    </row>
    <row r="40" spans="1:23" ht="15.75" customHeight="1">
      <c r="A40" s="502"/>
      <c r="B40" s="171">
        <v>841403</v>
      </c>
      <c r="C40" s="359" t="s">
        <v>126</v>
      </c>
      <c r="D40" s="115"/>
      <c r="E40" s="115"/>
      <c r="F40" s="103"/>
      <c r="G40" s="115"/>
      <c r="H40" s="103">
        <v>933</v>
      </c>
      <c r="I40" s="103">
        <v>933</v>
      </c>
      <c r="J40" s="103"/>
      <c r="K40" s="103"/>
      <c r="L40" s="103"/>
      <c r="M40" s="103"/>
      <c r="N40" s="103"/>
      <c r="O40" s="103"/>
      <c r="P40" s="102"/>
      <c r="Q40" s="115"/>
      <c r="R40" s="103"/>
      <c r="S40" s="115"/>
      <c r="T40" s="117">
        <f t="shared" si="3"/>
        <v>933</v>
      </c>
      <c r="U40" s="117">
        <f t="shared" si="4"/>
        <v>933</v>
      </c>
      <c r="V40" s="397"/>
      <c r="W40" s="392"/>
    </row>
    <row r="41" spans="1:23" ht="15.75">
      <c r="A41" s="502"/>
      <c r="B41" s="181" t="s">
        <v>193</v>
      </c>
      <c r="C41" s="184"/>
      <c r="D41" s="366">
        <f>SUM(D34:D40)</f>
        <v>770</v>
      </c>
      <c r="E41" s="366">
        <v>770</v>
      </c>
      <c r="F41" s="179">
        <f>SUM(F34:F40)</f>
        <v>208</v>
      </c>
      <c r="G41" s="366">
        <v>208</v>
      </c>
      <c r="H41" s="179">
        <f>SUM(H34:H40)</f>
        <v>1949</v>
      </c>
      <c r="I41" s="179">
        <f>SUM(I34:I40)</f>
        <v>1949</v>
      </c>
      <c r="J41" s="179">
        <f>SUM(J34:J40)</f>
        <v>1450</v>
      </c>
      <c r="K41" s="179">
        <v>1600</v>
      </c>
      <c r="L41" s="179">
        <f>SUM(L34:L40)</f>
        <v>3184</v>
      </c>
      <c r="M41" s="179">
        <v>3184</v>
      </c>
      <c r="N41" s="179"/>
      <c r="O41" s="179"/>
      <c r="P41" s="178"/>
      <c r="Q41" s="366"/>
      <c r="R41" s="179"/>
      <c r="S41" s="366"/>
      <c r="T41" s="117">
        <f t="shared" si="3"/>
        <v>7561</v>
      </c>
      <c r="U41" s="117">
        <f t="shared" si="4"/>
        <v>7711</v>
      </c>
      <c r="V41" s="398">
        <f>SUM(V34:V40)</f>
        <v>1</v>
      </c>
      <c r="W41" s="407">
        <v>1</v>
      </c>
    </row>
    <row r="42" spans="1:23" ht="16.5" thickBot="1">
      <c r="A42" s="503"/>
      <c r="B42" s="185" t="s">
        <v>240</v>
      </c>
      <c r="C42" s="186"/>
      <c r="D42" s="367">
        <f>D33+D41</f>
        <v>44619</v>
      </c>
      <c r="E42" s="367">
        <f>E41+E33</f>
        <v>67986</v>
      </c>
      <c r="F42" s="188">
        <f>F33+F41</f>
        <v>11868</v>
      </c>
      <c r="G42" s="367">
        <f>G33+G41</f>
        <v>15118</v>
      </c>
      <c r="H42" s="188">
        <f>H33+H41</f>
        <v>62074</v>
      </c>
      <c r="I42" s="188">
        <f>I41+I33</f>
        <v>71314</v>
      </c>
      <c r="J42" s="188">
        <f>J33+J41</f>
        <v>2575</v>
      </c>
      <c r="K42" s="188">
        <f>K41+K33</f>
        <v>111810</v>
      </c>
      <c r="L42" s="188">
        <f>L33+L41</f>
        <v>62972</v>
      </c>
      <c r="M42" s="188">
        <f>M33+M41</f>
        <v>65295</v>
      </c>
      <c r="N42" s="188">
        <f>N33+N41</f>
        <v>5016</v>
      </c>
      <c r="O42" s="188">
        <f>O33+O41</f>
        <v>7556</v>
      </c>
      <c r="P42" s="187"/>
      <c r="Q42" s="367"/>
      <c r="R42" s="188">
        <f>R33+R41</f>
        <v>4115</v>
      </c>
      <c r="S42" s="367">
        <f>S41+S33</f>
        <v>6590</v>
      </c>
      <c r="T42" s="118">
        <f t="shared" si="3"/>
        <v>193239</v>
      </c>
      <c r="U42" s="118">
        <f t="shared" si="4"/>
        <v>345669</v>
      </c>
      <c r="V42" s="400">
        <f>SUM(V41,V33)</f>
        <v>23</v>
      </c>
      <c r="W42" s="408">
        <v>24</v>
      </c>
    </row>
    <row r="43" spans="1:23" ht="18.75" customHeight="1" thickBot="1">
      <c r="A43" s="441" t="s">
        <v>1</v>
      </c>
      <c r="B43" s="434">
        <v>841126</v>
      </c>
      <c r="C43" s="435" t="s">
        <v>73</v>
      </c>
      <c r="D43" s="436">
        <v>52322</v>
      </c>
      <c r="E43" s="436">
        <v>12755</v>
      </c>
      <c r="F43" s="437">
        <v>14136</v>
      </c>
      <c r="G43" s="436">
        <v>3168</v>
      </c>
      <c r="H43" s="437">
        <v>10000</v>
      </c>
      <c r="I43" s="437">
        <v>2416</v>
      </c>
      <c r="J43" s="437"/>
      <c r="K43" s="437"/>
      <c r="L43" s="437"/>
      <c r="M43" s="437"/>
      <c r="N43" s="437"/>
      <c r="O43" s="437"/>
      <c r="P43" s="438"/>
      <c r="Q43" s="436"/>
      <c r="R43" s="437"/>
      <c r="S43" s="436">
        <v>31</v>
      </c>
      <c r="T43" s="116">
        <f t="shared" si="3"/>
        <v>76458</v>
      </c>
      <c r="U43" s="116">
        <f t="shared" si="4"/>
        <v>18370</v>
      </c>
      <c r="V43" s="439">
        <v>18</v>
      </c>
      <c r="W43" s="440"/>
    </row>
    <row r="44" spans="1:23" ht="15.75">
      <c r="A44" s="502" t="s">
        <v>14</v>
      </c>
      <c r="B44" s="417">
        <v>851011</v>
      </c>
      <c r="C44" s="418" t="s">
        <v>202</v>
      </c>
      <c r="D44" s="365">
        <v>35255</v>
      </c>
      <c r="E44" s="365"/>
      <c r="F44" s="111">
        <v>9444</v>
      </c>
      <c r="G44" s="365"/>
      <c r="H44" s="111">
        <v>8688</v>
      </c>
      <c r="I44" s="111"/>
      <c r="J44" s="111"/>
      <c r="K44" s="111"/>
      <c r="L44" s="111"/>
      <c r="M44" s="111"/>
      <c r="N44" s="419"/>
      <c r="O44" s="419"/>
      <c r="P44" s="387"/>
      <c r="Q44" s="388"/>
      <c r="R44" s="419"/>
      <c r="S44" s="388"/>
      <c r="T44" s="117">
        <f t="shared" si="3"/>
        <v>53387</v>
      </c>
      <c r="U44" s="117">
        <f t="shared" si="4"/>
        <v>0</v>
      </c>
      <c r="V44" s="420">
        <v>21</v>
      </c>
      <c r="W44" s="394"/>
    </row>
    <row r="45" spans="1:23" ht="15.75">
      <c r="A45" s="502"/>
      <c r="B45" s="172"/>
      <c r="C45" s="361" t="s">
        <v>203</v>
      </c>
      <c r="D45" s="103">
        <v>6783</v>
      </c>
      <c r="E45" s="115"/>
      <c r="F45" s="115">
        <v>1790</v>
      </c>
      <c r="G45" s="115"/>
      <c r="H45" s="115">
        <v>2618</v>
      </c>
      <c r="I45" s="115"/>
      <c r="J45" s="103"/>
      <c r="K45" s="115"/>
      <c r="L45" s="103"/>
      <c r="M45" s="103"/>
      <c r="N45" s="192">
        <v>593</v>
      </c>
      <c r="O45" s="192"/>
      <c r="P45" s="191"/>
      <c r="Q45" s="381"/>
      <c r="R45" s="192"/>
      <c r="S45" s="388"/>
      <c r="T45" s="117">
        <f t="shared" si="3"/>
        <v>11784</v>
      </c>
      <c r="U45" s="117">
        <f t="shared" si="4"/>
        <v>0</v>
      </c>
      <c r="V45" s="397">
        <v>3</v>
      </c>
      <c r="W45" s="392"/>
    </row>
    <row r="46" spans="1:23" ht="16.5" thickBot="1">
      <c r="A46" s="503"/>
      <c r="B46" s="185" t="s">
        <v>241</v>
      </c>
      <c r="C46" s="186"/>
      <c r="D46" s="188">
        <f aca="true" t="shared" si="5" ref="D46:I46">SUM(D44:D45)</f>
        <v>42038</v>
      </c>
      <c r="E46" s="367">
        <f t="shared" si="5"/>
        <v>0</v>
      </c>
      <c r="F46" s="367">
        <f t="shared" si="5"/>
        <v>11234</v>
      </c>
      <c r="G46" s="367">
        <f t="shared" si="5"/>
        <v>0</v>
      </c>
      <c r="H46" s="367">
        <f t="shared" si="5"/>
        <v>11306</v>
      </c>
      <c r="I46" s="367">
        <f t="shared" si="5"/>
        <v>0</v>
      </c>
      <c r="J46" s="367"/>
      <c r="K46" s="367"/>
      <c r="L46" s="367"/>
      <c r="M46" s="367"/>
      <c r="N46" s="188">
        <f>SUM(N44:N45)</f>
        <v>593</v>
      </c>
      <c r="O46" s="188"/>
      <c r="P46" s="189"/>
      <c r="Q46" s="382"/>
      <c r="R46" s="188"/>
      <c r="S46" s="367"/>
      <c r="T46" s="118">
        <f t="shared" si="3"/>
        <v>65171</v>
      </c>
      <c r="U46" s="118">
        <f t="shared" si="4"/>
        <v>0</v>
      </c>
      <c r="V46" s="400">
        <f>SUM(V44:V45)</f>
        <v>24</v>
      </c>
      <c r="W46" s="409"/>
    </row>
    <row r="47" spans="1:23" ht="18.75" customHeight="1">
      <c r="A47" s="501" t="s">
        <v>16</v>
      </c>
      <c r="B47" s="112">
        <v>889922</v>
      </c>
      <c r="C47" s="362" t="s">
        <v>76</v>
      </c>
      <c r="D47" s="105">
        <v>12029</v>
      </c>
      <c r="E47" s="370"/>
      <c r="F47" s="370">
        <v>3204</v>
      </c>
      <c r="G47" s="370"/>
      <c r="H47" s="370">
        <v>692</v>
      </c>
      <c r="I47" s="370"/>
      <c r="J47" s="370"/>
      <c r="K47" s="370"/>
      <c r="L47" s="105"/>
      <c r="M47" s="370"/>
      <c r="N47" s="378"/>
      <c r="O47" s="378"/>
      <c r="P47" s="108"/>
      <c r="Q47" s="108"/>
      <c r="R47" s="378"/>
      <c r="S47" s="389"/>
      <c r="T47" s="117">
        <f t="shared" si="3"/>
        <v>15925</v>
      </c>
      <c r="U47" s="117">
        <f t="shared" si="4"/>
        <v>0</v>
      </c>
      <c r="V47" s="402">
        <v>8</v>
      </c>
      <c r="W47" s="396"/>
    </row>
    <row r="48" spans="1:23" ht="18.75" customHeight="1">
      <c r="A48" s="502"/>
      <c r="B48" s="113">
        <v>889924</v>
      </c>
      <c r="C48" s="363" t="s">
        <v>60</v>
      </c>
      <c r="D48" s="371">
        <v>11780</v>
      </c>
      <c r="E48" s="371"/>
      <c r="F48" s="106">
        <v>3148</v>
      </c>
      <c r="G48" s="371"/>
      <c r="H48" s="106">
        <v>1398</v>
      </c>
      <c r="I48" s="106"/>
      <c r="J48" s="106"/>
      <c r="K48" s="106"/>
      <c r="L48" s="107"/>
      <c r="M48" s="106"/>
      <c r="N48" s="107"/>
      <c r="O48" s="107"/>
      <c r="P48" s="109"/>
      <c r="Q48" s="109"/>
      <c r="R48" s="107"/>
      <c r="S48" s="389"/>
      <c r="T48" s="117">
        <f t="shared" si="3"/>
        <v>16326</v>
      </c>
      <c r="U48" s="117">
        <f t="shared" si="4"/>
        <v>0</v>
      </c>
      <c r="V48" s="403">
        <v>7</v>
      </c>
      <c r="W48" s="392"/>
    </row>
    <row r="49" spans="1:23" ht="19.5" customHeight="1">
      <c r="A49" s="502"/>
      <c r="B49" s="113">
        <v>889921</v>
      </c>
      <c r="C49" s="363" t="s">
        <v>77</v>
      </c>
      <c r="D49" s="371">
        <v>2335</v>
      </c>
      <c r="E49" s="371"/>
      <c r="F49" s="106">
        <v>630</v>
      </c>
      <c r="G49" s="371"/>
      <c r="H49" s="106">
        <v>33466</v>
      </c>
      <c r="I49" s="106"/>
      <c r="J49" s="106"/>
      <c r="K49" s="106"/>
      <c r="L49" s="107"/>
      <c r="M49" s="106"/>
      <c r="N49" s="107"/>
      <c r="O49" s="107"/>
      <c r="P49" s="109"/>
      <c r="Q49" s="109"/>
      <c r="R49" s="106"/>
      <c r="S49" s="377"/>
      <c r="T49" s="117">
        <f t="shared" si="3"/>
        <v>36431</v>
      </c>
      <c r="U49" s="117">
        <f t="shared" si="4"/>
        <v>0</v>
      </c>
      <c r="V49" s="403">
        <v>1</v>
      </c>
      <c r="W49" s="392"/>
    </row>
    <row r="50" spans="1:23" ht="18.75" customHeight="1">
      <c r="A50" s="502"/>
      <c r="B50" s="113">
        <v>881011</v>
      </c>
      <c r="C50" s="363" t="s">
        <v>78</v>
      </c>
      <c r="D50" s="371">
        <v>2335</v>
      </c>
      <c r="E50" s="371"/>
      <c r="F50" s="106">
        <v>678</v>
      </c>
      <c r="G50" s="371"/>
      <c r="H50" s="106">
        <v>1152</v>
      </c>
      <c r="I50" s="106"/>
      <c r="J50" s="106"/>
      <c r="K50" s="106"/>
      <c r="L50" s="107"/>
      <c r="M50" s="106"/>
      <c r="N50" s="107"/>
      <c r="O50" s="107"/>
      <c r="P50" s="109"/>
      <c r="Q50" s="109"/>
      <c r="R50" s="106"/>
      <c r="S50" s="385"/>
      <c r="T50" s="117">
        <f t="shared" si="3"/>
        <v>4165</v>
      </c>
      <c r="U50" s="117">
        <f t="shared" si="4"/>
        <v>0</v>
      </c>
      <c r="V50" s="403">
        <v>1</v>
      </c>
      <c r="W50" s="392"/>
    </row>
    <row r="51" spans="1:23" ht="23.25" customHeight="1" thickBot="1">
      <c r="A51" s="503"/>
      <c r="B51" s="185" t="s">
        <v>204</v>
      </c>
      <c r="C51" s="186"/>
      <c r="D51" s="188">
        <f aca="true" t="shared" si="6" ref="D51:I51">SUM(D47:D50)</f>
        <v>28479</v>
      </c>
      <c r="E51" s="367">
        <f t="shared" si="6"/>
        <v>0</v>
      </c>
      <c r="F51" s="367">
        <f t="shared" si="6"/>
        <v>7660</v>
      </c>
      <c r="G51" s="367">
        <f t="shared" si="6"/>
        <v>0</v>
      </c>
      <c r="H51" s="367">
        <f t="shared" si="6"/>
        <v>36708</v>
      </c>
      <c r="I51" s="367">
        <f t="shared" si="6"/>
        <v>0</v>
      </c>
      <c r="J51" s="188"/>
      <c r="K51" s="367"/>
      <c r="L51" s="188"/>
      <c r="M51" s="188"/>
      <c r="N51" s="188"/>
      <c r="O51" s="188"/>
      <c r="P51" s="189"/>
      <c r="Q51" s="382"/>
      <c r="R51" s="188"/>
      <c r="S51" s="386"/>
      <c r="T51" s="118">
        <f t="shared" si="3"/>
        <v>72847</v>
      </c>
      <c r="U51" s="118">
        <f t="shared" si="4"/>
        <v>0</v>
      </c>
      <c r="V51" s="400">
        <f>SUM(V47:V50)</f>
        <v>17</v>
      </c>
      <c r="W51" s="409"/>
    </row>
    <row r="52" spans="1:23" ht="18.75" customHeight="1">
      <c r="A52" s="501" t="s">
        <v>235</v>
      </c>
      <c r="B52" s="114">
        <v>910502</v>
      </c>
      <c r="C52" s="360" t="s">
        <v>80</v>
      </c>
      <c r="D52" s="368">
        <v>5304</v>
      </c>
      <c r="E52" s="368">
        <v>5304</v>
      </c>
      <c r="F52" s="174">
        <v>1432</v>
      </c>
      <c r="G52" s="368">
        <v>1432</v>
      </c>
      <c r="H52" s="174">
        <v>5782</v>
      </c>
      <c r="I52" s="174">
        <v>5782</v>
      </c>
      <c r="J52" s="174"/>
      <c r="K52" s="174"/>
      <c r="L52" s="174"/>
      <c r="M52" s="174"/>
      <c r="N52" s="174">
        <v>300</v>
      </c>
      <c r="O52" s="174">
        <v>300</v>
      </c>
      <c r="P52" s="173"/>
      <c r="Q52" s="368"/>
      <c r="R52" s="174"/>
      <c r="S52" s="376"/>
      <c r="T52" s="117">
        <f t="shared" si="3"/>
        <v>12818</v>
      </c>
      <c r="U52" s="117">
        <f t="shared" si="4"/>
        <v>12818</v>
      </c>
      <c r="V52" s="395">
        <v>2</v>
      </c>
      <c r="W52" s="396">
        <v>2</v>
      </c>
    </row>
    <row r="53" spans="1:23" ht="22.5" customHeight="1">
      <c r="A53" s="502"/>
      <c r="B53" s="181" t="s">
        <v>194</v>
      </c>
      <c r="C53" s="184"/>
      <c r="D53" s="366">
        <f>SUM(D52)</f>
        <v>5304</v>
      </c>
      <c r="E53" s="366">
        <v>5304</v>
      </c>
      <c r="F53" s="179">
        <v>1432</v>
      </c>
      <c r="G53" s="366">
        <v>1432</v>
      </c>
      <c r="H53" s="179">
        <f>SUM(H52)</f>
        <v>5782</v>
      </c>
      <c r="I53" s="179">
        <v>5782</v>
      </c>
      <c r="J53" s="179"/>
      <c r="K53" s="179"/>
      <c r="L53" s="179"/>
      <c r="M53" s="179"/>
      <c r="N53" s="179">
        <f>SUM(N52)</f>
        <v>300</v>
      </c>
      <c r="O53" s="179">
        <v>300</v>
      </c>
      <c r="P53" s="178"/>
      <c r="Q53" s="366"/>
      <c r="R53" s="179"/>
      <c r="S53" s="375"/>
      <c r="T53" s="117">
        <f t="shared" si="3"/>
        <v>12818</v>
      </c>
      <c r="U53" s="117">
        <f t="shared" si="4"/>
        <v>12818</v>
      </c>
      <c r="V53" s="398">
        <f>SUM(V52)</f>
        <v>2</v>
      </c>
      <c r="W53" s="410">
        <v>2</v>
      </c>
    </row>
    <row r="54" spans="1:23" ht="22.5" customHeight="1">
      <c r="A54" s="502"/>
      <c r="B54" s="495">
        <v>910502</v>
      </c>
      <c r="C54" s="359" t="s">
        <v>106</v>
      </c>
      <c r="D54" s="115"/>
      <c r="E54" s="115"/>
      <c r="F54" s="103"/>
      <c r="G54" s="115"/>
      <c r="H54" s="103">
        <v>100</v>
      </c>
      <c r="I54" s="103">
        <v>100</v>
      </c>
      <c r="J54" s="103"/>
      <c r="K54" s="103"/>
      <c r="L54" s="103"/>
      <c r="M54" s="103"/>
      <c r="N54" s="192"/>
      <c r="O54" s="192"/>
      <c r="P54" s="102"/>
      <c r="Q54" s="115"/>
      <c r="R54" s="103"/>
      <c r="S54" s="374"/>
      <c r="T54" s="117">
        <f t="shared" si="3"/>
        <v>100</v>
      </c>
      <c r="U54" s="117">
        <f t="shared" si="4"/>
        <v>100</v>
      </c>
      <c r="V54" s="397"/>
      <c r="W54" s="392"/>
    </row>
    <row r="55" spans="1:23" ht="22.5" customHeight="1">
      <c r="A55" s="502"/>
      <c r="B55" s="495"/>
      <c r="C55" s="359" t="s">
        <v>68</v>
      </c>
      <c r="D55" s="115"/>
      <c r="E55" s="115"/>
      <c r="F55" s="103"/>
      <c r="G55" s="115"/>
      <c r="H55" s="103">
        <v>100</v>
      </c>
      <c r="I55" s="103">
        <v>100</v>
      </c>
      <c r="J55" s="103"/>
      <c r="K55" s="103"/>
      <c r="L55" s="103"/>
      <c r="M55" s="103"/>
      <c r="N55" s="192"/>
      <c r="O55" s="192"/>
      <c r="P55" s="102"/>
      <c r="Q55" s="115"/>
      <c r="R55" s="103"/>
      <c r="S55" s="374"/>
      <c r="T55" s="117">
        <f t="shared" si="3"/>
        <v>100</v>
      </c>
      <c r="U55" s="117">
        <f t="shared" si="4"/>
        <v>100</v>
      </c>
      <c r="V55" s="397"/>
      <c r="W55" s="392"/>
    </row>
    <row r="56" spans="1:23" ht="22.5" customHeight="1">
      <c r="A56" s="502"/>
      <c r="B56" s="495"/>
      <c r="C56" s="358" t="s">
        <v>107</v>
      </c>
      <c r="D56" s="115"/>
      <c r="E56" s="115"/>
      <c r="F56" s="103"/>
      <c r="G56" s="115"/>
      <c r="H56" s="103">
        <v>100</v>
      </c>
      <c r="I56" s="103">
        <v>100</v>
      </c>
      <c r="J56" s="103"/>
      <c r="K56" s="103"/>
      <c r="L56" s="103"/>
      <c r="M56" s="103"/>
      <c r="N56" s="192"/>
      <c r="O56" s="192"/>
      <c r="P56" s="102"/>
      <c r="Q56" s="115"/>
      <c r="R56" s="103"/>
      <c r="S56" s="115"/>
      <c r="T56" s="117">
        <f t="shared" si="3"/>
        <v>100</v>
      </c>
      <c r="U56" s="117">
        <f t="shared" si="4"/>
        <v>100</v>
      </c>
      <c r="V56" s="397"/>
      <c r="W56" s="392"/>
    </row>
    <row r="57" spans="1:23" ht="22.5" customHeight="1">
      <c r="A57" s="502"/>
      <c r="B57" s="495"/>
      <c r="C57" s="358" t="s">
        <v>242</v>
      </c>
      <c r="D57" s="115"/>
      <c r="E57" s="115"/>
      <c r="F57" s="103"/>
      <c r="G57" s="115"/>
      <c r="H57" s="103">
        <v>100</v>
      </c>
      <c r="I57" s="103">
        <v>100</v>
      </c>
      <c r="J57" s="103"/>
      <c r="K57" s="103"/>
      <c r="L57" s="103"/>
      <c r="M57" s="103"/>
      <c r="N57" s="192"/>
      <c r="O57" s="192"/>
      <c r="P57" s="102"/>
      <c r="Q57" s="115"/>
      <c r="R57" s="103"/>
      <c r="S57" s="115"/>
      <c r="T57" s="117">
        <f t="shared" si="3"/>
        <v>100</v>
      </c>
      <c r="U57" s="117">
        <f t="shared" si="4"/>
        <v>100</v>
      </c>
      <c r="V57" s="397"/>
      <c r="W57" s="392"/>
    </row>
    <row r="58" spans="1:23" ht="22.5" customHeight="1">
      <c r="A58" s="502"/>
      <c r="B58" s="495"/>
      <c r="C58" s="358" t="s">
        <v>108</v>
      </c>
      <c r="D58" s="115"/>
      <c r="E58" s="115"/>
      <c r="F58" s="103"/>
      <c r="G58" s="115"/>
      <c r="H58" s="103">
        <v>150</v>
      </c>
      <c r="I58" s="103">
        <v>150</v>
      </c>
      <c r="J58" s="103"/>
      <c r="K58" s="103"/>
      <c r="L58" s="103"/>
      <c r="M58" s="103"/>
      <c r="N58" s="192"/>
      <c r="O58" s="192"/>
      <c r="P58" s="102"/>
      <c r="Q58" s="115"/>
      <c r="R58" s="103"/>
      <c r="S58" s="115"/>
      <c r="T58" s="117">
        <f t="shared" si="3"/>
        <v>150</v>
      </c>
      <c r="U58" s="117">
        <f t="shared" si="4"/>
        <v>150</v>
      </c>
      <c r="V58" s="397"/>
      <c r="W58" s="392"/>
    </row>
    <row r="59" spans="1:23" ht="31.5">
      <c r="A59" s="502"/>
      <c r="B59" s="495"/>
      <c r="C59" s="364" t="s">
        <v>120</v>
      </c>
      <c r="D59" s="115"/>
      <c r="E59" s="115"/>
      <c r="F59" s="103"/>
      <c r="G59" s="115"/>
      <c r="H59" s="103">
        <v>1300</v>
      </c>
      <c r="I59" s="103">
        <v>1300</v>
      </c>
      <c r="J59" s="103"/>
      <c r="K59" s="103"/>
      <c r="L59" s="103"/>
      <c r="M59" s="103"/>
      <c r="N59" s="192"/>
      <c r="O59" s="192"/>
      <c r="P59" s="102"/>
      <c r="Q59" s="115"/>
      <c r="R59" s="103"/>
      <c r="S59" s="115"/>
      <c r="T59" s="117">
        <f t="shared" si="3"/>
        <v>1300</v>
      </c>
      <c r="U59" s="117">
        <f t="shared" si="4"/>
        <v>1300</v>
      </c>
      <c r="V59" s="397"/>
      <c r="W59" s="392"/>
    </row>
    <row r="60" spans="1:23" ht="22.5" customHeight="1">
      <c r="A60" s="502"/>
      <c r="B60" s="181" t="s">
        <v>193</v>
      </c>
      <c r="C60" s="184"/>
      <c r="D60" s="366"/>
      <c r="E60" s="366"/>
      <c r="F60" s="179"/>
      <c r="G60" s="366"/>
      <c r="H60" s="179">
        <f>SUM(H54:H59)</f>
        <v>1850</v>
      </c>
      <c r="I60" s="179">
        <v>1850</v>
      </c>
      <c r="J60" s="179"/>
      <c r="K60" s="179"/>
      <c r="L60" s="179"/>
      <c r="M60" s="179"/>
      <c r="N60" s="179"/>
      <c r="O60" s="179"/>
      <c r="P60" s="178"/>
      <c r="Q60" s="366"/>
      <c r="R60" s="179"/>
      <c r="S60" s="366"/>
      <c r="T60" s="117">
        <f t="shared" si="3"/>
        <v>1850</v>
      </c>
      <c r="U60" s="117">
        <f t="shared" si="4"/>
        <v>1850</v>
      </c>
      <c r="V60" s="398"/>
      <c r="W60" s="407"/>
    </row>
    <row r="61" spans="1:23" ht="23.25" customHeight="1" thickBot="1">
      <c r="A61" s="503"/>
      <c r="B61" s="185" t="s">
        <v>195</v>
      </c>
      <c r="C61" s="186"/>
      <c r="D61" s="367">
        <f>SUM(D53+D60)</f>
        <v>5304</v>
      </c>
      <c r="E61" s="367">
        <v>5304</v>
      </c>
      <c r="F61" s="188">
        <f>SUM(F53+F60)</f>
        <v>1432</v>
      </c>
      <c r="G61" s="367">
        <v>1432</v>
      </c>
      <c r="H61" s="188">
        <f>SUM(H53+H60)</f>
        <v>7632</v>
      </c>
      <c r="I61" s="188">
        <v>7632</v>
      </c>
      <c r="J61" s="188"/>
      <c r="K61" s="188"/>
      <c r="L61" s="188"/>
      <c r="M61" s="188"/>
      <c r="N61" s="188">
        <f>SUM(N53+N60)</f>
        <v>300</v>
      </c>
      <c r="O61" s="188">
        <v>300</v>
      </c>
      <c r="P61" s="189"/>
      <c r="Q61" s="382"/>
      <c r="R61" s="188"/>
      <c r="S61" s="367"/>
      <c r="T61" s="118">
        <f t="shared" si="3"/>
        <v>14668</v>
      </c>
      <c r="U61" s="118">
        <f t="shared" si="4"/>
        <v>14668</v>
      </c>
      <c r="V61" s="400">
        <f>SUM(V53+V60)</f>
        <v>2</v>
      </c>
      <c r="W61" s="409">
        <v>2</v>
      </c>
    </row>
    <row r="62" spans="1:23" ht="15.75" customHeight="1" thickBot="1">
      <c r="A62" s="501" t="s">
        <v>236</v>
      </c>
      <c r="B62" s="247">
        <v>910123</v>
      </c>
      <c r="C62" s="360" t="s">
        <v>53</v>
      </c>
      <c r="D62" s="368">
        <v>2329</v>
      </c>
      <c r="E62" s="368">
        <v>2757</v>
      </c>
      <c r="F62" s="174">
        <v>629</v>
      </c>
      <c r="G62" s="368">
        <v>744</v>
      </c>
      <c r="H62" s="174">
        <v>42</v>
      </c>
      <c r="I62" s="174">
        <v>2197</v>
      </c>
      <c r="J62" s="174"/>
      <c r="K62" s="174"/>
      <c r="L62" s="174"/>
      <c r="M62" s="174"/>
      <c r="N62" s="379"/>
      <c r="O62" s="379"/>
      <c r="P62" s="173"/>
      <c r="Q62" s="368"/>
      <c r="R62" s="174"/>
      <c r="S62" s="368"/>
      <c r="T62" s="117">
        <f t="shared" si="3"/>
        <v>3000</v>
      </c>
      <c r="U62" s="424">
        <f t="shared" si="4"/>
        <v>5698</v>
      </c>
      <c r="V62" s="395">
        <v>1</v>
      </c>
      <c r="W62" s="396">
        <v>2</v>
      </c>
    </row>
    <row r="63" spans="1:23" ht="21" customHeight="1" thickBot="1">
      <c r="A63" s="503"/>
      <c r="B63" s="194" t="s">
        <v>199</v>
      </c>
      <c r="C63" s="186"/>
      <c r="D63" s="195">
        <f>SUM(D62)</f>
        <v>2329</v>
      </c>
      <c r="E63" s="252">
        <f>E62</f>
        <v>2757</v>
      </c>
      <c r="F63" s="367">
        <f>SUM(F62)</f>
        <v>629</v>
      </c>
      <c r="G63" s="252">
        <f>G62</f>
        <v>744</v>
      </c>
      <c r="H63" s="188">
        <f>SUM(H62:H62)</f>
        <v>42</v>
      </c>
      <c r="I63" s="367">
        <f>I62</f>
        <v>2197</v>
      </c>
      <c r="J63" s="188"/>
      <c r="K63" s="188"/>
      <c r="L63" s="188"/>
      <c r="M63" s="188"/>
      <c r="N63" s="188"/>
      <c r="O63" s="188"/>
      <c r="P63" s="189"/>
      <c r="Q63" s="382"/>
      <c r="R63" s="188"/>
      <c r="S63" s="367"/>
      <c r="T63" s="117">
        <f t="shared" si="3"/>
        <v>3000</v>
      </c>
      <c r="U63" s="424">
        <f t="shared" si="4"/>
        <v>5698</v>
      </c>
      <c r="V63" s="400">
        <f>SUM(V62)</f>
        <v>1</v>
      </c>
      <c r="W63" s="409">
        <v>2</v>
      </c>
    </row>
    <row r="64" spans="1:23" ht="25.5" customHeight="1" thickBot="1">
      <c r="A64" s="426" t="s">
        <v>279</v>
      </c>
      <c r="B64" s="249"/>
      <c r="C64" s="421" t="s">
        <v>292</v>
      </c>
      <c r="D64" s="369"/>
      <c r="E64" s="369">
        <v>39567</v>
      </c>
      <c r="F64" s="251"/>
      <c r="G64" s="369">
        <v>10968</v>
      </c>
      <c r="H64" s="251"/>
      <c r="I64" s="251">
        <v>9224</v>
      </c>
      <c r="J64" s="251"/>
      <c r="K64" s="251"/>
      <c r="L64" s="251"/>
      <c r="M64" s="251"/>
      <c r="N64" s="251"/>
      <c r="O64" s="251"/>
      <c r="P64" s="250"/>
      <c r="Q64" s="369"/>
      <c r="R64" s="251"/>
      <c r="S64" s="369">
        <v>190</v>
      </c>
      <c r="T64" s="425">
        <f t="shared" si="3"/>
        <v>0</v>
      </c>
      <c r="U64" s="425">
        <f t="shared" si="4"/>
        <v>59949</v>
      </c>
      <c r="V64" s="401"/>
      <c r="W64" s="422">
        <v>18</v>
      </c>
    </row>
    <row r="65" spans="1:23" ht="18" customHeight="1">
      <c r="A65" s="218" t="s">
        <v>207</v>
      </c>
      <c r="B65" s="219"/>
      <c r="C65" s="220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117">
        <f t="shared" si="4"/>
        <v>0</v>
      </c>
      <c r="V65" s="219"/>
      <c r="W65" s="411"/>
    </row>
    <row r="66" spans="1:23" ht="18.75" customHeight="1">
      <c r="A66" s="181" t="s">
        <v>205</v>
      </c>
      <c r="B66" s="182"/>
      <c r="C66" s="184"/>
      <c r="D66" s="366"/>
      <c r="E66" s="366"/>
      <c r="F66" s="179"/>
      <c r="G66" s="366"/>
      <c r="H66" s="179"/>
      <c r="I66" s="179"/>
      <c r="J66" s="179"/>
      <c r="K66" s="179"/>
      <c r="L66" s="179"/>
      <c r="M66" s="179"/>
      <c r="N66" s="179"/>
      <c r="O66" s="179"/>
      <c r="P66" s="180"/>
      <c r="Q66" s="383"/>
      <c r="R66" s="179"/>
      <c r="S66" s="179"/>
      <c r="T66" s="384"/>
      <c r="U66" s="117">
        <f t="shared" si="4"/>
        <v>0</v>
      </c>
      <c r="V66" s="390"/>
      <c r="W66" s="407"/>
    </row>
    <row r="67" spans="1:23" ht="18.75" customHeight="1" thickBot="1">
      <c r="A67" s="497"/>
      <c r="B67" s="113">
        <v>422100</v>
      </c>
      <c r="C67" s="171" t="s">
        <v>261</v>
      </c>
      <c r="D67" s="371"/>
      <c r="E67" s="371"/>
      <c r="F67" s="106"/>
      <c r="G67" s="371"/>
      <c r="H67" s="106"/>
      <c r="I67" s="106"/>
      <c r="J67" s="107"/>
      <c r="K67" s="106"/>
      <c r="L67" s="107"/>
      <c r="M67" s="107"/>
      <c r="N67" s="106"/>
      <c r="O67" s="107"/>
      <c r="P67" s="183"/>
      <c r="Q67" s="109">
        <v>50</v>
      </c>
      <c r="R67" s="106">
        <v>890292</v>
      </c>
      <c r="S67" s="106">
        <v>890292</v>
      </c>
      <c r="T67" s="118">
        <f>D67+F67+H67+J67+L67+N67+P67+R67</f>
        <v>890292</v>
      </c>
      <c r="U67" s="118">
        <f t="shared" si="4"/>
        <v>890342</v>
      </c>
      <c r="V67" s="404"/>
      <c r="W67" s="405"/>
    </row>
    <row r="68" spans="1:23" ht="16.5" thickBot="1">
      <c r="A68" s="498"/>
      <c r="B68" s="175" t="s">
        <v>206</v>
      </c>
      <c r="C68" s="176"/>
      <c r="D68" s="372"/>
      <c r="E68" s="372"/>
      <c r="F68" s="101"/>
      <c r="G68" s="372"/>
      <c r="H68" s="101"/>
      <c r="I68" s="101"/>
      <c r="J68" s="101"/>
      <c r="K68" s="101"/>
      <c r="L68" s="101"/>
      <c r="M68" s="101"/>
      <c r="N68" s="101"/>
      <c r="O68" s="101"/>
      <c r="P68" s="100"/>
      <c r="Q68" s="372"/>
      <c r="R68" s="101">
        <f>SUM(R67)</f>
        <v>890292</v>
      </c>
      <c r="S68" s="101">
        <f>S67+S64+S43+S42</f>
        <v>897103</v>
      </c>
      <c r="T68" s="116">
        <f>D68+F68+H68+J68+L68+N68+P68+R68</f>
        <v>890292</v>
      </c>
      <c r="U68" s="116">
        <f t="shared" si="4"/>
        <v>897103</v>
      </c>
      <c r="V68" s="406"/>
      <c r="W68" s="412"/>
    </row>
    <row r="69" spans="1:23" ht="23.25" thickBot="1">
      <c r="A69" s="423"/>
      <c r="B69" s="499" t="s">
        <v>299</v>
      </c>
      <c r="C69" s="500"/>
      <c r="D69" s="372"/>
      <c r="E69" s="372"/>
      <c r="F69" s="101"/>
      <c r="G69" s="372"/>
      <c r="H69" s="101"/>
      <c r="I69" s="101"/>
      <c r="J69" s="101"/>
      <c r="K69" s="101"/>
      <c r="L69" s="101"/>
      <c r="M69" s="101"/>
      <c r="N69" s="101"/>
      <c r="O69" s="101"/>
      <c r="P69" s="100"/>
      <c r="Q69" s="372"/>
      <c r="R69" s="101"/>
      <c r="S69" s="101"/>
      <c r="T69" s="116"/>
      <c r="U69" s="116"/>
      <c r="V69" s="406"/>
      <c r="W69" s="412"/>
    </row>
    <row r="70" spans="1:23" ht="26.25" customHeight="1" thickBot="1">
      <c r="A70" s="492" t="s">
        <v>94</v>
      </c>
      <c r="B70" s="493"/>
      <c r="C70" s="494"/>
      <c r="D70" s="372">
        <f>D42+D43+D46+D51+D61+D63+D64</f>
        <v>175091</v>
      </c>
      <c r="E70" s="372">
        <f>E42+E43+E46+E51+E61+E63+E64</f>
        <v>128369</v>
      </c>
      <c r="F70" s="372">
        <f aca="true" t="shared" si="7" ref="F70:O70">F42+F43+F46+F51+F61+F63+F64</f>
        <v>46959</v>
      </c>
      <c r="G70" s="372">
        <f t="shared" si="7"/>
        <v>31430</v>
      </c>
      <c r="H70" s="372">
        <f t="shared" si="7"/>
        <v>127762</v>
      </c>
      <c r="I70" s="372">
        <f t="shared" si="7"/>
        <v>92783</v>
      </c>
      <c r="J70" s="372">
        <f t="shared" si="7"/>
        <v>2575</v>
      </c>
      <c r="K70" s="372">
        <f t="shared" si="7"/>
        <v>111810</v>
      </c>
      <c r="L70" s="372">
        <f t="shared" si="7"/>
        <v>62972</v>
      </c>
      <c r="M70" s="372">
        <f t="shared" si="7"/>
        <v>65295</v>
      </c>
      <c r="N70" s="372">
        <f t="shared" si="7"/>
        <v>5909</v>
      </c>
      <c r="O70" s="372">
        <f t="shared" si="7"/>
        <v>7856</v>
      </c>
      <c r="P70" s="100"/>
      <c r="Q70" s="372">
        <f>Q42+Q43+Q46+Q51+Q61+Q63+Q64+Q67</f>
        <v>50</v>
      </c>
      <c r="R70" s="372">
        <f>R42+R43+R46+R51+R61+R63+R64+R67</f>
        <v>894407</v>
      </c>
      <c r="S70" s="372">
        <f>S42+S43+S46+S51+S61+S63+S64+S67</f>
        <v>897103</v>
      </c>
      <c r="T70" s="116">
        <f>D70+F70+H70+J70+L70+N70+P70+R70</f>
        <v>1315675</v>
      </c>
      <c r="U70" s="116">
        <f>E70+G70+I70+K70+M70+O70+Q70+S70</f>
        <v>1334696</v>
      </c>
      <c r="V70" s="391">
        <f>V63+V53+V51+V46+V43+V42</f>
        <v>85</v>
      </c>
      <c r="W70" s="391">
        <f>W63+W53+W51+W46+W43+W42+W64</f>
        <v>46</v>
      </c>
    </row>
    <row r="72" spans="20:21" ht="12.75">
      <c r="T72" s="167"/>
      <c r="U72" s="167"/>
    </row>
  </sheetData>
  <sheetProtection/>
  <mergeCells count="29">
    <mergeCell ref="A1:V1"/>
    <mergeCell ref="A2:W2"/>
    <mergeCell ref="C4:C5"/>
    <mergeCell ref="A62:A63"/>
    <mergeCell ref="P5:Q5"/>
    <mergeCell ref="B4:B6"/>
    <mergeCell ref="A4:A6"/>
    <mergeCell ref="D5:E5"/>
    <mergeCell ref="F5:G5"/>
    <mergeCell ref="V4:W5"/>
    <mergeCell ref="A47:A51"/>
    <mergeCell ref="R5:S5"/>
    <mergeCell ref="P4:S4"/>
    <mergeCell ref="T4:U5"/>
    <mergeCell ref="D4:N4"/>
    <mergeCell ref="H5:I5"/>
    <mergeCell ref="J5:K5"/>
    <mergeCell ref="L5:M5"/>
    <mergeCell ref="N5:O5"/>
    <mergeCell ref="A70:C70"/>
    <mergeCell ref="B54:B59"/>
    <mergeCell ref="B37:B38"/>
    <mergeCell ref="A67:A68"/>
    <mergeCell ref="B69:C69"/>
    <mergeCell ref="B9:B11"/>
    <mergeCell ref="B22:B23"/>
    <mergeCell ref="A52:A61"/>
    <mergeCell ref="A44:A46"/>
    <mergeCell ref="A7:A42"/>
  </mergeCells>
  <printOptions/>
  <pageMargins left="0.35433070866141736" right="0.2755905511811024" top="0.2362204724409449" bottom="0.15748031496062992" header="0.4330708661417323" footer="0.1968503937007874"/>
  <pageSetup fitToHeight="1" fitToWidth="1" horizontalDpi="600" verticalDpi="600" orientation="landscape" paperSize="8" scale="44" r:id="rId3"/>
  <headerFooter>
    <oddHeader>&amp;R4. sz. melléklet a 19/2013. (XI.29.) sz. rendelethez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F21" sqref="F21"/>
    </sheetView>
  </sheetViews>
  <sheetFormatPr defaultColWidth="9.00390625" defaultRowHeight="12.75"/>
  <cols>
    <col min="1" max="1" width="9.375" style="2" customWidth="1"/>
    <col min="2" max="2" width="41.625" style="2" customWidth="1"/>
    <col min="3" max="3" width="11.125" style="2" customWidth="1"/>
    <col min="4" max="4" width="11.375" style="2" customWidth="1"/>
    <col min="5" max="16384" width="9.125" style="2" customWidth="1"/>
  </cols>
  <sheetData>
    <row r="1" spans="1:4" ht="22.5" customHeight="1">
      <c r="A1" s="528" t="s">
        <v>329</v>
      </c>
      <c r="B1" s="528"/>
      <c r="C1" s="528"/>
      <c r="D1" s="528"/>
    </row>
    <row r="2" spans="1:4" ht="39" customHeight="1">
      <c r="A2" s="527" t="s">
        <v>243</v>
      </c>
      <c r="B2" s="527"/>
      <c r="C2" s="527"/>
      <c r="D2" s="527"/>
    </row>
    <row r="3" spans="2:4" ht="12.75">
      <c r="B3" s="216"/>
      <c r="C3" s="216"/>
      <c r="D3" s="216"/>
    </row>
    <row r="4" spans="2:4" ht="12.75">
      <c r="B4" s="1"/>
      <c r="C4" s="1"/>
      <c r="D4" s="1"/>
    </row>
    <row r="5" spans="2:4" ht="13.5" thickBot="1">
      <c r="B5" s="1"/>
      <c r="C5" s="1"/>
      <c r="D5" s="443" t="s">
        <v>319</v>
      </c>
    </row>
    <row r="6" spans="2:4" ht="13.5" thickBot="1">
      <c r="B6" s="315"/>
      <c r="C6" s="327" t="s">
        <v>281</v>
      </c>
      <c r="D6" s="327" t="s">
        <v>278</v>
      </c>
    </row>
    <row r="7" spans="2:4" s="12" customFormat="1" ht="15" customHeight="1">
      <c r="B7" s="316" t="s">
        <v>7</v>
      </c>
      <c r="C7" s="314"/>
      <c r="D7" s="314"/>
    </row>
    <row r="8" spans="2:4" ht="15" customHeight="1">
      <c r="B8" s="317" t="s">
        <v>49</v>
      </c>
      <c r="C8" s="55">
        <v>7500</v>
      </c>
      <c r="D8" s="335">
        <v>7500</v>
      </c>
    </row>
    <row r="9" spans="2:4" ht="15" customHeight="1">
      <c r="B9" s="317" t="s">
        <v>244</v>
      </c>
      <c r="C9" s="55">
        <v>5080</v>
      </c>
      <c r="D9" s="335">
        <v>5080</v>
      </c>
    </row>
    <row r="10" spans="2:4" s="5" customFormat="1" ht="15" customHeight="1">
      <c r="B10" s="318" t="s">
        <v>6</v>
      </c>
      <c r="C10" s="67">
        <f>SUM(C8:C9)</f>
        <v>12580</v>
      </c>
      <c r="D10" s="336">
        <f>SUM(D8:D9)</f>
        <v>12580</v>
      </c>
    </row>
    <row r="11" spans="2:4" ht="15" customHeight="1">
      <c r="B11" s="317"/>
      <c r="C11" s="54"/>
      <c r="D11" s="63"/>
    </row>
    <row r="12" spans="2:4" s="5" customFormat="1" ht="15" customHeight="1">
      <c r="B12" s="319" t="s">
        <v>13</v>
      </c>
      <c r="C12" s="73"/>
      <c r="D12" s="75"/>
    </row>
    <row r="13" spans="2:4" s="5" customFormat="1" ht="15" customHeight="1">
      <c r="B13" s="320" t="s">
        <v>86</v>
      </c>
      <c r="C13" s="92"/>
      <c r="D13" s="94"/>
    </row>
    <row r="14" spans="2:4" s="5" customFormat="1" ht="15" customHeight="1">
      <c r="B14" s="317" t="s">
        <v>245</v>
      </c>
      <c r="C14" s="54">
        <v>595133</v>
      </c>
      <c r="D14" s="335">
        <v>595133</v>
      </c>
    </row>
    <row r="15" spans="2:4" s="5" customFormat="1" ht="15" customHeight="1">
      <c r="B15" s="333" t="s">
        <v>87</v>
      </c>
      <c r="C15" s="54"/>
      <c r="D15" s="63"/>
    </row>
    <row r="16" spans="2:4" s="5" customFormat="1" ht="15" customHeight="1">
      <c r="B16" s="317" t="s">
        <v>246</v>
      </c>
      <c r="C16" s="54">
        <v>95816</v>
      </c>
      <c r="D16" s="335">
        <v>95816</v>
      </c>
    </row>
    <row r="17" spans="2:4" s="5" customFormat="1" ht="15" customHeight="1">
      <c r="B17" s="317" t="s">
        <v>247</v>
      </c>
      <c r="C17" s="54">
        <v>2657</v>
      </c>
      <c r="D17" s="63">
        <v>3115</v>
      </c>
    </row>
    <row r="18" spans="2:4" s="5" customFormat="1" ht="15" customHeight="1">
      <c r="B18" s="334" t="s">
        <v>283</v>
      </c>
      <c r="C18" s="54"/>
      <c r="D18" s="338">
        <v>190</v>
      </c>
    </row>
    <row r="19" spans="2:4" ht="15" customHeight="1">
      <c r="B19" s="317" t="s">
        <v>248</v>
      </c>
      <c r="C19" s="54">
        <v>182367</v>
      </c>
      <c r="D19" s="335">
        <v>182367</v>
      </c>
    </row>
    <row r="20" spans="2:4" s="5" customFormat="1" ht="15" customHeight="1">
      <c r="B20" s="318" t="s">
        <v>6</v>
      </c>
      <c r="C20" s="67">
        <f>SUM(C13:C19)</f>
        <v>875973</v>
      </c>
      <c r="D20" s="336">
        <f>SUM(D14:D19)</f>
        <v>876621</v>
      </c>
    </row>
    <row r="21" spans="2:4" ht="15" customHeight="1">
      <c r="B21" s="321"/>
      <c r="C21" s="55"/>
      <c r="D21" s="70"/>
    </row>
    <row r="22" spans="2:4" s="5" customFormat="1" ht="15" customHeight="1">
      <c r="B22" s="319" t="s">
        <v>15</v>
      </c>
      <c r="C22" s="73"/>
      <c r="D22" s="75"/>
    </row>
    <row r="23" spans="2:4" s="4" customFormat="1" ht="15" customHeight="1">
      <c r="B23" s="317" t="s">
        <v>63</v>
      </c>
      <c r="C23" s="54">
        <v>700</v>
      </c>
      <c r="D23" s="63">
        <v>700</v>
      </c>
    </row>
    <row r="24" spans="2:4" s="5" customFormat="1" ht="15" customHeight="1">
      <c r="B24" s="319" t="s">
        <v>6</v>
      </c>
      <c r="C24" s="73">
        <f>SUM(C23)</f>
        <v>700</v>
      </c>
      <c r="D24" s="83">
        <v>700</v>
      </c>
    </row>
    <row r="25" spans="2:4" s="5" customFormat="1" ht="15" customHeight="1">
      <c r="B25" s="322"/>
      <c r="C25" s="64"/>
      <c r="D25" s="69"/>
    </row>
    <row r="26" spans="2:4" ht="15" customHeight="1">
      <c r="B26" s="321"/>
      <c r="C26" s="55"/>
      <c r="D26" s="70"/>
    </row>
    <row r="27" spans="2:4" ht="15" customHeight="1">
      <c r="B27" s="323" t="s">
        <v>64</v>
      </c>
      <c r="C27" s="67"/>
      <c r="D27" s="66"/>
    </row>
    <row r="28" spans="2:4" ht="15" customHeight="1">
      <c r="B28" s="324" t="s">
        <v>249</v>
      </c>
      <c r="C28" s="54">
        <v>5154</v>
      </c>
      <c r="D28" s="55">
        <v>5154</v>
      </c>
    </row>
    <row r="29" spans="2:4" ht="15" customHeight="1">
      <c r="B29" s="319" t="s">
        <v>6</v>
      </c>
      <c r="C29" s="67">
        <f>SUM(C28)</f>
        <v>5154</v>
      </c>
      <c r="D29" s="336">
        <v>5154</v>
      </c>
    </row>
    <row r="30" spans="2:4" ht="15" customHeight="1">
      <c r="B30" s="324"/>
      <c r="C30" s="54"/>
      <c r="D30" s="62"/>
    </row>
    <row r="31" spans="2:4" ht="15" customHeight="1" thickBot="1">
      <c r="B31" s="325" t="s">
        <v>18</v>
      </c>
      <c r="C31" s="326">
        <f>C29+C24+C20+C10</f>
        <v>894407</v>
      </c>
      <c r="D31" s="326">
        <f>D29+D24+D20+D10</f>
        <v>895055</v>
      </c>
    </row>
  </sheetData>
  <sheetProtection/>
  <mergeCells count="2">
    <mergeCell ref="A2:D2"/>
    <mergeCell ref="A1:D1"/>
  </mergeCells>
  <printOptions/>
  <pageMargins left="0.75" right="0.75" top="0.56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5.375" style="57" customWidth="1"/>
    <col min="2" max="3" width="10.375" style="57" customWidth="1"/>
    <col min="4" max="4" width="13.25390625" style="3" customWidth="1"/>
    <col min="5" max="16384" width="9.125" style="2" customWidth="1"/>
  </cols>
  <sheetData>
    <row r="1" spans="1:4" ht="30" customHeight="1">
      <c r="A1" s="528" t="s">
        <v>330</v>
      </c>
      <c r="B1" s="528"/>
      <c r="C1" s="528"/>
      <c r="D1" s="10"/>
    </row>
    <row r="2" spans="1:4" ht="49.5" customHeight="1">
      <c r="A2" s="529" t="s">
        <v>250</v>
      </c>
      <c r="B2" s="529"/>
      <c r="C2" s="529"/>
      <c r="D2" s="221"/>
    </row>
    <row r="3" spans="1:4" ht="15.75">
      <c r="A3" s="58"/>
      <c r="B3" s="58"/>
      <c r="C3" s="58"/>
      <c r="D3" s="10"/>
    </row>
    <row r="4" spans="1:4" ht="19.5" customHeight="1" thickBot="1">
      <c r="A4" s="58"/>
      <c r="B4" s="58"/>
      <c r="C4" s="444" t="s">
        <v>319</v>
      </c>
      <c r="D4" s="10"/>
    </row>
    <row r="5" spans="1:4" s="5" customFormat="1" ht="21.75" customHeight="1" thickBot="1">
      <c r="A5" s="329"/>
      <c r="B5" s="327" t="s">
        <v>281</v>
      </c>
      <c r="C5" s="327" t="s">
        <v>278</v>
      </c>
      <c r="D5" s="7"/>
    </row>
    <row r="6" spans="1:3" ht="15.75">
      <c r="A6" s="330" t="s">
        <v>21</v>
      </c>
      <c r="B6" s="328"/>
      <c r="C6" s="328"/>
    </row>
    <row r="7" spans="1:4" s="5" customFormat="1" ht="15.75">
      <c r="A7" s="323"/>
      <c r="B7" s="66"/>
      <c r="C7" s="66"/>
      <c r="D7" s="7"/>
    </row>
    <row r="8" spans="1:4" ht="15.75">
      <c r="A8" s="323" t="s">
        <v>23</v>
      </c>
      <c r="B8" s="66"/>
      <c r="C8" s="66"/>
      <c r="D8" s="15"/>
    </row>
    <row r="9" spans="1:4" ht="15.75">
      <c r="A9" s="331" t="s">
        <v>84</v>
      </c>
      <c r="B9" s="93"/>
      <c r="C9" s="93"/>
      <c r="D9" s="15"/>
    </row>
    <row r="10" spans="1:4" ht="15.75">
      <c r="A10" s="324" t="s">
        <v>251</v>
      </c>
      <c r="B10" s="55">
        <v>890292</v>
      </c>
      <c r="C10" s="55">
        <v>890292</v>
      </c>
      <c r="D10" s="15"/>
    </row>
    <row r="11" spans="1:4" ht="15.75">
      <c r="A11" s="332" t="s">
        <v>85</v>
      </c>
      <c r="B11" s="60"/>
      <c r="C11" s="60"/>
      <c r="D11" s="15"/>
    </row>
    <row r="12" spans="1:4" ht="15.75">
      <c r="A12" s="324" t="s">
        <v>252</v>
      </c>
      <c r="B12" s="62">
        <v>4115</v>
      </c>
      <c r="C12" s="62">
        <v>4115</v>
      </c>
      <c r="D12" s="14"/>
    </row>
    <row r="13" spans="1:4" ht="15.75">
      <c r="A13" s="339" t="s">
        <v>284</v>
      </c>
      <c r="B13" s="340"/>
      <c r="C13" s="340">
        <v>325</v>
      </c>
      <c r="D13" s="14"/>
    </row>
    <row r="14" spans="1:4" ht="15.75">
      <c r="A14" s="339" t="s">
        <v>288</v>
      </c>
      <c r="B14" s="340"/>
      <c r="C14" s="340">
        <v>150</v>
      </c>
      <c r="D14" s="14"/>
    </row>
    <row r="15" spans="1:4" ht="15.75">
      <c r="A15" s="339" t="s">
        <v>285</v>
      </c>
      <c r="B15" s="340"/>
      <c r="C15" s="340">
        <v>31</v>
      </c>
      <c r="D15" s="14"/>
    </row>
    <row r="16" spans="1:4" ht="15.75">
      <c r="A16" s="339" t="s">
        <v>286</v>
      </c>
      <c r="B16" s="340"/>
      <c r="C16" s="340">
        <v>190</v>
      </c>
      <c r="D16" s="14"/>
    </row>
    <row r="17" spans="1:4" ht="15.75">
      <c r="A17" s="339" t="s">
        <v>287</v>
      </c>
      <c r="B17" s="340"/>
      <c r="C17" s="340">
        <v>35</v>
      </c>
      <c r="D17" s="14"/>
    </row>
    <row r="18" spans="1:6" ht="16.5" thickBot="1">
      <c r="A18" s="325" t="s">
        <v>6</v>
      </c>
      <c r="B18" s="337">
        <f>SUM(B10:B17)</f>
        <v>894407</v>
      </c>
      <c r="C18" s="337">
        <f>SUM(C10:C17)</f>
        <v>895138</v>
      </c>
      <c r="D18" s="14"/>
      <c r="F18" s="3"/>
    </row>
    <row r="19" spans="1:4" s="5" customFormat="1" ht="15.75">
      <c r="A19" s="61"/>
      <c r="B19" s="61"/>
      <c r="C19" s="61"/>
      <c r="D19" s="7"/>
    </row>
    <row r="20" spans="1:3" ht="11.25" customHeight="1">
      <c r="A20" s="61"/>
      <c r="B20" s="61"/>
      <c r="C20" s="61"/>
    </row>
    <row r="21" spans="1:3" ht="11.25" customHeight="1">
      <c r="A21" s="61"/>
      <c r="B21" s="61"/>
      <c r="C21" s="61"/>
    </row>
    <row r="22" spans="1:3" ht="11.25" customHeight="1">
      <c r="A22" s="61"/>
      <c r="B22" s="61"/>
      <c r="C22" s="61"/>
    </row>
    <row r="23" ht="11.25" customHeight="1"/>
    <row r="24" spans="1:3" ht="11.25" customHeight="1">
      <c r="A24" s="59"/>
      <c r="B24" s="59"/>
      <c r="C24" s="59"/>
    </row>
    <row r="25" ht="13.5" customHeight="1"/>
    <row r="27" spans="1:4" s="4" customFormat="1" ht="15.75">
      <c r="A27" s="57"/>
      <c r="B27" s="57"/>
      <c r="C27" s="57"/>
      <c r="D27" s="13"/>
    </row>
    <row r="30" spans="1:4" ht="15.75">
      <c r="A30" s="61"/>
      <c r="B30" s="61"/>
      <c r="C30" s="61"/>
      <c r="D30" s="14"/>
    </row>
    <row r="31" spans="1:4" ht="15.75">
      <c r="A31" s="61"/>
      <c r="B31" s="61"/>
      <c r="C31" s="61"/>
      <c r="D31" s="14"/>
    </row>
    <row r="32" ht="15.75">
      <c r="D32" s="14"/>
    </row>
    <row r="33" spans="1:4" s="5" customFormat="1" ht="15.75">
      <c r="A33" s="61"/>
      <c r="B33" s="61"/>
      <c r="C33" s="61"/>
      <c r="D33" s="16"/>
    </row>
    <row r="34" spans="1:4" s="5" customFormat="1" ht="15.75">
      <c r="A34" s="57"/>
      <c r="B34" s="57"/>
      <c r="C34" s="57"/>
      <c r="D34" s="16"/>
    </row>
    <row r="35" ht="15.75">
      <c r="D35" s="14"/>
    </row>
    <row r="36" spans="1:4" s="5" customFormat="1" ht="15.75">
      <c r="A36" s="61"/>
      <c r="B36" s="61"/>
      <c r="C36" s="61"/>
      <c r="D36" s="17"/>
    </row>
    <row r="37" spans="1:4" ht="15.75">
      <c r="A37" s="61"/>
      <c r="B37" s="61"/>
      <c r="C37" s="61"/>
      <c r="D37" s="14"/>
    </row>
    <row r="38" ht="15.75">
      <c r="D38" s="15"/>
    </row>
    <row r="39" spans="1:4" s="5" customFormat="1" ht="15.75">
      <c r="A39" s="61"/>
      <c r="B39" s="61"/>
      <c r="C39" s="61"/>
      <c r="D39" s="17"/>
    </row>
    <row r="40" spans="1:4" s="5" customFormat="1" ht="15.75">
      <c r="A40" s="57"/>
      <c r="B40" s="57"/>
      <c r="C40" s="57"/>
      <c r="D40" s="17"/>
    </row>
    <row r="41" ht="15.75">
      <c r="D41" s="15"/>
    </row>
    <row r="42" spans="1:4" s="5" customFormat="1" ht="15.75">
      <c r="A42" s="57"/>
      <c r="B42" s="57"/>
      <c r="C42" s="57"/>
      <c r="D42" s="17"/>
    </row>
    <row r="43" ht="15.75">
      <c r="D43" s="15"/>
    </row>
    <row r="44" ht="15.75">
      <c r="D44" s="15"/>
    </row>
    <row r="45" ht="15.75">
      <c r="D45" s="15"/>
    </row>
    <row r="46" ht="15.75">
      <c r="D46" s="15"/>
    </row>
    <row r="47" ht="15.75">
      <c r="D47" s="15"/>
    </row>
    <row r="48" ht="15.75">
      <c r="D48" s="15"/>
    </row>
    <row r="49" ht="15.75">
      <c r="D49" s="15"/>
    </row>
    <row r="50" ht="15.75">
      <c r="D50" s="15"/>
    </row>
    <row r="51" ht="15.75">
      <c r="D51" s="15"/>
    </row>
    <row r="52" ht="15.75">
      <c r="D52" s="15"/>
    </row>
    <row r="53" spans="1:4" ht="15.75">
      <c r="A53" s="72"/>
      <c r="B53" s="72"/>
      <c r="C53" s="72"/>
      <c r="D53" s="15"/>
    </row>
    <row r="54" spans="1:4" ht="15.75">
      <c r="A54" s="72"/>
      <c r="B54" s="72"/>
      <c r="C54" s="72"/>
      <c r="D54" s="15"/>
    </row>
    <row r="55" spans="1:4" ht="15.75">
      <c r="A55" s="72"/>
      <c r="B55" s="72"/>
      <c r="C55" s="72"/>
      <c r="D55" s="15"/>
    </row>
    <row r="56" spans="1:3" ht="15.75">
      <c r="A56" s="72"/>
      <c r="B56" s="72"/>
      <c r="C56" s="72"/>
    </row>
    <row r="57" spans="1:4" s="4" customFormat="1" ht="15.75">
      <c r="A57" s="72"/>
      <c r="B57" s="72"/>
      <c r="C57" s="72"/>
      <c r="D57" s="13"/>
    </row>
    <row r="58" spans="1:4" s="5" customFormat="1" ht="15.75">
      <c r="A58" s="72"/>
      <c r="B58" s="72"/>
      <c r="C58" s="72"/>
      <c r="D58" s="6"/>
    </row>
    <row r="59" spans="1:4" s="8" customFormat="1" ht="15.75">
      <c r="A59" s="72"/>
      <c r="B59" s="72"/>
      <c r="C59" s="72"/>
      <c r="D59" s="9"/>
    </row>
    <row r="60" spans="1:4" ht="15.75">
      <c r="A60" s="72"/>
      <c r="B60" s="72"/>
      <c r="C60" s="72"/>
      <c r="D60" s="10"/>
    </row>
    <row r="61" spans="1:4" ht="15.75">
      <c r="A61" s="72"/>
      <c r="B61" s="72"/>
      <c r="C61" s="72"/>
      <c r="D61" s="10"/>
    </row>
    <row r="62" spans="1:4" ht="15.75">
      <c r="A62" s="72"/>
      <c r="B62" s="72"/>
      <c r="C62" s="72"/>
      <c r="D62" s="10"/>
    </row>
    <row r="63" spans="1:4" ht="15.75">
      <c r="A63" s="72"/>
      <c r="B63" s="72"/>
      <c r="C63" s="72"/>
      <c r="D63" s="10"/>
    </row>
    <row r="64" spans="1:4" ht="15.75">
      <c r="A64" s="72"/>
      <c r="B64" s="72"/>
      <c r="C64" s="72"/>
      <c r="D64" s="10"/>
    </row>
    <row r="65" spans="1:4" ht="15.75">
      <c r="A65" s="72"/>
      <c r="B65" s="72"/>
      <c r="C65" s="72"/>
      <c r="D65" s="10"/>
    </row>
    <row r="66" spans="1:4" ht="15.75">
      <c r="A66" s="72"/>
      <c r="B66" s="72"/>
      <c r="C66" s="72"/>
      <c r="D66" s="10"/>
    </row>
    <row r="67" spans="1:4" ht="15.75">
      <c r="A67" s="72"/>
      <c r="B67" s="72"/>
      <c r="C67" s="72"/>
      <c r="D67" s="10"/>
    </row>
    <row r="68" spans="1:4" ht="15.75">
      <c r="A68" s="72"/>
      <c r="B68" s="72"/>
      <c r="C68" s="72"/>
      <c r="D68" s="10"/>
    </row>
    <row r="69" spans="1:4" ht="15.75">
      <c r="A69" s="72"/>
      <c r="B69" s="72"/>
      <c r="C69" s="72"/>
      <c r="D69" s="10"/>
    </row>
    <row r="70" spans="1:4" ht="15.75">
      <c r="A70" s="72"/>
      <c r="B70" s="72"/>
      <c r="C70" s="72"/>
      <c r="D70" s="10"/>
    </row>
    <row r="71" spans="1:4" ht="15.75">
      <c r="A71" s="61"/>
      <c r="B71" s="61"/>
      <c r="C71" s="61"/>
      <c r="D71" s="10"/>
    </row>
    <row r="72" ht="15.75">
      <c r="D72" s="10"/>
    </row>
    <row r="73" ht="15.75">
      <c r="D73" s="10"/>
    </row>
    <row r="74" spans="1:4" s="5" customFormat="1" ht="15.75">
      <c r="A74" s="61"/>
      <c r="B74" s="61"/>
      <c r="C74" s="61"/>
      <c r="D74" s="6"/>
    </row>
    <row r="75" ht="15.75">
      <c r="D75" s="15"/>
    </row>
    <row r="76" ht="15.75">
      <c r="D76" s="15"/>
    </row>
    <row r="77" spans="1:4" s="5" customFormat="1" ht="15.75">
      <c r="A77" s="61"/>
      <c r="B77" s="61"/>
      <c r="C77" s="61"/>
      <c r="D77" s="7"/>
    </row>
    <row r="78" spans="1:3" ht="15.75">
      <c r="A78" s="72"/>
      <c r="B78" s="72"/>
      <c r="C78" s="72"/>
    </row>
    <row r="79" spans="1:3" ht="15.75">
      <c r="A79" s="72"/>
      <c r="B79" s="72"/>
      <c r="C79" s="72"/>
    </row>
    <row r="80" spans="1:3" ht="15.75">
      <c r="A80" s="72"/>
      <c r="B80" s="72"/>
      <c r="C80" s="72"/>
    </row>
    <row r="81" spans="1:3" ht="15.75">
      <c r="A81" s="72"/>
      <c r="B81" s="72"/>
      <c r="C81" s="72"/>
    </row>
    <row r="82" spans="1:3" ht="15.75">
      <c r="A82" s="72"/>
      <c r="B82" s="72"/>
      <c r="C82" s="72"/>
    </row>
    <row r="83" spans="1:3" ht="15.75">
      <c r="A83" s="72"/>
      <c r="B83" s="72"/>
      <c r="C83" s="72"/>
    </row>
    <row r="84" spans="1:3" ht="15.75">
      <c r="A84" s="72"/>
      <c r="B84" s="72"/>
      <c r="C84" s="72"/>
    </row>
    <row r="85" spans="1:3" ht="15.75">
      <c r="A85" s="72"/>
      <c r="B85" s="72"/>
      <c r="C85" s="72"/>
    </row>
    <row r="86" spans="1:3" ht="15.75">
      <c r="A86" s="61"/>
      <c r="B86" s="61"/>
      <c r="C86" s="61"/>
    </row>
    <row r="87" spans="1:3" ht="15.75">
      <c r="A87" s="61"/>
      <c r="B87" s="61"/>
      <c r="C87" s="61"/>
    </row>
    <row r="89" spans="1:3" ht="15.75">
      <c r="A89" s="61"/>
      <c r="B89" s="61"/>
      <c r="C89" s="61"/>
    </row>
    <row r="92" spans="1:3" ht="15.75">
      <c r="A92" s="61"/>
      <c r="B92" s="61"/>
      <c r="C92" s="61"/>
    </row>
    <row r="93" spans="1:3" ht="15.75">
      <c r="A93" s="61"/>
      <c r="B93" s="61"/>
      <c r="C93" s="61"/>
    </row>
    <row r="95" spans="1:3" ht="15.75">
      <c r="A95" s="61"/>
      <c r="B95" s="61"/>
      <c r="C95" s="61"/>
    </row>
    <row r="96" spans="1:3" ht="15.75">
      <c r="A96" s="71"/>
      <c r="B96" s="71"/>
      <c r="C96" s="71"/>
    </row>
    <row r="97" spans="1:3" ht="15.75">
      <c r="A97" s="71"/>
      <c r="B97" s="71"/>
      <c r="C97" s="71"/>
    </row>
    <row r="98" spans="1:3" ht="15.75">
      <c r="A98" s="71"/>
      <c r="B98" s="71"/>
      <c r="C98" s="71"/>
    </row>
    <row r="99" spans="1:3" ht="15.75">
      <c r="A99" s="71"/>
      <c r="B99" s="71"/>
      <c r="C99" s="71"/>
    </row>
    <row r="100" spans="1:3" ht="15.75">
      <c r="A100" s="71"/>
      <c r="B100" s="71"/>
      <c r="C100" s="71"/>
    </row>
    <row r="101" spans="1:3" ht="15.75">
      <c r="A101" s="71"/>
      <c r="B101" s="71"/>
      <c r="C101" s="71"/>
    </row>
    <row r="102" spans="1:3" ht="15.75">
      <c r="A102" s="71"/>
      <c r="B102" s="71"/>
      <c r="C102" s="71"/>
    </row>
    <row r="103" spans="1:3" ht="15.75">
      <c r="A103" s="71"/>
      <c r="B103" s="71"/>
      <c r="C103" s="71"/>
    </row>
    <row r="104" spans="1:3" ht="15.75">
      <c r="A104" s="71"/>
      <c r="B104" s="71"/>
      <c r="C104" s="71"/>
    </row>
    <row r="112" spans="1:3" ht="15.75">
      <c r="A112" s="61"/>
      <c r="B112" s="61"/>
      <c r="C112" s="61"/>
    </row>
    <row r="114" spans="1:3" ht="15.75">
      <c r="A114" s="61"/>
      <c r="B114" s="61"/>
      <c r="C114" s="61"/>
    </row>
    <row r="120" spans="1:3" ht="15.75">
      <c r="A120" s="61"/>
      <c r="B120" s="61"/>
      <c r="C120" s="61"/>
    </row>
    <row r="121" spans="1:3" ht="15.75">
      <c r="A121" s="71"/>
      <c r="B121" s="71"/>
      <c r="C121" s="71"/>
    </row>
    <row r="123" spans="1:3" ht="15.75">
      <c r="A123" s="61"/>
      <c r="B123" s="61"/>
      <c r="C123" s="61"/>
    </row>
    <row r="125" spans="1:3" ht="15.75">
      <c r="A125" s="61"/>
      <c r="B125" s="61"/>
      <c r="C125" s="61"/>
    </row>
  </sheetData>
  <sheetProtection/>
  <mergeCells count="2">
    <mergeCell ref="A1:C1"/>
    <mergeCell ref="A2:C2"/>
  </mergeCells>
  <printOptions/>
  <pageMargins left="0.7874015748031497" right="0.7874015748031497" top="0.36" bottom="0.66" header="0.36" footer="0.2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6.125" style="0" customWidth="1"/>
    <col min="2" max="2" width="3.875" style="125" bestFit="1" customWidth="1"/>
    <col min="3" max="3" width="12.125" style="85" bestFit="1" customWidth="1"/>
    <col min="4" max="4" width="28.75390625" style="78" customWidth="1"/>
    <col min="5" max="5" width="14.625" style="78" customWidth="1"/>
    <col min="6" max="6" width="13.375" style="78" customWidth="1"/>
    <col min="7" max="12" width="9.125" style="78" customWidth="1"/>
  </cols>
  <sheetData>
    <row r="1" spans="1:12" ht="15.75">
      <c r="A1" s="488" t="s">
        <v>331</v>
      </c>
      <c r="B1" s="488"/>
      <c r="C1" s="488"/>
      <c r="D1" s="488"/>
      <c r="E1" s="488"/>
      <c r="F1" s="488"/>
      <c r="G1" s="488"/>
      <c r="H1" s="166"/>
      <c r="I1" s="56"/>
      <c r="J1" s="56"/>
      <c r="K1" s="56"/>
      <c r="L1" s="56"/>
    </row>
    <row r="2" spans="4:7" ht="15.75">
      <c r="D2" s="50"/>
      <c r="E2" s="50"/>
      <c r="F2" s="50"/>
      <c r="G2" s="77"/>
    </row>
    <row r="3" spans="1:12" ht="27.75" customHeight="1">
      <c r="A3" s="530" t="s">
        <v>47</v>
      </c>
      <c r="B3" s="530"/>
      <c r="C3" s="530"/>
      <c r="D3" s="530"/>
      <c r="E3" s="530"/>
      <c r="F3" s="530"/>
      <c r="G3" s="530"/>
      <c r="H3" s="86"/>
      <c r="I3" s="86"/>
      <c r="J3" s="86"/>
      <c r="K3" s="86"/>
      <c r="L3" s="86"/>
    </row>
    <row r="4" spans="1:12" ht="39" customHeight="1">
      <c r="A4" s="530" t="s">
        <v>253</v>
      </c>
      <c r="B4" s="530"/>
      <c r="C4" s="530"/>
      <c r="D4" s="530"/>
      <c r="E4" s="530"/>
      <c r="F4" s="530"/>
      <c r="G4" s="530"/>
      <c r="H4" s="82"/>
      <c r="I4" s="86"/>
      <c r="J4" s="86"/>
      <c r="K4" s="86"/>
      <c r="L4" s="86"/>
    </row>
    <row r="5" spans="3:12" ht="19.5" customHeight="1">
      <c r="C5" s="84"/>
      <c r="D5" s="84"/>
      <c r="E5" s="84"/>
      <c r="F5" s="84"/>
      <c r="G5" s="84"/>
      <c r="H5" s="84"/>
      <c r="I5" s="84"/>
      <c r="J5" s="84"/>
      <c r="K5" s="86"/>
      <c r="L5" s="86"/>
    </row>
    <row r="6" spans="2:12" s="88" customFormat="1" ht="31.5">
      <c r="B6" s="65" t="s">
        <v>142</v>
      </c>
      <c r="C6" s="65" t="s">
        <v>4</v>
      </c>
      <c r="D6" s="65" t="s">
        <v>69</v>
      </c>
      <c r="E6" s="90" t="s">
        <v>254</v>
      </c>
      <c r="F6" s="65" t="s">
        <v>278</v>
      </c>
      <c r="G6" s="87"/>
      <c r="H6" s="87"/>
      <c r="I6" s="87"/>
      <c r="J6" s="87"/>
      <c r="K6" s="87"/>
      <c r="L6" s="87"/>
    </row>
    <row r="7" spans="2:12" s="88" customFormat="1" ht="15.75">
      <c r="B7" s="536" t="s">
        <v>0</v>
      </c>
      <c r="C7" s="89">
        <v>841403</v>
      </c>
      <c r="D7" s="80" t="s">
        <v>70</v>
      </c>
      <c r="E7" s="89">
        <v>8</v>
      </c>
      <c r="F7" s="89">
        <v>9</v>
      </c>
      <c r="G7" s="87"/>
      <c r="H7" s="87"/>
      <c r="I7" s="87"/>
      <c r="J7" s="87"/>
      <c r="K7" s="87"/>
      <c r="L7" s="87"/>
    </row>
    <row r="8" spans="2:12" s="88" customFormat="1" ht="15.75">
      <c r="B8" s="534"/>
      <c r="C8" s="89">
        <v>841126</v>
      </c>
      <c r="D8" s="80" t="s">
        <v>300</v>
      </c>
      <c r="E8" s="89"/>
      <c r="F8" s="89">
        <v>1</v>
      </c>
      <c r="G8" s="87"/>
      <c r="H8" s="87"/>
      <c r="I8" s="87"/>
      <c r="J8" s="87"/>
      <c r="K8" s="87"/>
      <c r="L8" s="87"/>
    </row>
    <row r="9" spans="2:12" s="88" customFormat="1" ht="15.75">
      <c r="B9" s="534"/>
      <c r="C9" s="89">
        <v>869037</v>
      </c>
      <c r="D9" s="80" t="s">
        <v>71</v>
      </c>
      <c r="E9" s="89">
        <v>1</v>
      </c>
      <c r="F9" s="89">
        <v>1</v>
      </c>
      <c r="G9" s="87"/>
      <c r="H9" s="87"/>
      <c r="I9" s="87"/>
      <c r="J9" s="87"/>
      <c r="K9" s="87"/>
      <c r="L9" s="87"/>
    </row>
    <row r="10" spans="2:12" s="88" customFormat="1" ht="15.75">
      <c r="B10" s="534"/>
      <c r="C10" s="89">
        <v>869041</v>
      </c>
      <c r="D10" s="80" t="s">
        <v>72</v>
      </c>
      <c r="E10" s="89">
        <v>3</v>
      </c>
      <c r="F10" s="89">
        <v>3</v>
      </c>
      <c r="G10" s="87"/>
      <c r="H10" s="87"/>
      <c r="I10" s="87"/>
      <c r="J10" s="87"/>
      <c r="K10" s="87"/>
      <c r="L10" s="87"/>
    </row>
    <row r="11" spans="2:12" s="88" customFormat="1" ht="15.75">
      <c r="B11" s="534"/>
      <c r="C11" s="254">
        <v>890441</v>
      </c>
      <c r="D11" s="80" t="s">
        <v>62</v>
      </c>
      <c r="E11" s="89">
        <v>1</v>
      </c>
      <c r="F11" s="89"/>
      <c r="G11" s="87"/>
      <c r="H11" s="87"/>
      <c r="I11" s="87"/>
      <c r="J11" s="87"/>
      <c r="K11" s="87"/>
      <c r="L11" s="87"/>
    </row>
    <row r="12" spans="2:12" s="88" customFormat="1" ht="15.75">
      <c r="B12" s="535"/>
      <c r="C12" s="254">
        <v>562913</v>
      </c>
      <c r="D12" s="80" t="s">
        <v>256</v>
      </c>
      <c r="E12" s="89">
        <v>10</v>
      </c>
      <c r="F12" s="89">
        <v>10</v>
      </c>
      <c r="G12" s="87"/>
      <c r="H12" s="87"/>
      <c r="I12" s="87"/>
      <c r="J12" s="87"/>
      <c r="K12" s="87"/>
      <c r="L12" s="87"/>
    </row>
    <row r="13" spans="2:12" s="88" customFormat="1" ht="15.75">
      <c r="B13" s="253"/>
      <c r="C13" s="255" t="s">
        <v>255</v>
      </c>
      <c r="D13" s="256"/>
      <c r="E13" s="257">
        <f>SUM(E7:E12)</f>
        <v>23</v>
      </c>
      <c r="F13" s="257">
        <f>SUM(F7:F12)</f>
        <v>24</v>
      </c>
      <c r="G13" s="87"/>
      <c r="H13" s="87"/>
      <c r="I13" s="87"/>
      <c r="J13" s="87"/>
      <c r="K13" s="87"/>
      <c r="L13" s="87"/>
    </row>
    <row r="14" spans="2:12" s="88" customFormat="1" ht="19.5" customHeight="1">
      <c r="B14" s="536" t="s">
        <v>1</v>
      </c>
      <c r="C14" s="164">
        <v>841126</v>
      </c>
      <c r="D14" s="119" t="s">
        <v>3</v>
      </c>
      <c r="E14" s="165">
        <v>18</v>
      </c>
      <c r="F14" s="164">
        <v>18</v>
      </c>
      <c r="G14" s="87"/>
      <c r="H14" s="87"/>
      <c r="I14" s="87"/>
      <c r="J14" s="87"/>
      <c r="K14" s="87"/>
      <c r="L14" s="87"/>
    </row>
    <row r="15" spans="2:12" s="88" customFormat="1" ht="19.5" customHeight="1">
      <c r="B15" s="535"/>
      <c r="C15" s="222" t="s">
        <v>74</v>
      </c>
      <c r="D15" s="223"/>
      <c r="E15" s="65">
        <f>SUM(E14)</f>
        <v>18</v>
      </c>
      <c r="F15" s="65">
        <f>SUM(F14)</f>
        <v>18</v>
      </c>
      <c r="G15" s="87"/>
      <c r="H15" s="87"/>
      <c r="I15" s="87"/>
      <c r="J15" s="87"/>
      <c r="K15" s="87"/>
      <c r="L15" s="87"/>
    </row>
    <row r="16" spans="2:6" ht="15.75">
      <c r="B16" s="536" t="s">
        <v>14</v>
      </c>
      <c r="C16" s="89">
        <v>851101</v>
      </c>
      <c r="D16" s="80" t="s">
        <v>75</v>
      </c>
      <c r="E16" s="89">
        <v>24</v>
      </c>
      <c r="F16" s="89"/>
    </row>
    <row r="17" spans="2:6" ht="15.75">
      <c r="B17" s="534"/>
      <c r="C17" s="222" t="s">
        <v>257</v>
      </c>
      <c r="D17" s="223"/>
      <c r="E17" s="74">
        <f>SUM(E16:E16)</f>
        <v>24</v>
      </c>
      <c r="F17" s="74">
        <f>SUM(F16:F16)</f>
        <v>0</v>
      </c>
    </row>
    <row r="18" spans="2:6" ht="15.75">
      <c r="B18" s="534" t="s">
        <v>16</v>
      </c>
      <c r="C18" s="89">
        <v>889922</v>
      </c>
      <c r="D18" s="80" t="s">
        <v>76</v>
      </c>
      <c r="E18" s="89">
        <v>8</v>
      </c>
      <c r="F18" s="89"/>
    </row>
    <row r="19" spans="2:6" ht="15.75">
      <c r="B19" s="534"/>
      <c r="C19" s="89">
        <v>889924</v>
      </c>
      <c r="D19" s="80" t="s">
        <v>60</v>
      </c>
      <c r="E19" s="89">
        <v>7</v>
      </c>
      <c r="F19" s="89"/>
    </row>
    <row r="20" spans="2:6" ht="15.75">
      <c r="B20" s="534"/>
      <c r="C20" s="89">
        <v>889921</v>
      </c>
      <c r="D20" s="80" t="s">
        <v>77</v>
      </c>
      <c r="E20" s="89">
        <v>1</v>
      </c>
      <c r="F20" s="89"/>
    </row>
    <row r="21" spans="2:6" ht="15.75">
      <c r="B21" s="534"/>
      <c r="C21" s="89">
        <v>881011</v>
      </c>
      <c r="D21" s="80" t="s">
        <v>78</v>
      </c>
      <c r="E21" s="89">
        <v>1</v>
      </c>
      <c r="F21" s="89"/>
    </row>
    <row r="22" spans="2:6" ht="15.75">
      <c r="B22" s="534"/>
      <c r="C22" s="222" t="s">
        <v>79</v>
      </c>
      <c r="D22" s="223"/>
      <c r="E22" s="74">
        <f>SUM(E18:E21)</f>
        <v>17</v>
      </c>
      <c r="F22" s="74">
        <f>SUM(F18:F21)</f>
        <v>0</v>
      </c>
    </row>
    <row r="23" spans="2:6" ht="15.75">
      <c r="B23" s="534" t="s">
        <v>235</v>
      </c>
      <c r="C23" s="89">
        <v>910502</v>
      </c>
      <c r="D23" s="80" t="s">
        <v>80</v>
      </c>
      <c r="E23" s="89">
        <v>2</v>
      </c>
      <c r="F23" s="89">
        <v>2</v>
      </c>
    </row>
    <row r="24" spans="2:6" ht="15.75">
      <c r="B24" s="534"/>
      <c r="C24" s="222" t="s">
        <v>81</v>
      </c>
      <c r="D24" s="223"/>
      <c r="E24" s="74">
        <f>SUM(E23)</f>
        <v>2</v>
      </c>
      <c r="F24" s="74">
        <f>SUM(F23)</f>
        <v>2</v>
      </c>
    </row>
    <row r="25" spans="2:6" ht="15.75">
      <c r="B25" s="534" t="s">
        <v>236</v>
      </c>
      <c r="C25" s="89">
        <v>910123</v>
      </c>
      <c r="D25" s="80" t="s">
        <v>53</v>
      </c>
      <c r="E25" s="89">
        <v>1</v>
      </c>
      <c r="F25" s="89">
        <v>2</v>
      </c>
    </row>
    <row r="26" spans="2:6" ht="19.5" customHeight="1">
      <c r="B26" s="535"/>
      <c r="C26" s="222" t="s">
        <v>82</v>
      </c>
      <c r="D26" s="223"/>
      <c r="E26" s="74">
        <f>SUM(E25)</f>
        <v>1</v>
      </c>
      <c r="F26" s="74">
        <f>SUM(F25)</f>
        <v>2</v>
      </c>
    </row>
    <row r="27" spans="2:6" ht="36" customHeight="1">
      <c r="B27" s="531" t="s">
        <v>83</v>
      </c>
      <c r="C27" s="532"/>
      <c r="D27" s="533"/>
      <c r="E27" s="68">
        <f>E15+E17+E22+E24+E26+E13</f>
        <v>85</v>
      </c>
      <c r="F27" s="68">
        <f>F15+F17+F22+F24+F26+F13</f>
        <v>46</v>
      </c>
    </row>
  </sheetData>
  <sheetProtection/>
  <mergeCells count="10">
    <mergeCell ref="A4:G4"/>
    <mergeCell ref="A3:G3"/>
    <mergeCell ref="A1:G1"/>
    <mergeCell ref="B27:D27"/>
    <mergeCell ref="B23:B24"/>
    <mergeCell ref="B25:B26"/>
    <mergeCell ref="B7:B12"/>
    <mergeCell ref="B14:B15"/>
    <mergeCell ref="B16:B17"/>
    <mergeCell ref="B18:B22"/>
  </mergeCells>
  <printOptions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9.00390625" defaultRowHeight="12.75"/>
  <cols>
    <col min="2" max="2" width="9.125" style="78" customWidth="1"/>
    <col min="3" max="3" width="30.375" style="78" customWidth="1"/>
    <col min="4" max="4" width="9.125" style="85" hidden="1" customWidth="1"/>
    <col min="5" max="5" width="9.125" style="78" hidden="1" customWidth="1"/>
    <col min="6" max="11" width="9.125" style="78" customWidth="1"/>
  </cols>
  <sheetData>
    <row r="1" spans="1:8" ht="15.75">
      <c r="A1" s="488" t="s">
        <v>332</v>
      </c>
      <c r="B1" s="488"/>
      <c r="C1" s="488"/>
      <c r="D1" s="488"/>
      <c r="E1" s="488"/>
      <c r="F1" s="488"/>
      <c r="G1" s="488"/>
      <c r="H1" s="488"/>
    </row>
    <row r="3" spans="1:8" ht="37.5" customHeight="1">
      <c r="A3" s="530" t="s">
        <v>258</v>
      </c>
      <c r="B3" s="530"/>
      <c r="C3" s="530"/>
      <c r="D3" s="530"/>
      <c r="E3" s="530"/>
      <c r="F3" s="530"/>
      <c r="G3" s="530"/>
      <c r="H3" s="530"/>
    </row>
    <row r="7" ht="15.75">
      <c r="B7" s="47" t="s">
        <v>191</v>
      </c>
    </row>
    <row r="8" spans="3:7" ht="15.75">
      <c r="C8" s="78" t="s">
        <v>301</v>
      </c>
      <c r="F8" s="78" t="s">
        <v>303</v>
      </c>
      <c r="G8" s="78" t="s">
        <v>302</v>
      </c>
    </row>
    <row r="9" spans="3:6" ht="15.75">
      <c r="C9" s="78" t="s">
        <v>304</v>
      </c>
      <c r="F9" s="78" t="s">
        <v>305</v>
      </c>
    </row>
    <row r="10" spans="3:6" ht="15.75">
      <c r="C10" s="78" t="s">
        <v>306</v>
      </c>
      <c r="F10" s="78" t="s">
        <v>307</v>
      </c>
    </row>
    <row r="11" spans="3:6" ht="15.75">
      <c r="C11" s="78" t="s">
        <v>310</v>
      </c>
      <c r="F11" s="78" t="s">
        <v>311</v>
      </c>
    </row>
    <row r="12" spans="3:6" ht="15.75">
      <c r="C12" s="78" t="s">
        <v>308</v>
      </c>
      <c r="F12" s="78" t="s">
        <v>309</v>
      </c>
    </row>
    <row r="13" spans="3:6" ht="15.75">
      <c r="C13" s="78" t="s">
        <v>312</v>
      </c>
      <c r="F13" s="78" t="s">
        <v>313</v>
      </c>
    </row>
    <row r="14" spans="3:6" ht="15.75">
      <c r="C14" s="78" t="s">
        <v>314</v>
      </c>
      <c r="F14" s="78" t="s">
        <v>311</v>
      </c>
    </row>
    <row r="15" spans="3:6" ht="15.75">
      <c r="C15" s="78" t="s">
        <v>315</v>
      </c>
      <c r="F15" s="78" t="s">
        <v>313</v>
      </c>
    </row>
    <row r="16" spans="3:6" ht="15.75">
      <c r="C16" s="78" t="s">
        <v>316</v>
      </c>
      <c r="F16" s="78" t="s">
        <v>311</v>
      </c>
    </row>
    <row r="17" spans="3:6" ht="15.75">
      <c r="C17" s="78" t="s">
        <v>326</v>
      </c>
      <c r="F17" s="78" t="s">
        <v>309</v>
      </c>
    </row>
    <row r="19" ht="15.75">
      <c r="B19" s="47" t="s">
        <v>192</v>
      </c>
    </row>
    <row r="20" ht="13.5" customHeight="1"/>
    <row r="21" ht="15.75">
      <c r="C21" s="78" t="s">
        <v>259</v>
      </c>
    </row>
    <row r="22" ht="15.75">
      <c r="C22" s="78" t="s">
        <v>260</v>
      </c>
    </row>
    <row r="23" ht="33" customHeight="1"/>
    <row r="24" ht="21" customHeight="1"/>
  </sheetData>
  <sheetProtection/>
  <mergeCells count="2">
    <mergeCell ref="A3:H3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J11" sqref="J11"/>
    </sheetView>
  </sheetViews>
  <sheetFormatPr defaultColWidth="9.00390625" defaultRowHeight="12.75"/>
  <cols>
    <col min="1" max="1" width="12.25390625" style="0" hidden="1" customWidth="1"/>
    <col min="2" max="2" width="48.375" style="78" customWidth="1"/>
    <col min="3" max="3" width="9.125" style="78" customWidth="1"/>
    <col min="4" max="4" width="7.00390625" style="78" customWidth="1"/>
    <col min="5" max="5" width="7.75390625" style="78" customWidth="1"/>
    <col min="6" max="7" width="9.125" style="78" customWidth="1"/>
    <col min="8" max="9" width="9.125" style="81" customWidth="1"/>
  </cols>
  <sheetData>
    <row r="1" spans="1:7" ht="15.75">
      <c r="A1" s="488" t="s">
        <v>333</v>
      </c>
      <c r="B1" s="488"/>
      <c r="C1" s="488"/>
      <c r="D1" s="488"/>
      <c r="E1" s="488"/>
      <c r="F1" s="488"/>
      <c r="G1" s="488"/>
    </row>
    <row r="4" spans="1:7" ht="38.25" customHeight="1">
      <c r="A4" s="537" t="s">
        <v>262</v>
      </c>
      <c r="B4" s="537"/>
      <c r="C4" s="537"/>
      <c r="D4" s="537"/>
      <c r="E4" s="537"/>
      <c r="F4" s="537"/>
      <c r="G4" s="537"/>
    </row>
    <row r="6" spans="3:5" ht="15.75">
      <c r="C6" s="538" t="s">
        <v>281</v>
      </c>
      <c r="D6" s="539"/>
      <c r="E6" s="78" t="s">
        <v>317</v>
      </c>
    </row>
    <row r="7" spans="2:9" s="91" customFormat="1" ht="34.5" customHeight="1">
      <c r="B7" s="157" t="s">
        <v>196</v>
      </c>
      <c r="C7" s="161">
        <v>300</v>
      </c>
      <c r="D7" s="157" t="s">
        <v>198</v>
      </c>
      <c r="E7" s="161">
        <v>300</v>
      </c>
      <c r="F7" s="157" t="s">
        <v>327</v>
      </c>
      <c r="G7" s="157"/>
      <c r="H7" s="76"/>
      <c r="I7" s="76"/>
    </row>
    <row r="8" spans="2:9" s="91" customFormat="1" ht="34.5" customHeight="1">
      <c r="B8" s="157" t="s">
        <v>263</v>
      </c>
      <c r="C8" s="161">
        <v>593</v>
      </c>
      <c r="D8" s="157" t="s">
        <v>198</v>
      </c>
      <c r="E8" s="161"/>
      <c r="F8" s="157"/>
      <c r="G8" s="157"/>
      <c r="H8" s="76"/>
      <c r="I8" s="76"/>
    </row>
    <row r="9" spans="2:9" s="91" customFormat="1" ht="34.5" customHeight="1">
      <c r="B9" s="157" t="s">
        <v>264</v>
      </c>
      <c r="C9" s="161">
        <v>3516</v>
      </c>
      <c r="D9" s="157" t="s">
        <v>198</v>
      </c>
      <c r="E9" s="161">
        <v>1456</v>
      </c>
      <c r="F9" s="157" t="s">
        <v>327</v>
      </c>
      <c r="G9" s="157"/>
      <c r="H9" s="76"/>
      <c r="I9" s="76"/>
    </row>
    <row r="10" spans="2:9" s="91" customFormat="1" ht="34.5" customHeight="1">
      <c r="B10" s="157" t="s">
        <v>318</v>
      </c>
      <c r="C10" s="161"/>
      <c r="D10" s="157"/>
      <c r="E10" s="161">
        <v>4600</v>
      </c>
      <c r="F10" s="157" t="s">
        <v>327</v>
      </c>
      <c r="G10" s="157"/>
      <c r="H10" s="76"/>
      <c r="I10" s="76"/>
    </row>
    <row r="11" spans="2:9" s="91" customFormat="1" ht="34.5" customHeight="1">
      <c r="B11" s="177" t="s">
        <v>197</v>
      </c>
      <c r="C11" s="162">
        <f>SUM(C7:C9)</f>
        <v>4409</v>
      </c>
      <c r="D11" s="177" t="s">
        <v>198</v>
      </c>
      <c r="E11" s="161">
        <f>SUM(E7:E10)</f>
        <v>6356</v>
      </c>
      <c r="F11" s="157" t="s">
        <v>327</v>
      </c>
      <c r="G11" s="157"/>
      <c r="H11" s="76"/>
      <c r="I11" s="76"/>
    </row>
  </sheetData>
  <sheetProtection/>
  <mergeCells count="3">
    <mergeCell ref="A1:G1"/>
    <mergeCell ref="A4:G4"/>
    <mergeCell ref="C6:D6"/>
  </mergeCells>
  <printOptions/>
  <pageMargins left="0.57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Iroda48</cp:lastModifiedBy>
  <cp:lastPrinted>2013-11-29T08:48:46Z</cp:lastPrinted>
  <dcterms:created xsi:type="dcterms:W3CDTF">2007-11-15T07:32:30Z</dcterms:created>
  <dcterms:modified xsi:type="dcterms:W3CDTF">2013-11-29T08:57:46Z</dcterms:modified>
  <cp:category/>
  <cp:version/>
  <cp:contentType/>
  <cp:contentStatus/>
</cp:coreProperties>
</file>