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4" firstSheet="9" activeTab="15"/>
  </bookViews>
  <sheets>
    <sheet name="4.sz.mell." sheetId="1" r:id="rId1"/>
    <sheet name="5.sz.mell. " sheetId="2" r:id="rId2"/>
    <sheet name="6. sz. mell " sheetId="3" r:id="rId3"/>
    <sheet name="7. sz. mell. " sheetId="4" r:id="rId4"/>
    <sheet name="8.sz.mell. " sheetId="5" r:id="rId5"/>
    <sheet name="9.sz.mell. " sheetId="6" r:id="rId6"/>
    <sheet name=" 10. sz. mell. " sheetId="7" r:id="rId7"/>
    <sheet name="11. sz. mell. " sheetId="8" r:id="rId8"/>
    <sheet name="12.sz.mell.  " sheetId="9" r:id="rId9"/>
    <sheet name="13a.sz.mell" sheetId="10" r:id="rId10"/>
    <sheet name="13b.sz.mell" sheetId="11" r:id="rId11"/>
    <sheet name="13c.sz.mell" sheetId="12" r:id="rId12"/>
    <sheet name="14. sz. mell" sheetId="13" r:id="rId13"/>
    <sheet name="15.a.mell" sheetId="14" r:id="rId14"/>
    <sheet name="15.b.mell" sheetId="15" r:id="rId15"/>
    <sheet name="16.sz.mell" sheetId="16" r:id="rId16"/>
    <sheet name="Munka1" sheetId="17" r:id="rId17"/>
  </sheets>
  <definedNames>
    <definedName name="_xlnm.Print_Titles" localSheetId="13">'15.a.mell'!$1:$5</definedName>
  </definedNames>
  <calcPr fullCalcOnLoad="1"/>
</workbook>
</file>

<file path=xl/sharedStrings.xml><?xml version="1.0" encoding="utf-8"?>
<sst xmlns="http://schemas.openxmlformats.org/spreadsheetml/2006/main" count="1121" uniqueCount="860">
  <si>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</si>
  <si>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</si>
  <si>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</si>
  <si>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</si>
  <si>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</si>
  <si>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</si>
  <si>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</si>
  <si>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</si>
  <si>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</si>
  <si>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</si>
  <si>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</si>
  <si>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</si>
  <si>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</si>
  <si>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</si>
  <si>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</si>
  <si>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</si>
  <si>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</si>
  <si>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</si>
  <si>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</si>
  <si>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</si>
  <si>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</si>
  <si>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</si>
  <si>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</si>
  <si>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</si>
  <si>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</si>
  <si>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</si>
  <si>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</si>
  <si>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</si>
  <si>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</si>
  <si>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</si>
  <si>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</si>
  <si>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</si>
  <si>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</si>
  <si>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</si>
  <si>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</si>
  <si>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</si>
  <si>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</si>
  <si>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</si>
  <si>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</si>
  <si>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</si>
  <si>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</si>
  <si>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</si>
  <si>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</si>
  <si>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</si>
  <si>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</si>
  <si>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</si>
  <si>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</si>
  <si>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</si>
  <si>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</si>
  <si>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</si>
  <si>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</si>
  <si>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</si>
  <si>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</si>
  <si>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</si>
  <si>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</si>
  <si>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</si>
  <si>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</si>
  <si>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</si>
  <si>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</si>
  <si>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</si>
  <si>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</si>
  <si>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Lakásfenntartási támogatás</t>
  </si>
  <si>
    <t>Adósságállomány mindösszesen: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</si>
  <si>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</si>
  <si>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</si>
  <si>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</si>
  <si>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</si>
  <si>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</si>
  <si>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</si>
  <si>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</si>
  <si>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</si>
  <si>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</si>
  <si>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</si>
  <si>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</si>
  <si>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</si>
  <si>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</si>
  <si>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</si>
  <si>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</si>
  <si>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</si>
  <si>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</si>
  <si>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</si>
  <si>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</si>
  <si>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</si>
  <si>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</si>
  <si>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</si>
  <si>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</si>
  <si>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</si>
  <si>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</si>
  <si>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</si>
  <si>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</si>
  <si>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</si>
  <si>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</si>
  <si>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</si>
  <si>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</si>
  <si>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</si>
  <si>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</si>
  <si>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</si>
  <si>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</si>
  <si>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</si>
  <si>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</si>
  <si>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</si>
  <si>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</si>
  <si>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</si>
  <si>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</si>
  <si>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</si>
  <si>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</si>
  <si>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</si>
  <si>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</si>
  <si>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</si>
  <si>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</si>
  <si>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</si>
  <si>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</si>
  <si>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</si>
  <si>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</si>
  <si>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</si>
  <si>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</si>
  <si>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</si>
  <si>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</si>
  <si>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</si>
  <si>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</si>
  <si>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</si>
  <si>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</si>
  <si>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</si>
  <si>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</si>
  <si>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</si>
  <si>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</si>
  <si>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</si>
  <si>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</si>
  <si>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</si>
  <si>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</si>
  <si>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</si>
  <si>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</si>
  <si>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</si>
  <si>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</si>
  <si>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</si>
  <si>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</si>
  <si>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</si>
  <si>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</si>
  <si>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</si>
  <si>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</si>
  <si>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</si>
  <si>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</si>
  <si>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</si>
  <si>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</si>
  <si>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</si>
  <si>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</si>
  <si>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</si>
  <si>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</si>
  <si>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</si>
  <si>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</si>
  <si>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</si>
  <si>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</si>
  <si>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</si>
  <si>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</si>
  <si>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</si>
  <si>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</si>
  <si>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</si>
  <si>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</si>
  <si>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</si>
  <si>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</si>
  <si>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</si>
  <si>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</si>
  <si>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</si>
  <si>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</si>
  <si>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</si>
  <si>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</si>
  <si>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</si>
  <si>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</si>
  <si>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</si>
  <si>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</si>
  <si>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</si>
  <si>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</si>
  <si>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</si>
  <si>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</si>
  <si>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</si>
  <si>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</si>
  <si>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</si>
  <si>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</si>
  <si>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</si>
  <si>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</si>
  <si>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</si>
  <si>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</si>
  <si>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</si>
  <si>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</si>
  <si>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</si>
  <si>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</si>
  <si>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</si>
  <si>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</si>
  <si>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</si>
  <si>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</si>
  <si>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</si>
  <si>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</si>
  <si>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</si>
  <si>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</si>
  <si>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</si>
  <si>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</si>
  <si>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</si>
  <si>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</si>
  <si>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</si>
  <si>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</si>
  <si>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</si>
  <si>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</si>
  <si>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</si>
  <si>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</si>
  <si>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</si>
  <si>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</si>
  <si>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</si>
  <si>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</si>
  <si>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</si>
  <si>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</si>
  <si>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</si>
  <si>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</si>
  <si>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</si>
  <si>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</si>
  <si>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</si>
  <si>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</si>
  <si>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</si>
  <si>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</si>
  <si>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</si>
  <si>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Összes vállalt kötelezettség</t>
  </si>
  <si>
    <t>Még fennálló kötelezettség</t>
  </si>
  <si>
    <t>10=(6+…+9)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</si>
  <si>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</si>
  <si>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</si>
  <si>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</si>
  <si>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</si>
  <si>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</si>
  <si>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Egyéb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</si>
  <si>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</si>
  <si>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</si>
  <si>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</si>
  <si>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</si>
  <si>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</si>
  <si>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</si>
  <si>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</si>
  <si>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</si>
  <si>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</si>
  <si>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</si>
  <si>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</si>
  <si>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</si>
  <si>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</si>
  <si>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</si>
  <si>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</si>
  <si>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</si>
  <si>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</si>
  <si>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</si>
  <si>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</si>
  <si>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</si>
  <si>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</si>
  <si>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</si>
  <si>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</si>
  <si>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</si>
  <si>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</si>
  <si>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</si>
  <si>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</si>
  <si>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</si>
  <si>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</si>
  <si>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</si>
  <si>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</si>
  <si>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Tartalékok</t>
  </si>
  <si>
    <t>Összesen</t>
  </si>
  <si>
    <t>Összesen:</t>
  </si>
  <si>
    <t>Ezer forintban !</t>
  </si>
  <si>
    <t>Intézményi működési bevételek</t>
  </si>
  <si>
    <t>Pénzforgalom nélküli bevételek</t>
  </si>
  <si>
    <t xml:space="preserve"> Ezer forintban !</t>
  </si>
  <si>
    <t>Megnevezés</t>
  </si>
  <si>
    <t>Személyi juttatások</t>
  </si>
  <si>
    <t>Munkaadókat terhelő járulék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</si>
  <si>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</si>
  <si>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</si>
  <si>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</si>
  <si>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</si>
  <si>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</si>
  <si>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</si>
  <si>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Közvilágítási feladatok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</si>
  <si>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</si>
  <si>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</si>
  <si>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</si>
  <si>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</si>
  <si>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</si>
  <si>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</si>
  <si>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Felújítás</t>
  </si>
  <si>
    <t>Kölcsön-
nyújtás
éve</t>
  </si>
  <si>
    <t xml:space="preserve">Lejárat
éve </t>
  </si>
  <si>
    <t>Temetési segély</t>
  </si>
  <si>
    <t>A helyi adókból biztosított kedvezményeket, mentességeket, adónemenként kell feltüntetni.</t>
  </si>
  <si>
    <t>Társfinanszírozás</t>
  </si>
  <si>
    <t>Kiadások összesen:</t>
  </si>
  <si>
    <t>I.   Immateriális javak</t>
  </si>
  <si>
    <t>II.  Tárgyi eszközök</t>
  </si>
  <si>
    <t>Pénzforgalom nélküli kiadások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</si>
  <si>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</si>
  <si>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</si>
  <si>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</si>
  <si>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</si>
  <si>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</si>
  <si>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</si>
  <si>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</si>
  <si>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</si>
  <si>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</si>
  <si>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</si>
  <si>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</si>
  <si>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</si>
  <si>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</si>
  <si>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</si>
  <si>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</si>
  <si>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</si>
  <si>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</si>
  <si>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</si>
  <si>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</si>
  <si>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</si>
  <si>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</si>
  <si>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</si>
  <si>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</si>
  <si>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</si>
  <si>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</si>
  <si>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Módosított előirányzat</t>
  </si>
  <si>
    <t>Teljesítés</t>
  </si>
  <si>
    <t>Rövid lejáratú hitelek törlesztése</t>
  </si>
  <si>
    <t>Hosszú lejáratú hitelek törlesztése</t>
  </si>
  <si>
    <t>Eredeti</t>
  </si>
  <si>
    <t>Módosított</t>
  </si>
  <si>
    <t>előirányzat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</si>
  <si>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</si>
  <si>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</si>
  <si>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</si>
  <si>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</si>
  <si>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</si>
  <si>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</si>
  <si>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</si>
  <si>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</si>
  <si>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</si>
  <si>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</si>
  <si>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</si>
  <si>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</si>
  <si>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</si>
  <si>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</si>
  <si>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 xml:space="preserve">1. Tartós tőke </t>
  </si>
  <si>
    <t>1. Tartós tőke</t>
  </si>
  <si>
    <t>2014.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</si>
  <si>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</si>
  <si>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</si>
  <si>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</si>
  <si>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</si>
  <si>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</si>
  <si>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</si>
  <si>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</si>
  <si>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</si>
  <si>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</si>
  <si>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</si>
  <si>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</si>
  <si>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</si>
  <si>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</si>
  <si>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>VAGYONKIMUTATÁS
a könyvviteli mérlegben értékkel szereplő forrásokról</t>
  </si>
  <si>
    <t>* Amennyiben több projekt megvalósítása történiK egy időben akkor azokat külön-külön, projektenként be kell mutatni!</t>
  </si>
  <si>
    <t xml:space="preserve">Gyermekvédelmi kedvezmény pénzbeli </t>
  </si>
  <si>
    <t>Átmeneti segély</t>
  </si>
  <si>
    <t>Város és községgazdálkodás</t>
  </si>
  <si>
    <t>Közfoglalkoztatás hosszab időtartamú</t>
  </si>
  <si>
    <t>Köztemető fenntartás</t>
  </si>
  <si>
    <t>Egészségügyi ellátás</t>
  </si>
  <si>
    <t>Művelődési, sportfeladatok</t>
  </si>
  <si>
    <t>Közműv int. közösségi szint.műk-</t>
  </si>
  <si>
    <t>Könyvtári szoltáltatások</t>
  </si>
  <si>
    <t>Oktatási feladatok</t>
  </si>
  <si>
    <t>Aktív korúak ellátása</t>
  </si>
  <si>
    <t>Függő kiadás</t>
  </si>
  <si>
    <t>Felhalmozási és tőke jellegű bevételek</t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</si>
  <si>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</si>
  <si>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</si>
  <si>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</si>
  <si>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</si>
  <si>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</si>
  <si>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</si>
  <si>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</si>
  <si>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</si>
  <si>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</si>
  <si>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Beruházás feladatonként</t>
  </si>
  <si>
    <t>Felújítás célonként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</si>
  <si>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</si>
  <si>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</si>
  <si>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</si>
  <si>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</si>
  <si>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</si>
  <si>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</si>
  <si>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</si>
  <si>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</si>
  <si>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</si>
  <si>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</si>
  <si>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</si>
  <si>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</si>
  <si>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</si>
  <si>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</si>
  <si>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</si>
  <si>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</si>
  <si>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</si>
  <si>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</si>
  <si>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</si>
  <si>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</si>
  <si>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</si>
  <si>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</si>
  <si>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</si>
  <si>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</si>
  <si>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</si>
  <si>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</si>
  <si>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</si>
  <si>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</si>
  <si>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</si>
  <si>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</si>
  <si>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</si>
  <si>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</si>
  <si>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</si>
  <si>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</si>
  <si>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</si>
  <si>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- saját erőből központi támogatás</t>
  </si>
  <si>
    <t>Igazgatási feladatok</t>
  </si>
  <si>
    <t>Szociális gondoskodás</t>
  </si>
  <si>
    <t>F) KÖTELEZETTSÉGEK ÖSSZESEN</t>
  </si>
  <si>
    <t>FORRÁSOK ÖSSZESEN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</si>
  <si>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</si>
  <si>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</si>
  <si>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</si>
  <si>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</si>
  <si>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</si>
  <si>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</si>
  <si>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</si>
  <si>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</si>
  <si>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Ezer forintban!</t>
  </si>
  <si>
    <t>ESZKÖZÖK</t>
  </si>
  <si>
    <t>Sorszám</t>
  </si>
  <si>
    <t>állományi érték</t>
  </si>
  <si>
    <t>1</t>
  </si>
  <si>
    <t>2</t>
  </si>
  <si>
    <t>3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</si>
  <si>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</si>
  <si>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</si>
  <si>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</si>
  <si>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</si>
  <si>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</si>
  <si>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</si>
  <si>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</si>
  <si>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FORRÁSOK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</si>
  <si>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</si>
  <si>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</si>
  <si>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</si>
  <si>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</si>
  <si>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</si>
  <si>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</si>
  <si>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</si>
  <si>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</si>
  <si>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</si>
  <si>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</si>
  <si>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</si>
  <si>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</si>
  <si>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</si>
  <si>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</si>
  <si>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</si>
  <si>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</si>
  <si>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</si>
  <si>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</si>
  <si>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</si>
  <si>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</si>
  <si>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</si>
  <si>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</si>
  <si>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</si>
  <si>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</si>
  <si>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</si>
  <si>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</si>
  <si>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</si>
  <si>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</si>
  <si>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</si>
  <si>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</si>
  <si>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</si>
  <si>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</si>
  <si>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</si>
  <si>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</si>
  <si>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</si>
  <si>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</si>
  <si>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</si>
  <si>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</si>
  <si>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</si>
  <si>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</si>
  <si>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</si>
  <si>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</si>
  <si>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</si>
  <si>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</si>
  <si>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</si>
  <si>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</si>
  <si>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</si>
  <si>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</si>
  <si>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</si>
  <si>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</si>
  <si>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</si>
  <si>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</si>
  <si>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</si>
  <si>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</si>
  <si>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</si>
  <si>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</si>
  <si>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</si>
  <si>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</si>
  <si>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</si>
  <si>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</si>
  <si>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</si>
  <si>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</si>
  <si>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</si>
  <si>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</si>
  <si>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</si>
  <si>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</si>
  <si>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</si>
  <si>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</si>
  <si>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</si>
  <si>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</si>
  <si>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</si>
  <si>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</si>
  <si>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</si>
  <si>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</si>
  <si>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</si>
  <si>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</si>
  <si>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</si>
  <si>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</si>
  <si>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</si>
  <si>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</si>
  <si>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</si>
  <si>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</si>
  <si>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</si>
  <si>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</si>
  <si>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</si>
  <si>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</si>
  <si>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</si>
  <si>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</si>
  <si>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</si>
  <si>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</si>
  <si>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</si>
  <si>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</si>
  <si>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</si>
  <si>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</si>
  <si>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</si>
  <si>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</si>
  <si>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</si>
  <si>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</si>
  <si>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</si>
  <si>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</si>
  <si>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</si>
  <si>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</si>
  <si>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</si>
  <si>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</si>
  <si>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</si>
  <si>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</si>
  <si>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</si>
  <si>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</si>
  <si>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</si>
  <si>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</si>
  <si>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</si>
  <si>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</si>
  <si>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</si>
  <si>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</si>
  <si>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</si>
  <si>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</si>
  <si>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</si>
  <si>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</si>
  <si>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</si>
  <si>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</si>
  <si>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</si>
  <si>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</si>
  <si>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</si>
  <si>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</si>
  <si>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</si>
  <si>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</si>
  <si>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</si>
  <si>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</si>
  <si>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</si>
  <si>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</si>
  <si>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</si>
  <si>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</si>
  <si>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</si>
  <si>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</si>
  <si>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</si>
  <si>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</si>
  <si>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</si>
  <si>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</si>
  <si>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</si>
  <si>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</si>
  <si>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</si>
  <si>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</si>
  <si>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</si>
  <si>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</si>
  <si>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</si>
  <si>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</si>
  <si>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</si>
  <si>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</si>
  <si>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</si>
  <si>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</si>
  <si>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</si>
  <si>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</si>
  <si>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</si>
  <si>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</si>
  <si>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</si>
  <si>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</si>
  <si>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</si>
  <si>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</si>
  <si>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</si>
  <si>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</si>
  <si>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</si>
  <si>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</si>
  <si>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</si>
  <si>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</si>
  <si>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</si>
  <si>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</si>
  <si>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</si>
  <si>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</si>
  <si>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</si>
  <si>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</si>
  <si>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</si>
  <si>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</si>
  <si>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</si>
  <si>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</si>
  <si>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</si>
  <si>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</si>
  <si>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</si>
  <si>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</si>
  <si>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</si>
  <si>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</si>
  <si>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</si>
  <si>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</si>
  <si>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</si>
  <si>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</si>
  <si>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</si>
  <si>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</si>
  <si>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</si>
  <si>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</si>
  <si>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</si>
  <si>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</si>
  <si>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</si>
  <si>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</si>
  <si>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</si>
  <si>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</si>
  <si>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</si>
  <si>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</si>
  <si>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</si>
  <si>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</si>
  <si>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</si>
  <si>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</si>
  <si>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</si>
  <si>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</si>
  <si>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</si>
  <si>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</si>
  <si>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</si>
  <si>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</si>
  <si>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</si>
  <si>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</si>
  <si>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</si>
  <si>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</si>
  <si>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</si>
  <si>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</si>
  <si>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</si>
  <si>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</si>
  <si>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</si>
  <si>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</si>
  <si>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</si>
  <si>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</si>
  <si>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</si>
  <si>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</si>
  <si>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</si>
  <si>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</si>
  <si>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</si>
  <si>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</si>
  <si>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</si>
  <si>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</si>
  <si>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</si>
  <si>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</si>
  <si>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</si>
  <si>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</si>
  <si>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</si>
  <si>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</si>
  <si>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</si>
  <si>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</si>
  <si>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</si>
  <si>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</si>
  <si>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</si>
  <si>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</si>
  <si>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</si>
  <si>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</si>
  <si>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</si>
  <si>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</si>
  <si>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</si>
  <si>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</si>
  <si>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</si>
  <si>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</si>
  <si>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</si>
  <si>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</si>
  <si>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</si>
  <si>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</si>
  <si>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</si>
  <si>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</si>
  <si>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</si>
  <si>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</si>
  <si>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</si>
  <si>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</si>
  <si>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</si>
  <si>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</si>
  <si>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</si>
  <si>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</si>
  <si>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</si>
  <si>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</si>
  <si>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</si>
  <si>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</si>
  <si>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</si>
  <si>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</si>
  <si>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</si>
  <si>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</si>
  <si>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</si>
  <si>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</si>
  <si>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</si>
  <si>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</si>
  <si>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</si>
  <si>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</si>
  <si>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</si>
  <si>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</si>
  <si>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</si>
  <si>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</si>
  <si>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</si>
  <si>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</si>
  <si>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</si>
  <si>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</si>
  <si>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</si>
  <si>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</si>
  <si>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</si>
  <si>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</si>
  <si>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</si>
  <si>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</si>
  <si>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</si>
  <si>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</si>
  <si>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</si>
  <si>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</si>
  <si>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</si>
  <si>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</si>
  <si>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</si>
  <si>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</si>
  <si>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</si>
  <si>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</si>
  <si>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</si>
  <si>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</si>
  <si>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</si>
  <si>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</si>
  <si>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</si>
  <si>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</si>
  <si>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</si>
  <si>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</si>
  <si>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</si>
  <si>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</si>
  <si>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</si>
  <si>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</si>
  <si>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</si>
  <si>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</si>
  <si>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</si>
  <si>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</si>
  <si>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</si>
  <si>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</si>
  <si>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</si>
  <si>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</si>
  <si>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</si>
  <si>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</si>
  <si>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</si>
  <si>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</si>
  <si>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</si>
  <si>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</si>
  <si>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</si>
  <si>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</si>
  <si>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</si>
  <si>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</si>
  <si>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</si>
  <si>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</si>
  <si>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</si>
  <si>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</si>
  <si>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</si>
  <si>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</si>
  <si>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</si>
  <si>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</si>
  <si>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</si>
  <si>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</si>
  <si>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</si>
  <si>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</si>
  <si>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</si>
  <si>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</si>
  <si>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</si>
  <si>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</si>
  <si>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</si>
  <si>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</si>
  <si>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</si>
  <si>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</si>
  <si>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</si>
  <si>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</si>
  <si>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</si>
  <si>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</si>
  <si>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</si>
  <si>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</si>
  <si>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</si>
  <si>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</si>
  <si>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</si>
  <si>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</si>
  <si>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</si>
  <si>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</si>
  <si>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</si>
  <si>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</si>
  <si>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</si>
  <si>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</si>
  <si>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</si>
  <si>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</si>
  <si>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</si>
  <si>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</si>
  <si>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Közfoglalkoztatás rövid időtartamú</t>
  </si>
  <si>
    <t>Növénytermesztés,állattenyésztés</t>
  </si>
  <si>
    <t>Óvoda iskola működési támogatása</t>
  </si>
  <si>
    <t>Ápolási díj</t>
  </si>
  <si>
    <t>Mozgáskorlátozottak közl.támogatása</t>
  </si>
  <si>
    <t>Egyéb önkormányzati eseti pénzbeli ellátások</t>
  </si>
  <si>
    <t>Szociális étkeztetés</t>
  </si>
  <si>
    <t>Falugondnoki szolgálat</t>
  </si>
  <si>
    <t>Sporttevékenység támogatása</t>
  </si>
  <si>
    <t>2015.</t>
  </si>
  <si>
    <t>2015. 
után</t>
  </si>
  <si>
    <t>2014. után</t>
  </si>
  <si>
    <t>Felsőszenterzsébet Község ÖNKORMÁNYZATA
EGYSZERŰSÍTETT MÉRLEG</t>
  </si>
  <si>
    <t>F.szenterzsébet Község Önkormányzat</t>
  </si>
  <si>
    <t>Felsőszenterzsébet Község ÖNKORMÁNYZATA</t>
  </si>
  <si>
    <t xml:space="preserve"> </t>
  </si>
  <si>
    <t>2012. év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</si>
  <si>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</si>
  <si>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</si>
  <si>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2013. ÉV</t>
  </si>
  <si>
    <t xml:space="preserve">2013.év </t>
  </si>
  <si>
    <t>Támogatott szervezet neve</t>
  </si>
  <si>
    <t>Támogatás célja</t>
  </si>
  <si>
    <t>Tervezett 
(E Ft)</t>
  </si>
  <si>
    <t>Tényleges 
(E Ft)</t>
  </si>
  <si>
    <t>Fogorvosi ügyelet támogatása</t>
  </si>
  <si>
    <t>működési támogatás</t>
  </si>
  <si>
    <t>16.sz. melléklet</t>
  </si>
  <si>
    <t>Adósság állomány alakulása lejárat, eszközök, bel- és külföldi hitelezők szerinti bontásban 
2013. december 31-én</t>
  </si>
  <si>
    <t>2013. évi módosított ei.</t>
  </si>
  <si>
    <t xml:space="preserve">
2013. évi 
teljesítés
</t>
  </si>
  <si>
    <t>Összes teljesítés 2013. dec. 31-ig</t>
  </si>
  <si>
    <t>Felhasználás
2013. dec.31-ig</t>
  </si>
  <si>
    <t xml:space="preserve">Összes teljesítés 2013. dec. 31-ig
</t>
  </si>
  <si>
    <t>Felhasználás
2012. dec.31-ig</t>
  </si>
  <si>
    <t>2013. előtt</t>
  </si>
  <si>
    <t>2013. évi</t>
  </si>
  <si>
    <t>2013. után</t>
  </si>
  <si>
    <t>Teljesítés %-a 
2013. dec. 31-ig</t>
  </si>
  <si>
    <t>Önkormányzaton kívüli EU-s projekthez történő hozzájárulás 2013. évi előirányzata és teljesítése</t>
  </si>
  <si>
    <t>Közösségi épület átalakítása</t>
  </si>
  <si>
    <t>Laptop vásárlás</t>
  </si>
  <si>
    <t>Közutak, hidak fenntartása</t>
  </si>
  <si>
    <t>Zöldterület gazdálkodás</t>
  </si>
  <si>
    <t>Önkormányzati jogalkotás</t>
  </si>
  <si>
    <t>Önkormányzat igazgatási tevékenysége,támogatásai</t>
  </si>
  <si>
    <t>Háziorvosi fogorvosi ügyeleti ellátás</t>
  </si>
  <si>
    <t>2013.
évi
teljesítés</t>
  </si>
  <si>
    <t>Hitel, kölcsön állomány  2013. dec. 31-én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</si>
</sst>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75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22" fillId="0" borderId="0" xfId="58" applyFont="1" applyFill="1">
      <alignment/>
      <protection/>
    </xf>
    <xf numFmtId="0" fontId="24" fillId="0" borderId="0" xfId="58" applyFont="1" applyFill="1" applyAlignment="1">
      <alignment vertical="center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23" fillId="0" borderId="0" xfId="58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84" fontId="14" fillId="0" borderId="13" xfId="58" applyNumberFormat="1" applyFont="1" applyFill="1" applyBorder="1" applyAlignment="1">
      <alignment horizontal="center" vertical="center" wrapText="1"/>
      <protection/>
    </xf>
    <xf numFmtId="184" fontId="7" fillId="0" borderId="13" xfId="58" applyNumberFormat="1" applyFont="1" applyFill="1" applyBorder="1" applyAlignment="1">
      <alignment horizontal="center" vertical="center" wrapText="1"/>
      <protection/>
    </xf>
    <xf numFmtId="184" fontId="14" fillId="0" borderId="17" xfId="58" applyNumberFormat="1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0" fontId="0" fillId="0" borderId="0" xfId="58" applyFont="1" applyFill="1">
      <alignment/>
      <protection/>
    </xf>
    <xf numFmtId="37" fontId="14" fillId="0" borderId="18" xfId="58" applyNumberFormat="1" applyFont="1" applyFill="1" applyBorder="1" applyAlignment="1">
      <alignment horizontal="left" vertical="center" indent="1"/>
      <protection/>
    </xf>
    <xf numFmtId="0" fontId="14" fillId="0" borderId="13" xfId="58" applyFont="1" applyFill="1" applyBorder="1" applyAlignment="1">
      <alignment horizontal="left" vertical="center" indent="1"/>
      <protection/>
    </xf>
    <xf numFmtId="37" fontId="16" fillId="0" borderId="19" xfId="58" applyNumberFormat="1" applyFont="1" applyFill="1" applyBorder="1" applyAlignment="1">
      <alignment horizontal="left" indent="1"/>
      <protection/>
    </xf>
    <xf numFmtId="0" fontId="16" fillId="0" borderId="16" xfId="58" applyFont="1" applyFill="1" applyBorder="1" applyAlignment="1">
      <alignment horizontal="left" indent="3"/>
      <protection/>
    </xf>
    <xf numFmtId="37" fontId="16" fillId="0" borderId="20" xfId="58" applyNumberFormat="1" applyFont="1" applyFill="1" applyBorder="1" applyAlignment="1">
      <alignment horizontal="left" indent="1"/>
      <protection/>
    </xf>
    <xf numFmtId="0" fontId="16" fillId="0" borderId="21" xfId="58" applyFont="1" applyFill="1" applyBorder="1" applyAlignment="1">
      <alignment horizontal="left" indent="3"/>
      <protection/>
    </xf>
    <xf numFmtId="37" fontId="16" fillId="0" borderId="20" xfId="58" applyNumberFormat="1" applyFont="1" applyFill="1" applyBorder="1" applyAlignment="1">
      <alignment horizontal="left" wrapText="1" indent="1"/>
      <protection/>
    </xf>
    <xf numFmtId="0" fontId="14" fillId="0" borderId="18" xfId="58" applyFont="1" applyFill="1" applyBorder="1" applyAlignment="1">
      <alignment horizontal="left" vertical="center" indent="1"/>
      <protection/>
    </xf>
    <xf numFmtId="0" fontId="14" fillId="0" borderId="13" xfId="58" applyFont="1" applyFill="1" applyBorder="1" applyAlignment="1" quotePrefix="1">
      <alignment horizontal="left" vertical="center" indent="1"/>
      <protection/>
    </xf>
    <xf numFmtId="0" fontId="16" fillId="0" borderId="20" xfId="58" applyFont="1" applyFill="1" applyBorder="1" applyAlignment="1">
      <alignment horizontal="left" indent="1"/>
      <protection/>
    </xf>
    <xf numFmtId="0" fontId="16" fillId="0" borderId="22" xfId="58" applyFont="1" applyFill="1" applyBorder="1" applyAlignment="1">
      <alignment horizontal="left" indent="1"/>
      <protection/>
    </xf>
    <xf numFmtId="0" fontId="16" fillId="0" borderId="23" xfId="58" applyFont="1" applyFill="1" applyBorder="1" applyAlignment="1">
      <alignment horizontal="left" indent="3"/>
      <protection/>
    </xf>
    <xf numFmtId="0" fontId="14" fillId="0" borderId="24" xfId="58" applyFont="1" applyFill="1" applyBorder="1" applyAlignment="1">
      <alignment horizontal="left" vertical="center" indent="1"/>
      <protection/>
    </xf>
    <xf numFmtId="0" fontId="19" fillId="0" borderId="25" xfId="58" applyNumberFormat="1" applyFont="1" applyFill="1" applyBorder="1" applyAlignment="1" applyProtection="1">
      <alignment horizontal="center" vertical="center"/>
      <protection/>
    </xf>
    <xf numFmtId="0" fontId="19" fillId="0" borderId="26" xfId="58" applyNumberFormat="1" applyFont="1" applyFill="1" applyBorder="1" applyAlignment="1" applyProtection="1">
      <alignment horizontal="center" vertical="center"/>
      <protection/>
    </xf>
    <xf numFmtId="0" fontId="19" fillId="0" borderId="27" xfId="58" applyNumberFormat="1" applyFont="1" applyFill="1" applyBorder="1" applyAlignment="1" applyProtection="1">
      <alignment horizontal="center" vertical="center"/>
      <protection/>
    </xf>
    <xf numFmtId="172" fontId="16" fillId="0" borderId="28" xfId="58" applyNumberFormat="1" applyFont="1" applyFill="1" applyBorder="1" applyAlignment="1">
      <alignment horizontal="center" vertical="center"/>
      <protection/>
    </xf>
    <xf numFmtId="0" fontId="16" fillId="0" borderId="29" xfId="58" applyFont="1" applyFill="1" applyBorder="1" applyAlignment="1">
      <alignment horizontal="left" vertical="center" wrapText="1"/>
      <protection/>
    </xf>
    <xf numFmtId="184" fontId="16" fillId="0" borderId="29" xfId="58" applyNumberFormat="1" applyFont="1" applyFill="1" applyBorder="1" applyAlignment="1" applyProtection="1">
      <alignment horizontal="right" vertical="center"/>
      <protection locked="0"/>
    </xf>
    <xf numFmtId="184" fontId="16" fillId="0" borderId="12" xfId="58" applyNumberFormat="1" applyFont="1" applyFill="1" applyBorder="1" applyAlignment="1" applyProtection="1">
      <alignment horizontal="right" vertical="center"/>
      <protection locked="0"/>
    </xf>
    <xf numFmtId="172" fontId="16" fillId="0" borderId="30" xfId="58" applyNumberFormat="1" applyFont="1" applyFill="1" applyBorder="1" applyAlignment="1">
      <alignment horizontal="center" vertical="center"/>
      <protection/>
    </xf>
    <xf numFmtId="0" fontId="16" fillId="0" borderId="21" xfId="58" applyFont="1" applyFill="1" applyBorder="1" applyAlignment="1">
      <alignment horizontal="left" vertical="center" wrapText="1"/>
      <protection/>
    </xf>
    <xf numFmtId="184" fontId="16" fillId="0" borderId="21" xfId="58" applyNumberFormat="1" applyFont="1" applyFill="1" applyBorder="1" applyAlignment="1" applyProtection="1">
      <alignment horizontal="right" vertical="center"/>
      <protection locked="0"/>
    </xf>
    <xf numFmtId="184" fontId="16" fillId="0" borderId="10" xfId="58" applyNumberFormat="1" applyFont="1" applyFill="1" applyBorder="1" applyAlignment="1" applyProtection="1">
      <alignment horizontal="right" vertical="center"/>
      <protection locked="0"/>
    </xf>
    <xf numFmtId="172" fontId="16" fillId="0" borderId="31" xfId="58" applyNumberFormat="1" applyFont="1" applyFill="1" applyBorder="1" applyAlignment="1">
      <alignment horizontal="center" vertical="center"/>
      <protection/>
    </xf>
    <xf numFmtId="0" fontId="16" fillId="0" borderId="32" xfId="58" applyFont="1" applyFill="1" applyBorder="1" applyAlignment="1">
      <alignment horizontal="left" vertical="center" wrapText="1"/>
      <protection/>
    </xf>
    <xf numFmtId="184" fontId="16" fillId="0" borderId="32" xfId="58" applyNumberFormat="1" applyFont="1" applyFill="1" applyBorder="1" applyAlignment="1" applyProtection="1">
      <alignment horizontal="right" vertical="center"/>
      <protection locked="0"/>
    </xf>
    <xf numFmtId="184" fontId="16" fillId="0" borderId="11" xfId="58" applyNumberFormat="1" applyFont="1" applyFill="1" applyBorder="1" applyAlignment="1" applyProtection="1">
      <alignment horizontal="right" vertical="center"/>
      <protection locked="0"/>
    </xf>
    <xf numFmtId="172" fontId="14" fillId="0" borderId="14" xfId="58" applyNumberFormat="1" applyFont="1" applyFill="1" applyBorder="1" applyAlignment="1">
      <alignment horizontal="center" vertical="center"/>
      <protection/>
    </xf>
    <xf numFmtId="0" fontId="14" fillId="0" borderId="13" xfId="58" applyFont="1" applyFill="1" applyBorder="1" applyAlignment="1">
      <alignment horizontal="left" vertical="center" wrapText="1"/>
      <protection/>
    </xf>
    <xf numFmtId="184" fontId="16" fillId="0" borderId="29" xfId="58" applyNumberFormat="1" applyFont="1" applyFill="1" applyBorder="1" applyAlignment="1" applyProtection="1">
      <alignment vertical="center"/>
      <protection locked="0"/>
    </xf>
    <xf numFmtId="184" fontId="16" fillId="0" borderId="12" xfId="58" applyNumberFormat="1" applyFont="1" applyFill="1" applyBorder="1" applyAlignment="1" applyProtection="1">
      <alignment vertical="center"/>
      <protection locked="0"/>
    </xf>
    <xf numFmtId="184" fontId="16" fillId="0" borderId="32" xfId="58" applyNumberFormat="1" applyFont="1" applyFill="1" applyBorder="1" applyAlignment="1" applyProtection="1">
      <alignment vertical="center"/>
      <protection locked="0"/>
    </xf>
    <xf numFmtId="184" fontId="16" fillId="0" borderId="11" xfId="58" applyNumberFormat="1" applyFont="1" applyFill="1" applyBorder="1" applyAlignment="1" applyProtection="1">
      <alignment vertical="center"/>
      <protection locked="0"/>
    </xf>
    <xf numFmtId="0" fontId="16" fillId="0" borderId="21" xfId="58" applyFont="1" applyFill="1" applyBorder="1" applyAlignment="1" quotePrefix="1">
      <alignment horizontal="left" vertical="center" wrapText="1"/>
      <protection/>
    </xf>
    <xf numFmtId="0" fontId="16" fillId="0" borderId="32" xfId="58" applyFont="1" applyFill="1" applyBorder="1" applyAlignment="1" quotePrefix="1">
      <alignment horizontal="left" vertical="center" wrapText="1"/>
      <protection/>
    </xf>
    <xf numFmtId="172" fontId="14" fillId="0" borderId="33" xfId="58" applyNumberFormat="1" applyFont="1" applyFill="1" applyBorder="1" applyAlignment="1">
      <alignment horizontal="center" vertical="center"/>
      <protection/>
    </xf>
    <xf numFmtId="0" fontId="14" fillId="0" borderId="34" xfId="58" applyFont="1" applyFill="1" applyBorder="1" applyAlignment="1">
      <alignment horizontal="left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27" fillId="0" borderId="0" xfId="58" applyFont="1" applyFill="1">
      <alignment/>
      <protection/>
    </xf>
    <xf numFmtId="0" fontId="14" fillId="0" borderId="13" xfId="58" applyFont="1" applyFill="1" applyBorder="1" applyAlignment="1" quotePrefix="1">
      <alignment horizontal="left" vertical="center" wrapText="1" inden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4" fillId="0" borderId="25" xfId="59" applyNumberFormat="1" applyFont="1" applyFill="1" applyBorder="1" applyAlignment="1" applyProtection="1">
      <alignment horizontal="center" vertical="center" wrapText="1"/>
      <protection/>
    </xf>
    <xf numFmtId="49" fontId="14" fillId="0" borderId="26" xfId="59" applyNumberFormat="1" applyFont="1" applyFill="1" applyBorder="1" applyAlignment="1" applyProtection="1">
      <alignment horizontal="center" vertical="center"/>
      <protection/>
    </xf>
    <xf numFmtId="49" fontId="14" fillId="0" borderId="27" xfId="59" applyNumberFormat="1" applyFont="1" applyFill="1" applyBorder="1" applyAlignment="1" applyProtection="1">
      <alignment horizontal="center" vertical="center"/>
      <protection/>
    </xf>
    <xf numFmtId="0" fontId="16" fillId="0" borderId="28" xfId="59" applyFont="1" applyFill="1" applyBorder="1" applyAlignment="1" applyProtection="1">
      <alignment horizontal="left" vertical="center" wrapText="1"/>
      <protection/>
    </xf>
    <xf numFmtId="172" fontId="16" fillId="0" borderId="29" xfId="59" applyNumberFormat="1" applyFont="1" applyFill="1" applyBorder="1" applyAlignment="1" applyProtection="1">
      <alignment horizontal="center" vertical="center"/>
      <protection/>
    </xf>
    <xf numFmtId="183" fontId="16" fillId="0" borderId="12" xfId="59" applyNumberFormat="1" applyFont="1" applyFill="1" applyBorder="1" applyAlignment="1" applyProtection="1">
      <alignment vertical="center"/>
      <protection locked="0"/>
    </xf>
    <xf numFmtId="0" fontId="16" fillId="0" borderId="30" xfId="59" applyFont="1" applyFill="1" applyBorder="1" applyAlignment="1" applyProtection="1">
      <alignment horizontal="left" vertical="center" wrapText="1"/>
      <protection/>
    </xf>
    <xf numFmtId="172" fontId="16" fillId="0" borderId="21" xfId="59" applyNumberFormat="1" applyFont="1" applyFill="1" applyBorder="1" applyAlignment="1" applyProtection="1">
      <alignment horizontal="center" vertical="center"/>
      <protection/>
    </xf>
    <xf numFmtId="183" fontId="16" fillId="0" borderId="10" xfId="59" applyNumberFormat="1" applyFont="1" applyFill="1" applyBorder="1" applyAlignment="1" applyProtection="1">
      <alignment vertical="center"/>
      <protection locked="0"/>
    </xf>
    <xf numFmtId="0" fontId="16" fillId="0" borderId="30" xfId="59" applyFont="1" applyFill="1" applyBorder="1" applyAlignment="1" applyProtection="1">
      <alignment horizontal="left" vertical="center" wrapText="1" indent="2"/>
      <protection/>
    </xf>
    <xf numFmtId="0" fontId="16" fillId="0" borderId="30" xfId="59" applyFont="1" applyFill="1" applyBorder="1" applyAlignment="1" applyProtection="1">
      <alignment horizontal="left" vertical="center" indent="2"/>
      <protection locked="0"/>
    </xf>
    <xf numFmtId="0" fontId="18" fillId="0" borderId="30" xfId="59" applyFont="1" applyFill="1" applyBorder="1" applyAlignment="1" applyProtection="1">
      <alignment horizontal="left" vertical="center" wrapText="1"/>
      <protection/>
    </xf>
    <xf numFmtId="183" fontId="17" fillId="0" borderId="10" xfId="59" applyNumberFormat="1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horizontal="right" vertical="center" wrapText="1" indent="1"/>
    </xf>
    <xf numFmtId="49" fontId="14" fillId="0" borderId="37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7" xfId="0" applyNumberFormat="1" applyFont="1" applyFill="1" applyBorder="1" applyAlignment="1" applyProtection="1">
      <alignment horizontal="right" vertical="center"/>
      <protection locked="0"/>
    </xf>
    <xf numFmtId="49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3" xfId="58" applyFont="1" applyFill="1" applyBorder="1" applyAlignment="1">
      <alignment horizontal="left" vertical="center" indent="1"/>
      <protection/>
    </xf>
    <xf numFmtId="0" fontId="7" fillId="0" borderId="13" xfId="58" applyFont="1" applyFill="1" applyBorder="1" applyAlignment="1">
      <alignment horizontal="left" vertical="center" indent="1"/>
      <protection/>
    </xf>
    <xf numFmtId="3" fontId="17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4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>
      <alignment vertical="center" wrapText="1"/>
    </xf>
    <xf numFmtId="164" fontId="14" fillId="0" borderId="35" xfId="0" applyNumberFormat="1" applyFont="1" applyFill="1" applyBorder="1" applyAlignment="1">
      <alignment vertical="center" wrapText="1"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Continuous" vertical="center"/>
    </xf>
    <xf numFmtId="164" fontId="7" fillId="0" borderId="50" xfId="0" applyNumberFormat="1" applyFont="1" applyFill="1" applyBorder="1" applyAlignment="1">
      <alignment horizontal="centerContinuous" vertical="center"/>
    </xf>
    <xf numFmtId="164" fontId="7" fillId="0" borderId="51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horizontal="center" vertical="center" wrapText="1"/>
    </xf>
    <xf numFmtId="164" fontId="14" fillId="0" borderId="5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55" xfId="0" applyNumberFormat="1" applyFont="1" applyFill="1" applyBorder="1" applyAlignment="1">
      <alignment horizontal="right" vertical="center" wrapText="1" indent="1"/>
    </xf>
    <xf numFmtId="164" fontId="14" fillId="0" borderId="30" xfId="0" applyNumberFormat="1" applyFont="1" applyFill="1" applyBorder="1" applyAlignment="1">
      <alignment horizontal="right" vertical="center" wrapText="1" indent="1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0" applyNumberFormat="1" applyFont="1" applyFill="1" applyBorder="1" applyAlignment="1">
      <alignment vertical="center" wrapText="1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>
      <alignment horizontal="right" vertical="center" wrapText="1" indent="1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57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>
      <alignment horizontal="right" vertical="center" wrapText="1" indent="1"/>
    </xf>
    <xf numFmtId="164" fontId="14" fillId="0" borderId="13" xfId="0" applyNumberFormat="1" applyFont="1" applyFill="1" applyBorder="1" applyAlignment="1">
      <alignment horizontal="left" vertical="center" wrapText="1" inden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58" xfId="0" applyNumberFormat="1" applyFont="1" applyFill="1" applyBorder="1" applyAlignment="1">
      <alignment horizontal="left" vertical="center" wrapText="1" indent="1"/>
    </xf>
    <xf numFmtId="164" fontId="14" fillId="0" borderId="14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 wrapText="1"/>
      <protection/>
    </xf>
    <xf numFmtId="0" fontId="16" fillId="0" borderId="21" xfId="0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/>
      <protection locked="0"/>
    </xf>
    <xf numFmtId="164" fontId="16" fillId="0" borderId="44" xfId="0" applyNumberFormat="1" applyFont="1" applyFill="1" applyBorder="1" applyAlignment="1" applyProtection="1">
      <alignment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vertical="center" wrapText="1"/>
      <protection/>
    </xf>
    <xf numFmtId="0" fontId="16" fillId="0" borderId="32" xfId="0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vertical="center"/>
      <protection locked="0"/>
    </xf>
    <xf numFmtId="164" fontId="16" fillId="0" borderId="45" xfId="0" applyNumberFormat="1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/>
      <protection locked="0"/>
    </xf>
    <xf numFmtId="164" fontId="16" fillId="0" borderId="52" xfId="0" applyNumberFormat="1" applyFont="1" applyFill="1" applyBorder="1" applyAlignment="1" applyProtection="1">
      <alignment vertical="center"/>
      <protection locked="0"/>
    </xf>
    <xf numFmtId="164" fontId="14" fillId="0" borderId="13" xfId="0" applyNumberFormat="1" applyFont="1" applyFill="1" applyBorder="1" applyAlignment="1" applyProtection="1">
      <alignment vertical="center"/>
      <protection/>
    </xf>
    <xf numFmtId="164" fontId="14" fillId="0" borderId="48" xfId="0" applyNumberFormat="1" applyFont="1" applyFill="1" applyBorder="1" applyAlignment="1" applyProtection="1">
      <alignment vertical="center"/>
      <protection/>
    </xf>
    <xf numFmtId="164" fontId="14" fillId="0" borderId="3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7" fillId="0" borderId="13" xfId="0" applyNumberFormat="1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0" xfId="0" applyFont="1" applyFill="1" applyBorder="1" applyAlignment="1" applyProtection="1">
      <alignment horizontal="right" vertical="center" wrapText="1" indent="1"/>
      <protection/>
    </xf>
    <xf numFmtId="164" fontId="16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0" xfId="0" applyFont="1" applyFill="1" applyBorder="1" applyAlignment="1">
      <alignment horizontal="right" vertical="center" wrapText="1" indent="1"/>
    </xf>
    <xf numFmtId="0" fontId="16" fillId="0" borderId="25" xfId="0" applyFont="1" applyFill="1" applyBorder="1" applyAlignment="1">
      <alignment horizontal="righ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15" xfId="0" applyNumberFormat="1" applyFont="1" applyFill="1" applyBorder="1" applyAlignment="1">
      <alignment horizontal="right" vertical="center" wrapText="1" indent="2"/>
    </xf>
    <xf numFmtId="164" fontId="14" fillId="0" borderId="47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64" fontId="14" fillId="0" borderId="58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 vertical="center" wrapText="1"/>
    </xf>
    <xf numFmtId="164" fontId="14" fillId="0" borderId="59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4" fontId="14" fillId="0" borderId="42" xfId="0" applyNumberFormat="1" applyFont="1" applyFill="1" applyBorder="1" applyAlignment="1">
      <alignment horizontal="right" vertical="center" wrapText="1"/>
    </xf>
    <xf numFmtId="49" fontId="17" fillId="0" borderId="62" xfId="0" applyNumberFormat="1" applyFont="1" applyFill="1" applyBorder="1" applyAlignment="1" quotePrefix="1">
      <alignment horizontal="left" vertical="center" indent="1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4" fontId="17" fillId="0" borderId="39" xfId="0" applyNumberFormat="1" applyFont="1" applyFill="1" applyBorder="1" applyAlignment="1" applyProtection="1">
      <alignment vertical="center" wrapText="1"/>
      <protection locked="0"/>
    </xf>
    <xf numFmtId="49" fontId="16" fillId="0" borderId="62" xfId="0" applyNumberFormat="1" applyFont="1" applyFill="1" applyBorder="1" applyAlignment="1">
      <alignment horizontal="left" vertical="center"/>
    </xf>
    <xf numFmtId="3" fontId="16" fillId="0" borderId="39" xfId="0" applyNumberFormat="1" applyFont="1" applyFill="1" applyBorder="1" applyAlignment="1" applyProtection="1">
      <alignment horizontal="right" vertical="center"/>
      <protection locked="0"/>
    </xf>
    <xf numFmtId="4" fontId="16" fillId="0" borderId="39" xfId="0" applyNumberFormat="1" applyFont="1" applyFill="1" applyBorder="1" applyAlignment="1" applyProtection="1">
      <alignment vertical="center" wrapText="1"/>
      <protection locked="0"/>
    </xf>
    <xf numFmtId="4" fontId="14" fillId="0" borderId="39" xfId="0" applyNumberFormat="1" applyFont="1" applyFill="1" applyBorder="1" applyAlignment="1">
      <alignment vertical="center" wrapText="1"/>
    </xf>
    <xf numFmtId="49" fontId="16" fillId="0" borderId="63" xfId="0" applyNumberFormat="1" applyFont="1" applyFill="1" applyBorder="1" applyAlignment="1" applyProtection="1">
      <alignment horizontal="left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4" fontId="16" fillId="0" borderId="40" xfId="0" applyNumberFormat="1" applyFont="1" applyFill="1" applyBorder="1" applyAlignment="1" applyProtection="1">
      <alignment vertical="center" wrapText="1"/>
      <protection locked="0"/>
    </xf>
    <xf numFmtId="49" fontId="14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14" fillId="0" borderId="58" xfId="0" applyNumberFormat="1" applyFont="1" applyFill="1" applyBorder="1" applyAlignment="1">
      <alignment vertical="center"/>
    </xf>
    <xf numFmtId="4" fontId="16" fillId="0" borderId="58" xfId="0" applyNumberFormat="1" applyFont="1" applyFill="1" applyBorder="1" applyAlignment="1" applyProtection="1">
      <alignment vertical="center" wrapText="1"/>
      <protection locked="0"/>
    </xf>
    <xf numFmtId="49" fontId="16" fillId="0" borderId="28" xfId="0" applyNumberFormat="1" applyFont="1" applyFill="1" applyBorder="1" applyAlignment="1">
      <alignment horizontal="left" vertical="center"/>
    </xf>
    <xf numFmtId="3" fontId="14" fillId="0" borderId="42" xfId="0" applyNumberFormat="1" applyFont="1" applyFill="1" applyBorder="1" applyAlignment="1">
      <alignment horizontal="right" vertical="center" wrapText="1"/>
    </xf>
    <xf numFmtId="49" fontId="16" fillId="0" borderId="30" xfId="0" applyNumberFormat="1" applyFont="1" applyFill="1" applyBorder="1" applyAlignment="1">
      <alignment horizontal="left" vertical="center"/>
    </xf>
    <xf numFmtId="3" fontId="16" fillId="0" borderId="39" xfId="0" applyNumberFormat="1" applyFont="1" applyFill="1" applyBorder="1" applyAlignment="1" applyProtection="1">
      <alignment vertical="center" wrapText="1"/>
      <protection locked="0"/>
    </xf>
    <xf numFmtId="49" fontId="16" fillId="0" borderId="30" xfId="0" applyNumberFormat="1" applyFont="1" applyFill="1" applyBorder="1" applyAlignment="1" applyProtection="1">
      <alignment horizontal="left" vertical="center"/>
      <protection locked="0"/>
    </xf>
    <xf numFmtId="3" fontId="14" fillId="0" borderId="39" xfId="0" applyNumberFormat="1" applyFont="1" applyFill="1" applyBorder="1" applyAlignment="1">
      <alignment vertical="center" wrapText="1"/>
    </xf>
    <xf numFmtId="49" fontId="16" fillId="0" borderId="31" xfId="0" applyNumberFormat="1" applyFont="1" applyFill="1" applyBorder="1" applyAlignment="1" applyProtection="1">
      <alignment horizontal="left" vertical="center"/>
      <protection locked="0"/>
    </xf>
    <xf numFmtId="3" fontId="16" fillId="0" borderId="40" xfId="0" applyNumberFormat="1" applyFont="1" applyFill="1" applyBorder="1" applyAlignment="1" applyProtection="1">
      <alignment vertical="center" wrapText="1"/>
      <protection locked="0"/>
    </xf>
    <xf numFmtId="166" fontId="14" fillId="0" borderId="58" xfId="0" applyNumberFormat="1" applyFont="1" applyFill="1" applyBorder="1" applyAlignment="1">
      <alignment horizontal="left" vertical="center" wrapText="1" indent="1"/>
    </xf>
    <xf numFmtId="3" fontId="14" fillId="0" borderId="58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left" vertical="center" wrapText="1"/>
    </xf>
    <xf numFmtId="164" fontId="14" fillId="0" borderId="58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Continuous" vertical="center"/>
      <protection/>
    </xf>
    <xf numFmtId="0" fontId="5" fillId="0" borderId="0" xfId="58" applyFont="1" applyFill="1" applyAlignment="1">
      <alignment horizontal="right"/>
      <protection/>
    </xf>
    <xf numFmtId="0" fontId="7" fillId="0" borderId="64" xfId="58" applyFont="1" applyFill="1" applyBorder="1" applyAlignment="1">
      <alignment horizontal="center" vertical="center" wrapText="1"/>
      <protection/>
    </xf>
    <xf numFmtId="0" fontId="14" fillId="0" borderId="64" xfId="58" applyFont="1" applyFill="1" applyBorder="1" applyAlignment="1">
      <alignment horizontal="center" vertical="center" wrapText="1"/>
      <protection/>
    </xf>
    <xf numFmtId="0" fontId="14" fillId="0" borderId="65" xfId="58" applyFont="1" applyFill="1" applyBorder="1" applyAlignment="1">
      <alignment horizontal="center" vertical="center" wrapText="1"/>
      <protection/>
    </xf>
    <xf numFmtId="0" fontId="21" fillId="0" borderId="0" xfId="58" applyFill="1">
      <alignment/>
      <protection/>
    </xf>
    <xf numFmtId="184" fontId="14" fillId="0" borderId="13" xfId="58" applyNumberFormat="1" applyFont="1" applyFill="1" applyBorder="1" applyAlignment="1">
      <alignment vertical="center"/>
      <protection/>
    </xf>
    <xf numFmtId="184" fontId="14" fillId="0" borderId="13" xfId="58" applyNumberFormat="1" applyFont="1" applyFill="1" applyBorder="1" applyAlignment="1">
      <alignment horizontal="right" vertical="center"/>
      <protection/>
    </xf>
    <xf numFmtId="184" fontId="14" fillId="0" borderId="17" xfId="58" applyNumberFormat="1" applyFont="1" applyFill="1" applyBorder="1" applyAlignment="1">
      <alignment vertical="center"/>
      <protection/>
    </xf>
    <xf numFmtId="184" fontId="16" fillId="0" borderId="16" xfId="40" applyNumberFormat="1" applyFont="1" applyFill="1" applyBorder="1" applyAlignment="1" applyProtection="1">
      <alignment vertical="center"/>
      <protection locked="0"/>
    </xf>
    <xf numFmtId="184" fontId="16" fillId="0" borderId="16" xfId="58" applyNumberFormat="1" applyFont="1" applyFill="1" applyBorder="1">
      <alignment/>
      <protection/>
    </xf>
    <xf numFmtId="184" fontId="16" fillId="0" borderId="16" xfId="40" applyNumberFormat="1" applyFont="1" applyFill="1" applyBorder="1" applyAlignment="1" applyProtection="1" quotePrefix="1">
      <alignment horizontal="right"/>
      <protection locked="0"/>
    </xf>
    <xf numFmtId="184" fontId="16" fillId="0" borderId="66" xfId="58" applyNumberFormat="1" applyFont="1" applyFill="1" applyBorder="1">
      <alignment/>
      <protection/>
    </xf>
    <xf numFmtId="184" fontId="16" fillId="0" borderId="21" xfId="40" applyNumberFormat="1" applyFont="1" applyFill="1" applyBorder="1" applyAlignment="1" applyProtection="1">
      <alignment vertical="center"/>
      <protection locked="0"/>
    </xf>
    <xf numFmtId="184" fontId="16" fillId="0" borderId="21" xfId="58" applyNumberFormat="1" applyFont="1" applyFill="1" applyBorder="1">
      <alignment/>
      <protection/>
    </xf>
    <xf numFmtId="184" fontId="16" fillId="0" borderId="21" xfId="40" applyNumberFormat="1" applyFont="1" applyFill="1" applyBorder="1" applyAlignment="1" applyProtection="1">
      <alignment/>
      <protection locked="0"/>
    </xf>
    <xf numFmtId="184" fontId="16" fillId="0" borderId="67" xfId="58" applyNumberFormat="1" applyFont="1" applyFill="1" applyBorder="1">
      <alignment/>
      <protection/>
    </xf>
    <xf numFmtId="184" fontId="16" fillId="0" borderId="21" xfId="58" applyNumberFormat="1" applyFont="1" applyFill="1" applyBorder="1" applyAlignment="1" applyProtection="1">
      <alignment vertical="center"/>
      <protection locked="0"/>
    </xf>
    <xf numFmtId="184" fontId="16" fillId="0" borderId="21" xfId="58" applyNumberFormat="1" applyFont="1" applyFill="1" applyBorder="1" applyProtection="1">
      <alignment/>
      <protection locked="0"/>
    </xf>
    <xf numFmtId="184" fontId="16" fillId="0" borderId="26" xfId="58" applyNumberFormat="1" applyFont="1" applyFill="1" applyBorder="1" applyAlignment="1" applyProtection="1">
      <alignment vertical="center"/>
      <protection locked="0"/>
    </xf>
    <xf numFmtId="184" fontId="16" fillId="0" borderId="26" xfId="58" applyNumberFormat="1" applyFont="1" applyFill="1" applyBorder="1">
      <alignment/>
      <protection/>
    </xf>
    <xf numFmtId="184" fontId="16" fillId="0" borderId="26" xfId="58" applyNumberFormat="1" applyFont="1" applyFill="1" applyBorder="1" applyProtection="1">
      <alignment/>
      <protection locked="0"/>
    </xf>
    <xf numFmtId="184" fontId="16" fillId="0" borderId="68" xfId="58" applyNumberFormat="1" applyFont="1" applyFill="1" applyBorder="1">
      <alignment/>
      <protection/>
    </xf>
    <xf numFmtId="184" fontId="16" fillId="0" borderId="16" xfId="58" applyNumberFormat="1" applyFont="1" applyFill="1" applyBorder="1" applyAlignment="1" applyProtection="1">
      <alignment vertical="center"/>
      <protection locked="0"/>
    </xf>
    <xf numFmtId="184" fontId="16" fillId="0" borderId="16" xfId="58" applyNumberFormat="1" applyFont="1" applyFill="1" applyBorder="1" applyProtection="1">
      <alignment/>
      <protection locked="0"/>
    </xf>
    <xf numFmtId="184" fontId="7" fillId="0" borderId="14" xfId="58" applyNumberFormat="1" applyFont="1" applyFill="1" applyBorder="1" applyAlignment="1">
      <alignment horizontal="center" vertical="center" wrapText="1"/>
      <protection/>
    </xf>
    <xf numFmtId="184" fontId="16" fillId="0" borderId="32" xfId="58" applyNumberFormat="1" applyFont="1" applyFill="1" applyBorder="1">
      <alignment/>
      <protection/>
    </xf>
    <xf numFmtId="184" fontId="16" fillId="0" borderId="69" xfId="58" applyNumberFormat="1" applyFont="1" applyFill="1" applyBorder="1">
      <alignment/>
      <protection/>
    </xf>
    <xf numFmtId="184" fontId="14" fillId="0" borderId="43" xfId="58" applyNumberFormat="1" applyFont="1" applyFill="1" applyBorder="1" applyAlignment="1">
      <alignment vertical="center"/>
      <protection/>
    </xf>
    <xf numFmtId="184" fontId="14" fillId="0" borderId="70" xfId="58" applyNumberFormat="1" applyFont="1" applyFill="1" applyBorder="1" applyAlignment="1">
      <alignment vertical="center"/>
      <protection/>
    </xf>
    <xf numFmtId="0" fontId="0" fillId="0" borderId="0" xfId="58" applyFont="1" applyFill="1" applyAlignment="1">
      <alignment horizontal="right"/>
      <protection/>
    </xf>
    <xf numFmtId="164" fontId="21" fillId="0" borderId="0" xfId="58" applyNumberFormat="1" applyFill="1" applyAlignment="1">
      <alignment vertical="center"/>
      <protection/>
    </xf>
    <xf numFmtId="0" fontId="23" fillId="0" borderId="0" xfId="58" applyFont="1" applyFill="1">
      <alignment/>
      <protection/>
    </xf>
    <xf numFmtId="0" fontId="21" fillId="0" borderId="0" xfId="58" applyFill="1" applyAlignment="1">
      <alignment vertical="center"/>
      <protection/>
    </xf>
    <xf numFmtId="184" fontId="18" fillId="0" borderId="13" xfId="58" applyNumberFormat="1" applyFont="1" applyFill="1" applyBorder="1" applyAlignment="1">
      <alignment vertical="center"/>
      <protection/>
    </xf>
    <xf numFmtId="184" fontId="18" fillId="0" borderId="35" xfId="58" applyNumberFormat="1" applyFont="1" applyFill="1" applyBorder="1" applyAlignment="1">
      <alignment vertical="center"/>
      <protection/>
    </xf>
    <xf numFmtId="184" fontId="16" fillId="0" borderId="10" xfId="58" applyNumberFormat="1" applyFont="1" applyFill="1" applyBorder="1" applyAlignment="1" applyProtection="1">
      <alignment vertical="center"/>
      <protection locked="0"/>
    </xf>
    <xf numFmtId="184" fontId="18" fillId="0" borderId="13" xfId="58" applyNumberFormat="1" applyFont="1" applyFill="1" applyBorder="1" applyAlignment="1" applyProtection="1">
      <alignment vertical="center"/>
      <protection/>
    </xf>
    <xf numFmtId="184" fontId="18" fillId="0" borderId="35" xfId="58" applyNumberFormat="1" applyFont="1" applyFill="1" applyBorder="1" applyAlignment="1" applyProtection="1">
      <alignment vertical="center"/>
      <protection/>
    </xf>
    <xf numFmtId="184" fontId="18" fillId="0" borderId="71" xfId="58" applyNumberFormat="1" applyFont="1" applyFill="1" applyBorder="1" applyAlignment="1" applyProtection="1">
      <alignment vertical="center"/>
      <protection/>
    </xf>
    <xf numFmtId="184" fontId="18" fillId="0" borderId="15" xfId="58" applyNumberFormat="1" applyFont="1" applyFill="1" applyBorder="1" applyAlignment="1" applyProtection="1">
      <alignment vertical="center"/>
      <protection/>
    </xf>
    <xf numFmtId="184" fontId="18" fillId="0" borderId="47" xfId="58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0" fontId="28" fillId="0" borderId="0" xfId="58" applyFont="1" applyFill="1">
      <alignment/>
      <protection/>
    </xf>
    <xf numFmtId="172" fontId="16" fillId="0" borderId="55" xfId="58" applyNumberFormat="1" applyFont="1" applyFill="1" applyBorder="1" applyAlignment="1">
      <alignment horizontal="center" vertical="center"/>
      <protection/>
    </xf>
    <xf numFmtId="0" fontId="16" fillId="0" borderId="16" xfId="58" applyFont="1" applyFill="1" applyBorder="1" applyAlignment="1">
      <alignment horizontal="left" vertical="center" wrapText="1" indent="1"/>
      <protection/>
    </xf>
    <xf numFmtId="184" fontId="16" fillId="0" borderId="16" xfId="40" applyNumberFormat="1" applyFont="1" applyFill="1" applyBorder="1" applyAlignment="1" applyProtection="1">
      <alignment horizontal="right" vertical="center"/>
      <protection locked="0"/>
    </xf>
    <xf numFmtId="184" fontId="16" fillId="0" borderId="16" xfId="58" applyNumberFormat="1" applyFont="1" applyFill="1" applyBorder="1" applyAlignment="1">
      <alignment horizontal="right" vertical="center"/>
      <protection/>
    </xf>
    <xf numFmtId="184" fontId="16" fillId="0" borderId="16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72" xfId="58" applyNumberFormat="1" applyFont="1" applyFill="1" applyBorder="1" applyAlignment="1">
      <alignment horizontal="right" vertical="center"/>
      <protection/>
    </xf>
    <xf numFmtId="0" fontId="16" fillId="0" borderId="21" xfId="58" applyFont="1" applyFill="1" applyBorder="1" applyAlignment="1" quotePrefix="1">
      <alignment horizontal="left" vertical="center" wrapText="1" indent="1"/>
      <protection/>
    </xf>
    <xf numFmtId="184" fontId="16" fillId="0" borderId="21" xfId="40" applyNumberFormat="1" applyFont="1" applyFill="1" applyBorder="1" applyAlignment="1" applyProtection="1">
      <alignment horizontal="right" vertical="center"/>
      <protection locked="0"/>
    </xf>
    <xf numFmtId="184" fontId="16" fillId="0" borderId="21" xfId="58" applyNumberFormat="1" applyFont="1" applyFill="1" applyBorder="1" applyAlignment="1">
      <alignment horizontal="right" vertical="center"/>
      <protection/>
    </xf>
    <xf numFmtId="184" fontId="16" fillId="0" borderId="21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0" xfId="58" applyNumberFormat="1" applyFont="1" applyFill="1" applyBorder="1" applyAlignment="1">
      <alignment horizontal="right" vertical="center"/>
      <protection/>
    </xf>
    <xf numFmtId="0" fontId="16" fillId="0" borderId="32" xfId="58" applyFont="1" applyFill="1" applyBorder="1" applyAlignment="1" quotePrefix="1">
      <alignment horizontal="left" vertical="center" wrapText="1" indent="1"/>
      <protection/>
    </xf>
    <xf numFmtId="184" fontId="16" fillId="0" borderId="32" xfId="40" applyNumberFormat="1" applyFont="1" applyFill="1" applyBorder="1" applyAlignment="1" applyProtection="1">
      <alignment horizontal="right" vertical="center"/>
      <protection locked="0"/>
    </xf>
    <xf numFmtId="184" fontId="16" fillId="0" borderId="32" xfId="58" applyNumberFormat="1" applyFont="1" applyFill="1" applyBorder="1" applyAlignment="1">
      <alignment horizontal="right" vertical="center"/>
      <protection/>
    </xf>
    <xf numFmtId="184" fontId="16" fillId="0" borderId="32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1" xfId="58" applyNumberFormat="1" applyFont="1" applyFill="1" applyBorder="1" applyAlignment="1">
      <alignment horizontal="right" vertical="center"/>
      <protection/>
    </xf>
    <xf numFmtId="184" fontId="14" fillId="0" borderId="13" xfId="58" applyNumberFormat="1" applyFont="1" applyFill="1" applyBorder="1" applyAlignment="1" applyProtection="1">
      <alignment horizontal="right" vertical="center"/>
      <protection/>
    </xf>
    <xf numFmtId="0" fontId="16" fillId="0" borderId="29" xfId="58" applyFont="1" applyFill="1" applyBorder="1" applyAlignment="1" quotePrefix="1">
      <alignment horizontal="left" vertical="center" wrapText="1" indent="1"/>
      <protection/>
    </xf>
    <xf numFmtId="184" fontId="16" fillId="0" borderId="29" xfId="40" applyNumberFormat="1" applyFont="1" applyFill="1" applyBorder="1" applyAlignment="1" applyProtection="1">
      <alignment horizontal="right" vertical="center"/>
      <protection locked="0"/>
    </xf>
    <xf numFmtId="184" fontId="16" fillId="0" borderId="29" xfId="58" applyNumberFormat="1" applyFont="1" applyFill="1" applyBorder="1" applyAlignment="1">
      <alignment horizontal="right" vertical="center"/>
      <protection/>
    </xf>
    <xf numFmtId="184" fontId="16" fillId="0" borderId="29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2" xfId="58" applyNumberFormat="1" applyFont="1" applyFill="1" applyBorder="1" applyAlignment="1">
      <alignment horizontal="right" vertical="center"/>
      <protection/>
    </xf>
    <xf numFmtId="0" fontId="16" fillId="0" borderId="29" xfId="58" applyFont="1" applyFill="1" applyBorder="1" applyAlignment="1">
      <alignment horizontal="left" vertical="center" wrapText="1" indent="1"/>
      <protection/>
    </xf>
    <xf numFmtId="172" fontId="16" fillId="0" borderId="25" xfId="58" applyNumberFormat="1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 quotePrefix="1">
      <alignment horizontal="left" vertical="center" wrapText="1" indent="1"/>
      <protection/>
    </xf>
    <xf numFmtId="184" fontId="16" fillId="0" borderId="26" xfId="40" applyNumberFormat="1" applyFont="1" applyFill="1" applyBorder="1" applyAlignment="1" applyProtection="1">
      <alignment horizontal="right" vertical="center"/>
      <protection locked="0"/>
    </xf>
    <xf numFmtId="184" fontId="16" fillId="0" borderId="26" xfId="58" applyNumberFormat="1" applyFont="1" applyFill="1" applyBorder="1" applyAlignment="1">
      <alignment horizontal="right" vertical="center"/>
      <protection/>
    </xf>
    <xf numFmtId="184" fontId="16" fillId="0" borderId="26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27" xfId="58" applyNumberFormat="1" applyFont="1" applyFill="1" applyBorder="1" applyAlignment="1">
      <alignment horizontal="righ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28" xfId="0" applyFont="1" applyFill="1" applyBorder="1" applyAlignment="1" applyProtection="1">
      <alignment horizontal="right" vertical="center" wrapText="1" indent="1"/>
      <protection locked="0"/>
    </xf>
    <xf numFmtId="0" fontId="16" fillId="0" borderId="29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0" xfId="61" applyFont="1" applyFill="1">
      <alignment/>
      <protection/>
    </xf>
    <xf numFmtId="0" fontId="25" fillId="0" borderId="0" xfId="61" applyFont="1" applyFill="1">
      <alignment/>
      <protection/>
    </xf>
    <xf numFmtId="3" fontId="25" fillId="0" borderId="0" xfId="61" applyNumberFormat="1" applyFont="1" applyFill="1">
      <alignment/>
      <protection/>
    </xf>
    <xf numFmtId="0" fontId="0" fillId="0" borderId="0" xfId="59" applyFill="1" applyAlignment="1" applyProtection="1">
      <alignment vertical="center"/>
      <protection locked="0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0" fontId="14" fillId="0" borderId="30" xfId="59" applyFont="1" applyFill="1" applyBorder="1" applyAlignment="1" applyProtection="1">
      <alignment horizontal="left" vertical="center" wrapText="1"/>
      <protection/>
    </xf>
    <xf numFmtId="183" fontId="14" fillId="0" borderId="10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 locked="0"/>
    </xf>
    <xf numFmtId="0" fontId="14" fillId="0" borderId="30" xfId="59" applyFont="1" applyFill="1" applyBorder="1" applyAlignment="1" applyProtection="1">
      <alignment vertical="center" wrapText="1"/>
      <protection/>
    </xf>
    <xf numFmtId="183" fontId="18" fillId="0" borderId="10" xfId="59" applyNumberFormat="1" applyFont="1" applyFill="1" applyBorder="1" applyAlignment="1" applyProtection="1">
      <alignment vertical="center"/>
      <protection/>
    </xf>
    <xf numFmtId="0" fontId="14" fillId="0" borderId="25" xfId="59" applyFont="1" applyFill="1" applyBorder="1" applyAlignment="1" applyProtection="1">
      <alignment horizontal="left" vertical="center" wrapText="1"/>
      <protection/>
    </xf>
    <xf numFmtId="172" fontId="16" fillId="0" borderId="26" xfId="59" applyNumberFormat="1" applyFont="1" applyFill="1" applyBorder="1" applyAlignment="1" applyProtection="1">
      <alignment horizontal="center" vertical="center"/>
      <protection/>
    </xf>
    <xf numFmtId="183" fontId="14" fillId="0" borderId="27" xfId="59" applyNumberFormat="1" applyFont="1" applyFill="1" applyBorder="1" applyAlignment="1" applyProtection="1">
      <alignment vertical="center"/>
      <protection/>
    </xf>
    <xf numFmtId="0" fontId="25" fillId="0" borderId="0" xfId="61" applyFont="1" applyFill="1" applyAlignment="1">
      <alignment/>
      <protection/>
    </xf>
    <xf numFmtId="0" fontId="13" fillId="0" borderId="0" xfId="59" applyFont="1" applyFill="1" applyAlignment="1" applyProtection="1">
      <alignment horizontal="center" vertical="center"/>
      <protection/>
    </xf>
    <xf numFmtId="164" fontId="14" fillId="33" borderId="13" xfId="0" applyNumberFormat="1" applyFont="1" applyFill="1" applyBorder="1" applyAlignment="1" applyProtection="1">
      <alignment vertical="center" wrapText="1"/>
      <protection/>
    </xf>
    <xf numFmtId="1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>
      <alignment vertical="center" wrapText="1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44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>
      <alignment vertical="center" wrapText="1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>
      <alignment vertical="center" wrapText="1"/>
    </xf>
    <xf numFmtId="1" fontId="16" fillId="33" borderId="48" xfId="0" applyNumberFormat="1" applyFont="1" applyFill="1" applyBorder="1" applyAlignment="1" applyProtection="1">
      <alignment vertical="center" wrapTex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 wrapText="1"/>
      <protection/>
    </xf>
    <xf numFmtId="1" fontId="3" fillId="33" borderId="32" xfId="0" applyNumberFormat="1" applyFont="1" applyFill="1" applyBorder="1" applyAlignment="1" applyProtection="1">
      <alignment horizontal="center" vertical="center" wrapText="1"/>
      <protection/>
    </xf>
    <xf numFmtId="1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58" xfId="0" applyNumberFormat="1" applyFont="1" applyFill="1" applyBorder="1" applyAlignment="1">
      <alignment horizontal="left" vertical="center" wrapText="1" indent="2"/>
    </xf>
    <xf numFmtId="164" fontId="0" fillId="33" borderId="58" xfId="0" applyNumberFormat="1" applyFont="1" applyFill="1" applyBorder="1" applyAlignment="1">
      <alignment horizontal="right" vertical="center" wrapText="1" indent="2"/>
    </xf>
    <xf numFmtId="164" fontId="0" fillId="33" borderId="73" xfId="0" applyNumberFormat="1" applyFont="1" applyFill="1" applyBorder="1" applyAlignment="1">
      <alignment horizontal="left" vertical="center" wrapText="1" indent="2"/>
    </xf>
    <xf numFmtId="164" fontId="0" fillId="33" borderId="73" xfId="0" applyNumberFormat="1" applyFont="1" applyFill="1" applyBorder="1" applyAlignment="1">
      <alignment horizontal="right" vertical="center" wrapText="1" indent="2"/>
    </xf>
    <xf numFmtId="164" fontId="14" fillId="0" borderId="10" xfId="0" applyNumberFormat="1" applyFont="1" applyFill="1" applyBorder="1" applyAlignment="1" applyProtection="1">
      <alignment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164" fontId="14" fillId="0" borderId="44" xfId="0" applyNumberFormat="1" applyFont="1" applyFill="1" applyBorder="1" applyAlignment="1" applyProtection="1">
      <alignment vertical="center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41" xfId="0" applyNumberFormat="1" applyFont="1" applyFill="1" applyBorder="1" applyAlignment="1">
      <alignment horizontal="right" vertical="center" wrapText="1"/>
    </xf>
    <xf numFmtId="164" fontId="14" fillId="0" borderId="39" xfId="0" applyNumberFormat="1" applyFont="1" applyFill="1" applyBorder="1" applyAlignment="1">
      <alignment horizontal="right" vertical="center" wrapText="1"/>
    </xf>
    <xf numFmtId="164" fontId="14" fillId="0" borderId="74" xfId="0" applyNumberFormat="1" applyFont="1" applyFill="1" applyBorder="1" applyAlignment="1">
      <alignment horizontal="right" vertical="center" wrapText="1"/>
    </xf>
    <xf numFmtId="164" fontId="14" fillId="0" borderId="39" xfId="0" applyNumberFormat="1" applyFont="1" applyFill="1" applyBorder="1" applyAlignment="1" applyProtection="1">
      <alignment horizontal="right" vertical="center" wrapText="1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/>
    </xf>
    <xf numFmtId="164" fontId="14" fillId="0" borderId="58" xfId="0" applyNumberFormat="1" applyFont="1" applyFill="1" applyBorder="1" applyAlignment="1">
      <alignment horizontal="right" vertical="center" wrapText="1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184" fontId="16" fillId="33" borderId="21" xfId="58" applyNumberFormat="1" applyFont="1" applyFill="1" applyBorder="1" applyAlignment="1" applyProtection="1">
      <alignment vertical="center"/>
      <protection/>
    </xf>
    <xf numFmtId="184" fontId="18" fillId="33" borderId="15" xfId="58" applyNumberFormat="1" applyFont="1" applyFill="1" applyBorder="1" applyAlignment="1" applyProtection="1">
      <alignment vertical="center"/>
      <protection/>
    </xf>
    <xf numFmtId="184" fontId="16" fillId="33" borderId="32" xfId="58" applyNumberFormat="1" applyFont="1" applyFill="1" applyBorder="1" applyAlignment="1" applyProtection="1">
      <alignment vertical="center"/>
      <protection/>
    </xf>
    <xf numFmtId="172" fontId="14" fillId="0" borderId="14" xfId="58" applyNumberFormat="1" applyFont="1" applyFill="1" applyBorder="1" applyAlignment="1">
      <alignment horizontal="center" vertical="center"/>
      <protection/>
    </xf>
    <xf numFmtId="172" fontId="14" fillId="0" borderId="36" xfId="58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center" vertical="center"/>
    </xf>
    <xf numFmtId="189" fontId="7" fillId="0" borderId="72" xfId="0" applyNumberFormat="1" applyFont="1" applyFill="1" applyBorder="1" applyAlignment="1" applyProtection="1">
      <alignment horizontal="right" vertical="center"/>
      <protection/>
    </xf>
    <xf numFmtId="0" fontId="36" fillId="0" borderId="21" xfId="0" applyFont="1" applyFill="1" applyBorder="1" applyAlignment="1">
      <alignment horizontal="left" vertical="center" indent="5"/>
    </xf>
    <xf numFmtId="189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indent="1"/>
    </xf>
    <xf numFmtId="189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6" fillId="0" borderId="26" xfId="0" applyFont="1" applyFill="1" applyBorder="1" applyAlignment="1">
      <alignment horizontal="left" vertical="center" indent="5"/>
    </xf>
    <xf numFmtId="189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0" fontId="20" fillId="0" borderId="76" xfId="0" applyFont="1" applyFill="1" applyBorder="1" applyAlignment="1" applyProtection="1">
      <alignment horizontal="left" vertical="center" wrapText="1" indent="1"/>
      <protection locked="0"/>
    </xf>
    <xf numFmtId="0" fontId="20" fillId="0" borderId="77" xfId="0" applyFont="1" applyFill="1" applyBorder="1" applyAlignment="1" applyProtection="1">
      <alignment horizontal="left" vertical="center" wrapText="1" indent="1"/>
      <protection locked="0"/>
    </xf>
    <xf numFmtId="0" fontId="20" fillId="0" borderId="77" xfId="0" applyFont="1" applyFill="1" applyBorder="1" applyAlignment="1" applyProtection="1">
      <alignment horizontal="left" vertical="center" wrapText="1" indent="8"/>
      <protection locked="0"/>
    </xf>
    <xf numFmtId="172" fontId="16" fillId="0" borderId="56" xfId="58" applyNumberFormat="1" applyFont="1" applyFill="1" applyBorder="1" applyAlignment="1">
      <alignment horizontal="center" vertical="center"/>
      <protection/>
    </xf>
    <xf numFmtId="0" fontId="16" fillId="0" borderId="23" xfId="58" applyFont="1" applyFill="1" applyBorder="1" applyAlignment="1" quotePrefix="1">
      <alignment horizontal="left" vertical="center" wrapText="1" indent="1"/>
      <protection/>
    </xf>
    <xf numFmtId="184" fontId="16" fillId="0" borderId="23" xfId="40" applyNumberFormat="1" applyFont="1" applyFill="1" applyBorder="1" applyAlignment="1" applyProtection="1">
      <alignment horizontal="right" vertical="center"/>
      <protection locked="0"/>
    </xf>
    <xf numFmtId="184" fontId="16" fillId="0" borderId="23" xfId="58" applyNumberFormat="1" applyFont="1" applyFill="1" applyBorder="1" applyAlignment="1">
      <alignment horizontal="right" vertical="center"/>
      <protection/>
    </xf>
    <xf numFmtId="184" fontId="16" fillId="0" borderId="23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78" xfId="58" applyNumberFormat="1" applyFont="1" applyFill="1" applyBorder="1" applyAlignment="1">
      <alignment horizontal="right" vertical="center"/>
      <protection/>
    </xf>
    <xf numFmtId="0" fontId="16" fillId="0" borderId="23" xfId="58" applyFont="1" applyFill="1" applyBorder="1" applyAlignment="1">
      <alignment horizontal="left" vertical="center" wrapText="1" indent="1"/>
      <protection/>
    </xf>
    <xf numFmtId="0" fontId="14" fillId="0" borderId="13" xfId="58" applyFont="1" applyFill="1" applyBorder="1" applyAlignment="1">
      <alignment horizontal="left" vertical="center" wrapText="1" indent="1"/>
      <protection/>
    </xf>
    <xf numFmtId="0" fontId="7" fillId="0" borderId="33" xfId="58" applyFont="1" applyFill="1" applyBorder="1" applyAlignment="1" quotePrefix="1">
      <alignment horizontal="center" vertical="center" wrapText="1"/>
      <protection/>
    </xf>
    <xf numFmtId="0" fontId="7" fillId="0" borderId="34" xfId="58" applyFont="1" applyFill="1" applyBorder="1" applyAlignment="1">
      <alignment horizontal="center" vertical="center" wrapText="1"/>
      <protection/>
    </xf>
    <xf numFmtId="0" fontId="7" fillId="0" borderId="71" xfId="58" applyFont="1" applyFill="1" applyBorder="1" applyAlignment="1">
      <alignment horizontal="center" vertical="center" wrapText="1"/>
      <protection/>
    </xf>
    <xf numFmtId="184" fontId="14" fillId="0" borderId="13" xfId="58" applyNumberFormat="1" applyFont="1" applyFill="1" applyBorder="1" applyAlignment="1" applyProtection="1">
      <alignment horizontal="right" vertical="center"/>
      <protection/>
    </xf>
    <xf numFmtId="0" fontId="16" fillId="0" borderId="23" xfId="58" applyFont="1" applyFill="1" applyBorder="1" applyAlignment="1">
      <alignment horizontal="left" vertical="center" wrapText="1"/>
      <protection/>
    </xf>
    <xf numFmtId="172" fontId="14" fillId="0" borderId="36" xfId="58" applyNumberFormat="1" applyFont="1" applyFill="1" applyBorder="1" applyAlignment="1">
      <alignment horizontal="center" vertical="center"/>
      <protection/>
    </xf>
    <xf numFmtId="184" fontId="14" fillId="0" borderId="35" xfId="58" applyNumberFormat="1" applyFont="1" applyFill="1" applyBorder="1" applyAlignment="1" applyProtection="1">
      <alignment horizontal="right" vertical="center"/>
      <protection/>
    </xf>
    <xf numFmtId="184" fontId="14" fillId="0" borderId="35" xfId="58" applyNumberFormat="1" applyFont="1" applyFill="1" applyBorder="1" applyAlignment="1" applyProtection="1">
      <alignment horizontal="right" vertical="center"/>
      <protection/>
    </xf>
    <xf numFmtId="184" fontId="14" fillId="0" borderId="35" xfId="58" applyNumberFormat="1" applyFont="1" applyFill="1" applyBorder="1" applyAlignment="1">
      <alignment horizontal="right" vertical="center"/>
      <protection/>
    </xf>
    <xf numFmtId="0" fontId="16" fillId="0" borderId="16" xfId="58" applyFont="1" applyFill="1" applyBorder="1" applyAlignment="1" quotePrefix="1">
      <alignment horizontal="left" vertical="center" wrapText="1" indent="1"/>
      <protection/>
    </xf>
    <xf numFmtId="0" fontId="23" fillId="0" borderId="0" xfId="58" applyFont="1" applyFill="1" applyBorder="1" applyAlignment="1">
      <alignment vertical="center"/>
      <protection/>
    </xf>
    <xf numFmtId="0" fontId="21" fillId="0" borderId="0" xfId="58" applyFill="1" applyBorder="1" applyAlignment="1">
      <alignment vertical="center"/>
      <protection/>
    </xf>
    <xf numFmtId="0" fontId="7" fillId="0" borderId="71" xfId="58" applyFont="1" applyFill="1" applyBorder="1" applyAlignment="1">
      <alignment horizontal="center" vertical="center"/>
      <protection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left" vertical="center" wrapText="1" indent="1"/>
      <protection locked="0"/>
    </xf>
    <xf numFmtId="189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183" fontId="16" fillId="0" borderId="10" xfId="59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25" fillId="0" borderId="0" xfId="62" applyFill="1">
      <alignment/>
      <protection/>
    </xf>
    <xf numFmtId="0" fontId="30" fillId="0" borderId="25" xfId="62" applyFont="1" applyFill="1" applyBorder="1" applyAlignment="1">
      <alignment horizontal="center" vertical="center" wrapText="1"/>
      <protection/>
    </xf>
    <xf numFmtId="0" fontId="30" fillId="0" borderId="26" xfId="62" applyFont="1" applyFill="1" applyBorder="1" applyAlignment="1">
      <alignment horizontal="center" vertical="center" wrapText="1"/>
      <protection/>
    </xf>
    <xf numFmtId="0" fontId="30" fillId="0" borderId="27" xfId="62" applyFont="1" applyFill="1" applyBorder="1" applyAlignment="1">
      <alignment horizontal="center" vertical="center" wrapText="1"/>
      <protection/>
    </xf>
    <xf numFmtId="0" fontId="25" fillId="0" borderId="0" xfId="62" applyFill="1" applyAlignment="1">
      <alignment horizontal="center" vertical="center"/>
      <protection/>
    </xf>
    <xf numFmtId="0" fontId="31" fillId="0" borderId="28" xfId="62" applyFont="1" applyFill="1" applyBorder="1" applyAlignment="1">
      <alignment vertical="center" wrapText="1"/>
      <protection/>
    </xf>
    <xf numFmtId="0" fontId="20" fillId="0" borderId="29" xfId="62" applyFont="1" applyFill="1" applyBorder="1" applyAlignment="1">
      <alignment horizontal="center" vertical="center" wrapText="1"/>
      <protection/>
    </xf>
    <xf numFmtId="201" fontId="31" fillId="0" borderId="29" xfId="62" applyNumberFormat="1" applyFont="1" applyFill="1" applyBorder="1" applyAlignment="1">
      <alignment horizontal="right" vertical="center" wrapText="1"/>
      <protection/>
    </xf>
    <xf numFmtId="201" fontId="31" fillId="0" borderId="79" xfId="62" applyNumberFormat="1" applyFont="1" applyFill="1" applyBorder="1" applyAlignment="1">
      <alignment horizontal="right" vertical="center" wrapText="1"/>
      <protection/>
    </xf>
    <xf numFmtId="0" fontId="25" fillId="0" borderId="0" xfId="62" applyFill="1" applyAlignment="1">
      <alignment vertical="center"/>
      <protection/>
    </xf>
    <xf numFmtId="0" fontId="30" fillId="0" borderId="30" xfId="62" applyFont="1" applyFill="1" applyBorder="1" applyAlignment="1">
      <alignment vertical="center" wrapText="1"/>
      <protection/>
    </xf>
    <xf numFmtId="0" fontId="20" fillId="0" borderId="21" xfId="62" applyFont="1" applyFill="1" applyBorder="1" applyAlignment="1">
      <alignment horizontal="center" vertical="center" wrapText="1"/>
      <protection/>
    </xf>
    <xf numFmtId="201" fontId="20" fillId="0" borderId="21" xfId="62" applyNumberFormat="1" applyFont="1" applyFill="1" applyBorder="1" applyAlignment="1">
      <alignment horizontal="right" vertical="center" wrapText="1"/>
      <protection/>
    </xf>
    <xf numFmtId="201" fontId="31" fillId="0" borderId="80" xfId="62" applyNumberFormat="1" applyFont="1" applyFill="1" applyBorder="1" applyAlignment="1">
      <alignment horizontal="right" vertical="center" wrapText="1"/>
      <protection/>
    </xf>
    <xf numFmtId="0" fontId="32" fillId="0" borderId="30" xfId="62" applyFont="1" applyFill="1" applyBorder="1" applyAlignment="1">
      <alignment horizontal="left" vertical="center" wrapText="1" indent="1"/>
      <protection/>
    </xf>
    <xf numFmtId="201" fontId="20" fillId="0" borderId="21" xfId="62" applyNumberFormat="1" applyFont="1" applyFill="1" applyBorder="1" applyAlignment="1">
      <alignment horizontal="right" vertical="center" wrapText="1"/>
      <protection/>
    </xf>
    <xf numFmtId="201" fontId="20" fillId="0" borderId="80" xfId="62" applyNumberFormat="1" applyFont="1" applyFill="1" applyBorder="1" applyAlignment="1">
      <alignment horizontal="right" vertical="center" wrapText="1"/>
      <protection/>
    </xf>
    <xf numFmtId="0" fontId="20" fillId="0" borderId="30" xfId="62" applyFont="1" applyFill="1" applyBorder="1" applyAlignment="1">
      <alignment vertical="center" wrapText="1"/>
      <protection/>
    </xf>
    <xf numFmtId="201" fontId="20" fillId="0" borderId="21" xfId="62" applyNumberFormat="1" applyFont="1" applyFill="1" applyBorder="1" applyAlignment="1" applyProtection="1">
      <alignment horizontal="right" vertical="center" wrapText="1"/>
      <protection locked="0"/>
    </xf>
    <xf numFmtId="201" fontId="20" fillId="0" borderId="81" xfId="62" applyNumberFormat="1" applyFont="1" applyFill="1" applyBorder="1" applyAlignment="1">
      <alignment horizontal="right" vertical="center" wrapText="1"/>
      <protection/>
    </xf>
    <xf numFmtId="0" fontId="31" fillId="0" borderId="30" xfId="62" applyFont="1" applyFill="1" applyBorder="1" applyAlignment="1">
      <alignment vertical="center" wrapText="1"/>
      <protection/>
    </xf>
    <xf numFmtId="201" fontId="31" fillId="0" borderId="21" xfId="62" applyNumberFormat="1" applyFont="1" applyFill="1" applyBorder="1" applyAlignment="1">
      <alignment horizontal="right" vertical="center" wrapText="1"/>
      <protection/>
    </xf>
    <xf numFmtId="201" fontId="31" fillId="0" borderId="10" xfId="62" applyNumberFormat="1" applyFont="1" applyFill="1" applyBorder="1" applyAlignment="1">
      <alignment horizontal="right" vertical="center" wrapText="1"/>
      <protection/>
    </xf>
    <xf numFmtId="201" fontId="30" fillId="0" borderId="21" xfId="62" applyNumberFormat="1" applyFont="1" applyFill="1" applyBorder="1" applyAlignment="1">
      <alignment horizontal="right" vertical="center" wrapText="1"/>
      <protection/>
    </xf>
    <xf numFmtId="201" fontId="30" fillId="0" borderId="10" xfId="62" applyNumberFormat="1" applyFont="1" applyFill="1" applyBorder="1" applyAlignment="1">
      <alignment horizontal="right" vertical="center" wrapText="1"/>
      <protection/>
    </xf>
    <xf numFmtId="201" fontId="20" fillId="0" borderId="10" xfId="62" applyNumberFormat="1" applyFont="1" applyFill="1" applyBorder="1" applyAlignment="1">
      <alignment horizontal="right" vertical="center" wrapText="1"/>
      <protection/>
    </xf>
    <xf numFmtId="0" fontId="20" fillId="0" borderId="30" xfId="62" applyFont="1" applyFill="1" applyBorder="1" applyAlignment="1">
      <alignment horizontal="left" vertical="center" wrapText="1" indent="2"/>
      <protection/>
    </xf>
    <xf numFmtId="0" fontId="20" fillId="0" borderId="30" xfId="62" applyFont="1" applyFill="1" applyBorder="1" applyAlignment="1">
      <alignment horizontal="left" vertical="center" wrapText="1" indent="3"/>
      <protection/>
    </xf>
    <xf numFmtId="201" fontId="20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20" fillId="0" borderId="28" xfId="62" applyFont="1" applyFill="1" applyBorder="1" applyAlignment="1">
      <alignment horizontal="left" vertical="center" wrapText="1" indent="3"/>
      <protection/>
    </xf>
    <xf numFmtId="201" fontId="30" fillId="0" borderId="81" xfId="62" applyNumberFormat="1" applyFont="1" applyFill="1" applyBorder="1" applyAlignment="1">
      <alignment horizontal="right" vertical="center" wrapText="1"/>
      <protection/>
    </xf>
    <xf numFmtId="201" fontId="30" fillId="0" borderId="21" xfId="62" applyNumberFormat="1" applyFont="1" applyFill="1" applyBorder="1" applyAlignment="1" applyProtection="1">
      <alignment horizontal="right" vertical="center" wrapText="1"/>
      <protection locked="0"/>
    </xf>
    <xf numFmtId="201" fontId="30" fillId="0" borderId="80" xfId="62" applyNumberFormat="1" applyFont="1" applyFill="1" applyBorder="1" applyAlignment="1">
      <alignment horizontal="right" vertical="center" wrapText="1"/>
      <protection/>
    </xf>
    <xf numFmtId="0" fontId="20" fillId="0" borderId="30" xfId="62" applyFont="1" applyFill="1" applyBorder="1" applyAlignment="1">
      <alignment horizontal="left" vertical="center" wrapText="1" indent="1"/>
      <protection/>
    </xf>
    <xf numFmtId="201" fontId="31" fillId="0" borderId="21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30" xfId="62" applyFont="1" applyFill="1" applyBorder="1" applyAlignment="1">
      <alignment horizontal="left" vertical="center" wrapText="1" indent="1"/>
      <protection/>
    </xf>
    <xf numFmtId="201" fontId="20" fillId="0" borderId="81" xfId="62" applyNumberFormat="1" applyFont="1" applyFill="1" applyBorder="1" applyAlignment="1" applyProtection="1">
      <alignment horizontal="right" vertical="center" wrapText="1"/>
      <protection/>
    </xf>
    <xf numFmtId="0" fontId="31" fillId="0" borderId="30" xfId="62" applyFont="1" applyFill="1" applyBorder="1" applyAlignment="1">
      <alignment horizontal="left" vertical="center" wrapText="1"/>
      <protection/>
    </xf>
    <xf numFmtId="0" fontId="20" fillId="0" borderId="30" xfId="62" applyFont="1" applyFill="1" applyBorder="1" applyAlignment="1">
      <alignment horizontal="left" vertical="center" indent="2"/>
      <protection/>
    </xf>
    <xf numFmtId="201" fontId="30" fillId="0" borderId="21" xfId="62" applyNumberFormat="1" applyFont="1" applyFill="1" applyBorder="1" applyAlignment="1" applyProtection="1">
      <alignment horizontal="right" vertical="center" wrapText="1"/>
      <protection/>
    </xf>
    <xf numFmtId="201" fontId="31" fillId="0" borderId="81" xfId="62" applyNumberFormat="1" applyFont="1" applyFill="1" applyBorder="1" applyAlignment="1">
      <alignment horizontal="right" vertical="center" wrapText="1"/>
      <protection/>
    </xf>
    <xf numFmtId="0" fontId="31" fillId="0" borderId="25" xfId="62" applyFont="1" applyFill="1" applyBorder="1" applyAlignment="1">
      <alignment vertical="center" wrapText="1"/>
      <protection/>
    </xf>
    <xf numFmtId="0" fontId="20" fillId="0" borderId="26" xfId="62" applyFont="1" applyFill="1" applyBorder="1" applyAlignment="1">
      <alignment horizontal="center" vertical="center" wrapText="1"/>
      <protection/>
    </xf>
    <xf numFmtId="201" fontId="31" fillId="0" borderId="82" xfId="62" applyNumberFormat="1" applyFont="1" applyFill="1" applyBorder="1" applyAlignment="1">
      <alignment horizontal="right" vertical="center" wrapText="1"/>
      <protection/>
    </xf>
    <xf numFmtId="201" fontId="31" fillId="0" borderId="26" xfId="62" applyNumberFormat="1" applyFont="1" applyFill="1" applyBorder="1" applyAlignment="1">
      <alignment horizontal="right" vertical="center" wrapText="1"/>
      <protection/>
    </xf>
    <xf numFmtId="201" fontId="31" fillId="0" borderId="83" xfId="62" applyNumberFormat="1" applyFont="1" applyFill="1" applyBorder="1" applyAlignment="1">
      <alignment horizontal="right" vertical="center" wrapText="1"/>
      <protection/>
    </xf>
    <xf numFmtId="0" fontId="20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20" fillId="0" borderId="0" xfId="62" applyFont="1" applyFill="1" applyProtection="1">
      <alignment/>
      <protection locked="0"/>
    </xf>
    <xf numFmtId="0" fontId="25" fillId="0" borderId="0" xfId="62" applyFill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right" vertical="center" indent="1"/>
    </xf>
    <xf numFmtId="0" fontId="16" fillId="0" borderId="16" xfId="0" applyFont="1" applyFill="1" applyBorder="1" applyAlignment="1" applyProtection="1">
      <alignment horizontal="left" vertical="center" indent="1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3" fontId="16" fillId="0" borderId="72" xfId="0" applyNumberFormat="1" applyFont="1" applyFill="1" applyBorder="1" applyAlignment="1" applyProtection="1">
      <alignment horizontal="right" vertical="center"/>
      <protection locked="0"/>
    </xf>
    <xf numFmtId="0" fontId="16" fillId="0" borderId="30" xfId="0" applyFont="1" applyFill="1" applyBorder="1" applyAlignment="1">
      <alignment horizontal="right" vertical="center" indent="1"/>
    </xf>
    <xf numFmtId="0" fontId="16" fillId="0" borderId="21" xfId="0" applyFont="1" applyFill="1" applyBorder="1" applyAlignment="1" applyProtection="1">
      <alignment horizontal="left" vertical="center" indent="1"/>
      <protection locked="0"/>
    </xf>
    <xf numFmtId="3" fontId="16" fillId="0" borderId="44" xfId="0" applyNumberFormat="1" applyFont="1" applyFill="1" applyBorder="1" applyAlignment="1" applyProtection="1">
      <alignment horizontal="right" vertical="center"/>
      <protection locked="0"/>
    </xf>
    <xf numFmtId="3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31" xfId="0" applyFont="1" applyFill="1" applyBorder="1" applyAlignment="1">
      <alignment horizontal="right" vertical="center" indent="1"/>
    </xf>
    <xf numFmtId="0" fontId="16" fillId="0" borderId="32" xfId="0" applyFont="1" applyFill="1" applyBorder="1" applyAlignment="1" applyProtection="1">
      <alignment horizontal="left" vertical="center" indent="1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164" fontId="14" fillId="0" borderId="13" xfId="0" applyNumberFormat="1" applyFont="1" applyFill="1" applyBorder="1" applyAlignment="1">
      <alignment vertical="center" wrapText="1"/>
    </xf>
    <xf numFmtId="164" fontId="14" fillId="0" borderId="35" xfId="0" applyNumberFormat="1" applyFont="1" applyFill="1" applyBorder="1" applyAlignment="1">
      <alignment vertical="center" wrapText="1"/>
    </xf>
    <xf numFmtId="164" fontId="5" fillId="0" borderId="38" xfId="0" applyNumberFormat="1" applyFont="1" applyFill="1" applyBorder="1" applyAlignment="1" applyProtection="1">
      <alignment horizontal="right" wrapText="1"/>
      <protection/>
    </xf>
    <xf numFmtId="0" fontId="0" fillId="0" borderId="21" xfId="0" applyFill="1" applyBorder="1" applyAlignment="1">
      <alignment horizontal="center" vertical="center" wrapText="1"/>
    </xf>
    <xf numFmtId="164" fontId="0" fillId="0" borderId="85" xfId="0" applyNumberFormat="1" applyFill="1" applyBorder="1" applyAlignment="1">
      <alignment horizontal="right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86" xfId="0" applyNumberFormat="1" applyFont="1" applyFill="1" applyBorder="1" applyAlignment="1">
      <alignment horizontal="center" vertical="center" wrapText="1"/>
    </xf>
    <xf numFmtId="164" fontId="7" fillId="0" borderId="87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88" xfId="0" applyNumberFormat="1" applyFont="1" applyFill="1" applyBorder="1" applyAlignment="1">
      <alignment horizontal="center" vertical="center" wrapText="1"/>
    </xf>
    <xf numFmtId="164" fontId="7" fillId="0" borderId="89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14" fillId="0" borderId="53" xfId="0" applyFont="1" applyFill="1" applyBorder="1" applyAlignment="1" applyProtection="1">
      <alignment horizontal="left" vertical="center"/>
      <protection/>
    </xf>
    <xf numFmtId="0" fontId="14" fillId="0" borderId="73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7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right"/>
    </xf>
    <xf numFmtId="0" fontId="7" fillId="0" borderId="87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88" xfId="0" applyFont="1" applyFill="1" applyBorder="1" applyAlignment="1" applyProtection="1">
      <alignment horizontal="left" vertical="center" wrapText="1"/>
      <protection/>
    </xf>
    <xf numFmtId="0" fontId="7" fillId="0" borderId="8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0" fontId="7" fillId="0" borderId="53" xfId="0" applyFont="1" applyFill="1" applyBorder="1" applyAlignment="1">
      <alignment horizontal="left" vertical="center" indent="2"/>
    </xf>
    <xf numFmtId="0" fontId="7" fillId="0" borderId="73" xfId="0" applyFont="1" applyFill="1" applyBorder="1" applyAlignment="1">
      <alignment horizontal="left" vertical="center" indent="2"/>
    </xf>
    <xf numFmtId="164" fontId="0" fillId="0" borderId="61" xfId="0" applyNumberFormat="1" applyFill="1" applyBorder="1" applyAlignment="1" applyProtection="1">
      <alignment horizontal="left" vertical="center" wrapText="1"/>
      <protection locked="0"/>
    </xf>
    <xf numFmtId="164" fontId="0" fillId="0" borderId="50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0" fillId="0" borderId="92" xfId="0" applyNumberFormat="1" applyFill="1" applyBorder="1" applyAlignment="1" applyProtection="1">
      <alignment horizontal="left" vertical="center" wrapText="1"/>
      <protection locked="0"/>
    </xf>
    <xf numFmtId="164" fontId="7" fillId="0" borderId="54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164" fontId="3" fillId="0" borderId="90" xfId="0" applyNumberFormat="1" applyFont="1" applyFill="1" applyBorder="1" applyAlignment="1">
      <alignment horizontal="center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164" fontId="7" fillId="0" borderId="87" xfId="0" applyNumberFormat="1" applyFont="1" applyFill="1" applyBorder="1" applyAlignment="1">
      <alignment horizontal="center" vertical="center"/>
    </xf>
    <xf numFmtId="164" fontId="7" fillId="0" borderId="93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left" vertical="center" wrapText="1" indent="2"/>
    </xf>
    <xf numFmtId="164" fontId="3" fillId="0" borderId="90" xfId="0" applyNumberFormat="1" applyFont="1" applyFill="1" applyBorder="1" applyAlignment="1">
      <alignment horizontal="left" vertical="center" wrapText="1" indent="2"/>
    </xf>
    <xf numFmtId="164" fontId="5" fillId="0" borderId="38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30" fillId="0" borderId="37" xfId="0" applyNumberFormat="1" applyFont="1" applyFill="1" applyBorder="1" applyAlignment="1">
      <alignment horizontal="left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0" fontId="6" fillId="0" borderId="94" xfId="58" applyFont="1" applyFill="1" applyBorder="1" applyAlignment="1">
      <alignment horizontal="center" vertical="center"/>
      <protection/>
    </xf>
    <xf numFmtId="0" fontId="6" fillId="0" borderId="95" xfId="58" applyFont="1" applyFill="1" applyBorder="1" applyAlignment="1">
      <alignment horizontal="center" vertical="center"/>
      <protection/>
    </xf>
    <xf numFmtId="0" fontId="6" fillId="0" borderId="96" xfId="58" applyFont="1" applyFill="1" applyBorder="1" applyAlignment="1">
      <alignment horizontal="center" vertical="center"/>
      <protection/>
    </xf>
    <xf numFmtId="0" fontId="6" fillId="0" borderId="97" xfId="58" applyFont="1" applyFill="1" applyBorder="1" applyAlignment="1">
      <alignment horizontal="center" vertical="center"/>
      <protection/>
    </xf>
    <xf numFmtId="0" fontId="1" fillId="0" borderId="0" xfId="58" applyFont="1" applyFill="1" applyAlignment="1" applyProtection="1">
      <alignment horizontal="center"/>
      <protection locked="0"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horizontal="center"/>
      <protection/>
    </xf>
    <xf numFmtId="0" fontId="2" fillId="0" borderId="98" xfId="58" applyFont="1" applyFill="1" applyBorder="1" applyAlignment="1">
      <alignment horizontal="center" vertical="center"/>
      <protection/>
    </xf>
    <xf numFmtId="0" fontId="0" fillId="0" borderId="98" xfId="0" applyBorder="1" applyAlignment="1">
      <alignment horizontal="center" vertical="center"/>
    </xf>
    <xf numFmtId="0" fontId="3" fillId="0" borderId="33" xfId="58" applyFont="1" applyFill="1" applyBorder="1" applyAlignment="1" quotePrefix="1">
      <alignment horizontal="center" vertical="center" wrapText="1"/>
      <protection/>
    </xf>
    <xf numFmtId="0" fontId="3" fillId="0" borderId="56" xfId="58" applyFont="1" applyFill="1" applyBorder="1" applyAlignment="1" quotePrefix="1">
      <alignment horizontal="center" vertical="center" wrapText="1"/>
      <protection/>
    </xf>
    <xf numFmtId="0" fontId="3" fillId="0" borderId="34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/>
      <protection/>
    </xf>
    <xf numFmtId="0" fontId="3" fillId="0" borderId="71" xfId="58" applyFont="1" applyFill="1" applyBorder="1" applyAlignment="1">
      <alignment horizontal="center" vertical="center"/>
      <protection/>
    </xf>
    <xf numFmtId="0" fontId="3" fillId="0" borderId="78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3" fillId="0" borderId="99" xfId="58" applyFont="1" applyFill="1" applyBorder="1" applyAlignment="1">
      <alignment horizontal="center" vertical="center"/>
      <protection/>
    </xf>
    <xf numFmtId="0" fontId="1" fillId="0" borderId="0" xfId="58" applyFont="1" applyFill="1" applyAlignment="1" applyProtection="1">
      <alignment horizontal="center" vertical="center"/>
      <protection locked="0"/>
    </xf>
    <xf numFmtId="0" fontId="6" fillId="0" borderId="0" xfId="58" applyFont="1" applyFill="1" applyAlignment="1" applyProtection="1">
      <alignment horizontal="center" vertical="center"/>
      <protection locked="0"/>
    </xf>
    <xf numFmtId="0" fontId="5" fillId="0" borderId="38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right"/>
      <protection/>
    </xf>
    <xf numFmtId="0" fontId="7" fillId="0" borderId="53" xfId="0" applyFont="1" applyFill="1" applyBorder="1" applyAlignment="1" applyProtection="1">
      <alignment horizontal="left" vertical="center" wrapText="1" indent="1"/>
      <protection/>
    </xf>
    <xf numFmtId="0" fontId="7" fillId="0" borderId="73" xfId="0" applyFont="1" applyFill="1" applyBorder="1" applyAlignment="1" applyProtection="1">
      <alignment horizontal="lef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5" fillId="0" borderId="0" xfId="62" applyFont="1" applyFill="1" applyAlignment="1">
      <alignment horizontal="left"/>
      <protection/>
    </xf>
    <xf numFmtId="0" fontId="29" fillId="0" borderId="0" xfId="62" applyFont="1" applyFill="1" applyBorder="1" applyAlignment="1">
      <alignment horizontal="right"/>
      <protection/>
    </xf>
    <xf numFmtId="0" fontId="35" fillId="0" borderId="33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35" fillId="0" borderId="28" xfId="62" applyFont="1" applyFill="1" applyBorder="1" applyAlignment="1">
      <alignment horizontal="center" vertical="center" wrapText="1"/>
      <protection/>
    </xf>
    <xf numFmtId="0" fontId="15" fillId="0" borderId="34" xfId="60" applyFont="1" applyFill="1" applyBorder="1" applyAlignment="1" applyProtection="1">
      <alignment horizontal="center" vertical="center" textRotation="90"/>
      <protection/>
    </xf>
    <xf numFmtId="0" fontId="15" fillId="0" borderId="23" xfId="60" applyFont="1" applyFill="1" applyBorder="1" applyAlignment="1" applyProtection="1">
      <alignment horizontal="center" vertical="center" textRotation="90"/>
      <protection/>
    </xf>
    <xf numFmtId="0" fontId="15" fillId="0" borderId="29" xfId="60" applyFont="1" applyFill="1" applyBorder="1" applyAlignment="1" applyProtection="1">
      <alignment horizontal="center" vertical="center" textRotation="90"/>
      <protection/>
    </xf>
    <xf numFmtId="0" fontId="29" fillId="0" borderId="16" xfId="62" applyFont="1" applyFill="1" applyBorder="1" applyAlignment="1">
      <alignment horizontal="center" vertical="center" wrapText="1"/>
      <protection/>
    </xf>
    <xf numFmtId="0" fontId="29" fillId="0" borderId="21" xfId="62" applyFont="1" applyFill="1" applyBorder="1" applyAlignment="1">
      <alignment horizontal="center" vertical="center" wrapText="1"/>
      <protection/>
    </xf>
    <xf numFmtId="0" fontId="29" fillId="0" borderId="71" xfId="62" applyFont="1" applyFill="1" applyBorder="1" applyAlignment="1">
      <alignment horizontal="center" vertical="center" wrapText="1"/>
      <protection/>
    </xf>
    <xf numFmtId="0" fontId="29" fillId="0" borderId="12" xfId="62" applyFont="1" applyFill="1" applyBorder="1" applyAlignment="1">
      <alignment horizontal="center" vertical="center" wrapText="1"/>
      <protection/>
    </xf>
    <xf numFmtId="0" fontId="29" fillId="0" borderId="21" xfId="62" applyFont="1" applyFill="1" applyBorder="1" applyAlignment="1">
      <alignment horizontal="center" wrapText="1"/>
      <protection/>
    </xf>
    <xf numFmtId="0" fontId="29" fillId="0" borderId="10" xfId="62" applyFont="1" applyFill="1" applyBorder="1" applyAlignment="1">
      <alignment horizontal="center" wrapText="1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15" fillId="0" borderId="0" xfId="59" applyFont="1" applyFill="1" applyBorder="1" applyAlignment="1" applyProtection="1">
      <alignment horizontal="right" vertical="center"/>
      <protection/>
    </xf>
    <xf numFmtId="0" fontId="25" fillId="0" borderId="0" xfId="61" applyFont="1" applyFill="1" applyAlignment="1">
      <alignment horizontal="center"/>
      <protection/>
    </xf>
    <xf numFmtId="0" fontId="15" fillId="0" borderId="16" xfId="59" applyFont="1" applyFill="1" applyBorder="1" applyAlignment="1" applyProtection="1">
      <alignment horizontal="center" vertical="center" textRotation="90"/>
      <protection/>
    </xf>
    <xf numFmtId="0" fontId="15" fillId="0" borderId="21" xfId="59" applyFont="1" applyFill="1" applyBorder="1" applyAlignment="1" applyProtection="1">
      <alignment horizontal="center" vertical="center" textRotation="90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center" vertical="center" wrapText="1"/>
      <protection/>
    </xf>
    <xf numFmtId="0" fontId="5" fillId="0" borderId="72" xfId="59" applyFont="1" applyFill="1" applyBorder="1" applyAlignment="1" applyProtection="1">
      <alignment horizontal="center" vertical="center" wrapText="1"/>
      <protection/>
    </xf>
    <xf numFmtId="0" fontId="5" fillId="0" borderId="10" xfId="5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minta" xfId="58"/>
    <cellStyle name="Normál_VAGYONK" xfId="59"/>
    <cellStyle name="Normál_VAGYONK 2" xfId="60"/>
    <cellStyle name="Normál_VAGYONKIM" xfId="61"/>
    <cellStyle name="Normál_VAGYONKIM 2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24" sqref="G24"/>
    </sheetView>
  </sheetViews>
  <sheetFormatPr defaultColWidth="9.00390625" defaultRowHeight="12.75"/>
  <cols>
    <col min="1" max="1" width="47.125" style="93" customWidth="1"/>
    <col min="2" max="6" width="13.875" style="92" customWidth="1"/>
    <col min="7" max="7" width="13.875" style="118" customWidth="1"/>
    <col min="8" max="9" width="12.875" style="92" customWidth="1"/>
    <col min="10" max="10" width="13.875" style="92" customWidth="1"/>
    <col min="11" max="16384" width="9.375" style="92" customWidth="1"/>
  </cols>
  <sheetData>
    <row r="1" spans="6:7" ht="21.75" customHeight="1" thickBot="1">
      <c r="F1" s="510" t="s">
        <v>265</v>
      </c>
      <c r="G1" s="510"/>
    </row>
    <row r="2" spans="1:7" s="98" customFormat="1" ht="44.25" customHeight="1" thickBot="1">
      <c r="A2" s="95" t="s">
        <v>270</v>
      </c>
      <c r="B2" s="96" t="s">
        <v>271</v>
      </c>
      <c r="C2" s="96" t="s">
        <v>272</v>
      </c>
      <c r="D2" s="96" t="s">
        <v>843</v>
      </c>
      <c r="E2" s="96" t="s">
        <v>840</v>
      </c>
      <c r="F2" s="107" t="s">
        <v>841</v>
      </c>
      <c r="G2" s="107" t="s">
        <v>842</v>
      </c>
    </row>
    <row r="3" spans="1:7" s="112" customFormat="1" ht="13.5" customHeight="1" thickBot="1">
      <c r="A3" s="108">
        <v>1</v>
      </c>
      <c r="B3" s="109">
        <v>2</v>
      </c>
      <c r="C3" s="109">
        <v>3</v>
      </c>
      <c r="D3" s="109">
        <v>4</v>
      </c>
      <c r="E3" s="109">
        <v>5</v>
      </c>
      <c r="F3" s="110">
        <v>6</v>
      </c>
      <c r="G3" s="111" t="s">
        <v>324</v>
      </c>
    </row>
    <row r="4" spans="1:7" ht="15.75" customHeight="1">
      <c r="A4" s="102" t="s">
        <v>851</v>
      </c>
      <c r="B4" s="100">
        <v>144</v>
      </c>
      <c r="C4" s="340"/>
      <c r="D4" s="100">
        <v>144</v>
      </c>
      <c r="E4" s="100"/>
      <c r="F4" s="101">
        <v>144</v>
      </c>
      <c r="G4" s="342">
        <v>144</v>
      </c>
    </row>
    <row r="5" spans="1:7" ht="15.75" customHeight="1">
      <c r="A5" s="102" t="s">
        <v>852</v>
      </c>
      <c r="B5" s="100">
        <v>250</v>
      </c>
      <c r="C5" s="340"/>
      <c r="D5" s="100">
        <v>250</v>
      </c>
      <c r="E5" s="100"/>
      <c r="F5" s="101">
        <v>250</v>
      </c>
      <c r="G5" s="342">
        <v>250</v>
      </c>
    </row>
    <row r="6" spans="1:7" ht="15.75" customHeight="1">
      <c r="A6" s="102"/>
      <c r="B6" s="100"/>
      <c r="C6" s="340"/>
      <c r="D6" s="100"/>
      <c r="E6" s="100"/>
      <c r="F6" s="101"/>
      <c r="G6" s="342">
        <f aca="true" t="shared" si="0" ref="G6:G23">D6+F6</f>
        <v>0</v>
      </c>
    </row>
    <row r="7" spans="1:7" ht="15.75" customHeight="1">
      <c r="A7" s="102"/>
      <c r="B7" s="100"/>
      <c r="C7" s="340"/>
      <c r="D7" s="100"/>
      <c r="E7" s="100"/>
      <c r="F7" s="101"/>
      <c r="G7" s="342">
        <f t="shared" si="0"/>
        <v>0</v>
      </c>
    </row>
    <row r="8" spans="1:7" ht="15.75" customHeight="1">
      <c r="A8" s="102"/>
      <c r="B8" s="100"/>
      <c r="C8" s="340"/>
      <c r="D8" s="100"/>
      <c r="E8" s="100"/>
      <c r="F8" s="101"/>
      <c r="G8" s="342">
        <f t="shared" si="0"/>
        <v>0</v>
      </c>
    </row>
    <row r="9" spans="1:7" ht="15.75" customHeight="1">
      <c r="A9" s="102"/>
      <c r="B9" s="100"/>
      <c r="C9" s="340"/>
      <c r="D9" s="100"/>
      <c r="E9" s="100"/>
      <c r="F9" s="101"/>
      <c r="G9" s="342">
        <f t="shared" si="0"/>
        <v>0</v>
      </c>
    </row>
    <row r="10" spans="1:7" ht="15.75" customHeight="1">
      <c r="A10" s="102"/>
      <c r="B10" s="100"/>
      <c r="C10" s="340"/>
      <c r="D10" s="100"/>
      <c r="E10" s="100"/>
      <c r="F10" s="101"/>
      <c r="G10" s="342">
        <f t="shared" si="0"/>
        <v>0</v>
      </c>
    </row>
    <row r="11" spans="1:7" ht="15.75" customHeight="1">
      <c r="A11" s="102"/>
      <c r="B11" s="100"/>
      <c r="C11" s="340"/>
      <c r="D11" s="100"/>
      <c r="E11" s="100"/>
      <c r="F11" s="101"/>
      <c r="G11" s="342">
        <f t="shared" si="0"/>
        <v>0</v>
      </c>
    </row>
    <row r="12" spans="1:7" ht="15.75" customHeight="1">
      <c r="A12" s="102"/>
      <c r="B12" s="100"/>
      <c r="C12" s="340"/>
      <c r="D12" s="100"/>
      <c r="E12" s="100"/>
      <c r="F12" s="101"/>
      <c r="G12" s="342">
        <f t="shared" si="0"/>
        <v>0</v>
      </c>
    </row>
    <row r="13" spans="1:7" ht="15.75" customHeight="1">
      <c r="A13" s="102"/>
      <c r="B13" s="100"/>
      <c r="C13" s="340"/>
      <c r="D13" s="100"/>
      <c r="E13" s="100"/>
      <c r="F13" s="101"/>
      <c r="G13" s="342">
        <f t="shared" si="0"/>
        <v>0</v>
      </c>
    </row>
    <row r="14" spans="1:7" ht="15.75" customHeight="1">
      <c r="A14" s="102"/>
      <c r="B14" s="100"/>
      <c r="C14" s="340"/>
      <c r="D14" s="100"/>
      <c r="E14" s="100"/>
      <c r="F14" s="101"/>
      <c r="G14" s="342">
        <f t="shared" si="0"/>
        <v>0</v>
      </c>
    </row>
    <row r="15" spans="1:7" ht="15.75" customHeight="1">
      <c r="A15" s="102"/>
      <c r="B15" s="100"/>
      <c r="C15" s="340"/>
      <c r="D15" s="100"/>
      <c r="E15" s="100"/>
      <c r="F15" s="101"/>
      <c r="G15" s="342">
        <f t="shared" si="0"/>
        <v>0</v>
      </c>
    </row>
    <row r="16" spans="1:7" ht="15.75" customHeight="1">
      <c r="A16" s="102"/>
      <c r="B16" s="100"/>
      <c r="C16" s="340"/>
      <c r="D16" s="100"/>
      <c r="E16" s="100"/>
      <c r="F16" s="101"/>
      <c r="G16" s="342">
        <f t="shared" si="0"/>
        <v>0</v>
      </c>
    </row>
    <row r="17" spans="1:7" ht="15.75" customHeight="1">
      <c r="A17" s="102"/>
      <c r="B17" s="100"/>
      <c r="C17" s="340"/>
      <c r="D17" s="100"/>
      <c r="E17" s="100"/>
      <c r="F17" s="101"/>
      <c r="G17" s="342">
        <f t="shared" si="0"/>
        <v>0</v>
      </c>
    </row>
    <row r="18" spans="1:7" ht="15.75" customHeight="1">
      <c r="A18" s="102"/>
      <c r="B18" s="100"/>
      <c r="C18" s="340"/>
      <c r="D18" s="100"/>
      <c r="E18" s="100"/>
      <c r="F18" s="101"/>
      <c r="G18" s="342">
        <f t="shared" si="0"/>
        <v>0</v>
      </c>
    </row>
    <row r="19" spans="1:7" ht="15.75" customHeight="1">
      <c r="A19" s="102"/>
      <c r="B19" s="100"/>
      <c r="C19" s="340"/>
      <c r="D19" s="100"/>
      <c r="E19" s="100"/>
      <c r="F19" s="101"/>
      <c r="G19" s="342">
        <f t="shared" si="0"/>
        <v>0</v>
      </c>
    </row>
    <row r="20" spans="1:7" ht="15.75" customHeight="1">
      <c r="A20" s="102"/>
      <c r="B20" s="100"/>
      <c r="C20" s="340"/>
      <c r="D20" s="100"/>
      <c r="E20" s="100"/>
      <c r="F20" s="101"/>
      <c r="G20" s="342">
        <f t="shared" si="0"/>
        <v>0</v>
      </c>
    </row>
    <row r="21" spans="1:7" ht="15.75" customHeight="1">
      <c r="A21" s="102"/>
      <c r="B21" s="100"/>
      <c r="C21" s="340"/>
      <c r="D21" s="100"/>
      <c r="E21" s="100"/>
      <c r="F21" s="101"/>
      <c r="G21" s="342">
        <f t="shared" si="0"/>
        <v>0</v>
      </c>
    </row>
    <row r="22" spans="1:7" ht="15.75" customHeight="1" thickBot="1">
      <c r="A22" s="113"/>
      <c r="B22" s="103"/>
      <c r="C22" s="341"/>
      <c r="D22" s="103"/>
      <c r="E22" s="103"/>
      <c r="F22" s="104"/>
      <c r="G22" s="343">
        <f t="shared" si="0"/>
        <v>0</v>
      </c>
    </row>
    <row r="23" spans="1:7" s="117" customFormat="1" ht="18" customHeight="1" thickBot="1">
      <c r="A23" s="7" t="s">
        <v>269</v>
      </c>
      <c r="B23" s="114">
        <f>SUM(B4:B22)</f>
        <v>394</v>
      </c>
      <c r="C23" s="339"/>
      <c r="D23" s="114">
        <f>SUM(D4:D22)</f>
        <v>394</v>
      </c>
      <c r="E23" s="114">
        <f>SUM(E4:E22)</f>
        <v>0</v>
      </c>
      <c r="F23" s="115">
        <f>SUM(F4:F22)</f>
        <v>394</v>
      </c>
      <c r="G23" s="116">
        <v>394</v>
      </c>
    </row>
  </sheetData>
  <sheetProtection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4. sz.melléklet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0">
      <selection activeCell="B3" sqref="B3:G3"/>
    </sheetView>
  </sheetViews>
  <sheetFormatPr defaultColWidth="9.00390625" defaultRowHeight="12.75"/>
  <cols>
    <col min="1" max="1" width="8.375" style="265" customWidth="1"/>
    <col min="2" max="2" width="51.125" style="19" customWidth="1"/>
    <col min="3" max="3" width="16.00390625" style="240" customWidth="1"/>
    <col min="4" max="4" width="14.00390625" style="240" customWidth="1"/>
    <col min="5" max="6" width="16.00390625" style="240" customWidth="1"/>
    <col min="7" max="7" width="14.625" style="240" customWidth="1"/>
    <col min="8" max="8" width="16.00390625" style="240" customWidth="1"/>
    <col min="9" max="16384" width="9.375" style="240" customWidth="1"/>
  </cols>
  <sheetData>
    <row r="1" spans="1:8" s="9" customFormat="1" ht="11.25" customHeight="1">
      <c r="A1" s="579"/>
      <c r="B1" s="579"/>
      <c r="C1" s="579"/>
      <c r="D1" s="579"/>
      <c r="E1" s="579"/>
      <c r="F1" s="579"/>
      <c r="G1" s="579"/>
      <c r="H1" s="579"/>
    </row>
    <row r="2" spans="1:8" s="9" customFormat="1" ht="39" customHeight="1">
      <c r="A2" s="580" t="s">
        <v>823</v>
      </c>
      <c r="B2" s="581"/>
      <c r="C2" s="581"/>
      <c r="D2" s="581"/>
      <c r="E2" s="581"/>
      <c r="F2" s="581"/>
      <c r="G2" s="581"/>
      <c r="H2" s="581"/>
    </row>
    <row r="3" spans="1:8" s="9" customFormat="1" ht="24.75" customHeight="1" thickBot="1">
      <c r="A3" s="235"/>
      <c r="B3" s="582" t="s">
        <v>831</v>
      </c>
      <c r="C3" s="583"/>
      <c r="D3" s="583"/>
      <c r="E3" s="583"/>
      <c r="F3" s="583"/>
      <c r="G3" s="583"/>
      <c r="H3" s="236" t="s">
        <v>262</v>
      </c>
    </row>
    <row r="4" spans="1:8" ht="52.5" customHeight="1" thickBot="1" thickTop="1">
      <c r="A4" s="575" t="s">
        <v>395</v>
      </c>
      <c r="B4" s="576"/>
      <c r="C4" s="237" t="s">
        <v>396</v>
      </c>
      <c r="D4" s="237" t="s">
        <v>397</v>
      </c>
      <c r="E4" s="238" t="s">
        <v>398</v>
      </c>
      <c r="F4" s="237" t="s">
        <v>399</v>
      </c>
      <c r="G4" s="237" t="s">
        <v>397</v>
      </c>
      <c r="H4" s="239" t="s">
        <v>400</v>
      </c>
    </row>
    <row r="5" spans="1:8" s="12" customFormat="1" ht="15.75" customHeight="1" thickBot="1">
      <c r="A5" s="20" t="s">
        <v>230</v>
      </c>
      <c r="B5" s="21" t="s">
        <v>401</v>
      </c>
      <c r="C5" s="242">
        <f aca="true" t="shared" si="0" ref="C5:H5">SUM(C6:C9)</f>
        <v>43129</v>
      </c>
      <c r="D5" s="241">
        <f t="shared" si="0"/>
        <v>0</v>
      </c>
      <c r="E5" s="241">
        <f t="shared" si="0"/>
        <v>43129</v>
      </c>
      <c r="F5" s="242">
        <f t="shared" si="0"/>
        <v>41239</v>
      </c>
      <c r="G5" s="241">
        <f t="shared" si="0"/>
        <v>0</v>
      </c>
      <c r="H5" s="243">
        <f t="shared" si="0"/>
        <v>41239</v>
      </c>
    </row>
    <row r="6" spans="1:8" ht="12.75">
      <c r="A6" s="22" t="s">
        <v>231</v>
      </c>
      <c r="B6" s="23" t="s">
        <v>289</v>
      </c>
      <c r="C6" s="246"/>
      <c r="D6" s="244"/>
      <c r="E6" s="245">
        <f>D6+C6</f>
        <v>0</v>
      </c>
      <c r="F6" s="246"/>
      <c r="G6" s="246"/>
      <c r="H6" s="247">
        <f>G6+F6</f>
        <v>0</v>
      </c>
    </row>
    <row r="7" spans="1:8" ht="12.75">
      <c r="A7" s="24" t="s">
        <v>232</v>
      </c>
      <c r="B7" s="25" t="s">
        <v>290</v>
      </c>
      <c r="C7" s="250">
        <v>43129</v>
      </c>
      <c r="D7" s="248"/>
      <c r="E7" s="249">
        <f>D7+C7</f>
        <v>43129</v>
      </c>
      <c r="F7" s="250">
        <v>41239</v>
      </c>
      <c r="G7" s="250"/>
      <c r="H7" s="251">
        <f>G7+F7</f>
        <v>41239</v>
      </c>
    </row>
    <row r="8" spans="1:8" ht="12.75">
      <c r="A8" s="24" t="s">
        <v>233</v>
      </c>
      <c r="B8" s="25" t="s">
        <v>716</v>
      </c>
      <c r="C8" s="253"/>
      <c r="D8" s="252"/>
      <c r="E8" s="249">
        <f>D8+C8</f>
        <v>0</v>
      </c>
      <c r="F8" s="253"/>
      <c r="G8" s="253"/>
      <c r="H8" s="251">
        <f>G8+F8</f>
        <v>0</v>
      </c>
    </row>
    <row r="9" spans="1:8" ht="13.5" thickBot="1">
      <c r="A9" s="24" t="s">
        <v>234</v>
      </c>
      <c r="B9" s="25" t="s">
        <v>402</v>
      </c>
      <c r="C9" s="256"/>
      <c r="D9" s="254"/>
      <c r="E9" s="255">
        <f>D9+C9</f>
        <v>0</v>
      </c>
      <c r="F9" s="256"/>
      <c r="G9" s="256"/>
      <c r="H9" s="257">
        <f>G9+F9</f>
        <v>0</v>
      </c>
    </row>
    <row r="10" spans="1:8" s="17" customFormat="1" ht="15.75" customHeight="1" thickBot="1">
      <c r="A10" s="20" t="s">
        <v>235</v>
      </c>
      <c r="B10" s="21" t="s">
        <v>403</v>
      </c>
      <c r="C10" s="241">
        <f aca="true" t="shared" si="1" ref="C10:H10">SUM(C11:C15)</f>
        <v>2129</v>
      </c>
      <c r="D10" s="241">
        <f t="shared" si="1"/>
        <v>0</v>
      </c>
      <c r="E10" s="241">
        <f t="shared" si="1"/>
        <v>2129</v>
      </c>
      <c r="F10" s="241">
        <f t="shared" si="1"/>
        <v>3378</v>
      </c>
      <c r="G10" s="241">
        <f t="shared" si="1"/>
        <v>0</v>
      </c>
      <c r="H10" s="243">
        <f t="shared" si="1"/>
        <v>3378</v>
      </c>
    </row>
    <row r="11" spans="1:8" ht="12.75">
      <c r="A11" s="24" t="s">
        <v>236</v>
      </c>
      <c r="B11" s="25" t="s">
        <v>404</v>
      </c>
      <c r="C11" s="259"/>
      <c r="D11" s="258"/>
      <c r="E11" s="245">
        <f>D11+C11</f>
        <v>0</v>
      </c>
      <c r="F11" s="259"/>
      <c r="G11" s="258"/>
      <c r="H11" s="247">
        <f>G11+F11</f>
        <v>0</v>
      </c>
    </row>
    <row r="12" spans="1:8" ht="12.75">
      <c r="A12" s="24" t="s">
        <v>237</v>
      </c>
      <c r="B12" s="25" t="s">
        <v>405</v>
      </c>
      <c r="C12" s="253">
        <v>11</v>
      </c>
      <c r="D12" s="252"/>
      <c r="E12" s="249">
        <f>D12+C12</f>
        <v>11</v>
      </c>
      <c r="F12" s="253">
        <v>22</v>
      </c>
      <c r="G12" s="252"/>
      <c r="H12" s="251">
        <f>G12+F12</f>
        <v>22</v>
      </c>
    </row>
    <row r="13" spans="1:8" ht="12.75">
      <c r="A13" s="24" t="s">
        <v>238</v>
      </c>
      <c r="B13" s="25" t="s">
        <v>406</v>
      </c>
      <c r="C13" s="253"/>
      <c r="D13" s="252"/>
      <c r="E13" s="249">
        <f>D13+C13</f>
        <v>0</v>
      </c>
      <c r="F13" s="253"/>
      <c r="G13" s="252"/>
      <c r="H13" s="251">
        <f>G13+F13</f>
        <v>0</v>
      </c>
    </row>
    <row r="14" spans="1:8" ht="12.75">
      <c r="A14" s="26" t="s">
        <v>239</v>
      </c>
      <c r="B14" s="25" t="s">
        <v>407</v>
      </c>
      <c r="C14" s="253">
        <v>2118</v>
      </c>
      <c r="D14" s="252"/>
      <c r="E14" s="249">
        <f>D14+C14</f>
        <v>2118</v>
      </c>
      <c r="F14" s="253">
        <v>3356</v>
      </c>
      <c r="G14" s="252"/>
      <c r="H14" s="251">
        <f>G14+F14</f>
        <v>3356</v>
      </c>
    </row>
    <row r="15" spans="1:8" ht="13.5" thickBot="1">
      <c r="A15" s="24" t="s">
        <v>240</v>
      </c>
      <c r="B15" s="25" t="s">
        <v>408</v>
      </c>
      <c r="C15" s="256">
        <v>0</v>
      </c>
      <c r="D15" s="254"/>
      <c r="E15" s="255">
        <f>D15+C15</f>
        <v>0</v>
      </c>
      <c r="F15" s="256">
        <v>0</v>
      </c>
      <c r="G15" s="254"/>
      <c r="H15" s="257">
        <f>G15+F15</f>
        <v>0</v>
      </c>
    </row>
    <row r="16" spans="1:8" s="13" customFormat="1" ht="27" customHeight="1" thickBot="1">
      <c r="A16" s="20" t="s">
        <v>241</v>
      </c>
      <c r="B16" s="90" t="s">
        <v>409</v>
      </c>
      <c r="C16" s="241">
        <f aca="true" t="shared" si="2" ref="C16:H16">C5+C10</f>
        <v>45258</v>
      </c>
      <c r="D16" s="241">
        <f t="shared" si="2"/>
        <v>0</v>
      </c>
      <c r="E16" s="241">
        <f t="shared" si="2"/>
        <v>45258</v>
      </c>
      <c r="F16" s="241">
        <f t="shared" si="2"/>
        <v>44617</v>
      </c>
      <c r="G16" s="241">
        <f t="shared" si="2"/>
        <v>0</v>
      </c>
      <c r="H16" s="243">
        <f t="shared" si="2"/>
        <v>44617</v>
      </c>
    </row>
    <row r="17" spans="1:8" ht="50.25" customHeight="1" thickBot="1">
      <c r="A17" s="577" t="s">
        <v>410</v>
      </c>
      <c r="B17" s="578"/>
      <c r="C17" s="260" t="s">
        <v>396</v>
      </c>
      <c r="D17" s="15" t="s">
        <v>397</v>
      </c>
      <c r="E17" s="14" t="s">
        <v>398</v>
      </c>
      <c r="F17" s="15" t="s">
        <v>399</v>
      </c>
      <c r="G17" s="15" t="s">
        <v>397</v>
      </c>
      <c r="H17" s="16" t="s">
        <v>400</v>
      </c>
    </row>
    <row r="18" spans="1:8" s="17" customFormat="1" ht="15.75" customHeight="1" thickBot="1">
      <c r="A18" s="27" t="s">
        <v>242</v>
      </c>
      <c r="B18" s="28" t="s">
        <v>411</v>
      </c>
      <c r="C18" s="241">
        <f aca="true" t="shared" si="3" ref="C18:H18">C19+C20+C21</f>
        <v>43046</v>
      </c>
      <c r="D18" s="241">
        <f t="shared" si="3"/>
        <v>0</v>
      </c>
      <c r="E18" s="241">
        <f t="shared" si="3"/>
        <v>43046</v>
      </c>
      <c r="F18" s="241">
        <f t="shared" si="3"/>
        <v>41261</v>
      </c>
      <c r="G18" s="241">
        <f t="shared" si="3"/>
        <v>0</v>
      </c>
      <c r="H18" s="243">
        <f t="shared" si="3"/>
        <v>41261</v>
      </c>
    </row>
    <row r="19" spans="1:8" ht="12.75">
      <c r="A19" s="29" t="s">
        <v>243</v>
      </c>
      <c r="B19" s="25" t="s">
        <v>339</v>
      </c>
      <c r="C19" s="258">
        <v>44848</v>
      </c>
      <c r="D19" s="258"/>
      <c r="E19" s="245">
        <f>D19+C19</f>
        <v>44848</v>
      </c>
      <c r="F19" s="258">
        <v>44848</v>
      </c>
      <c r="G19" s="258"/>
      <c r="H19" s="247">
        <f>G19+F19</f>
        <v>44848</v>
      </c>
    </row>
    <row r="20" spans="1:8" ht="12.75">
      <c r="A20" s="29" t="s">
        <v>244</v>
      </c>
      <c r="B20" s="25" t="s">
        <v>412</v>
      </c>
      <c r="C20" s="52">
        <v>-1802</v>
      </c>
      <c r="D20" s="52"/>
      <c r="E20" s="261">
        <f>D20+C20</f>
        <v>-1802</v>
      </c>
      <c r="F20" s="52">
        <v>-3587</v>
      </c>
      <c r="G20" s="52"/>
      <c r="H20" s="262">
        <f>G20+F20</f>
        <v>-3587</v>
      </c>
    </row>
    <row r="21" spans="1:8" ht="13.5" thickBot="1">
      <c r="A21" s="30" t="s">
        <v>245</v>
      </c>
      <c r="B21" s="31" t="s">
        <v>413</v>
      </c>
      <c r="C21" s="254"/>
      <c r="D21" s="254"/>
      <c r="E21" s="255">
        <f>D21+C21</f>
        <v>0</v>
      </c>
      <c r="F21" s="254"/>
      <c r="G21" s="254"/>
      <c r="H21" s="257">
        <f>G21+F21</f>
        <v>0</v>
      </c>
    </row>
    <row r="22" spans="1:8" s="17" customFormat="1" ht="15.75" customHeight="1" thickBot="1">
      <c r="A22" s="27" t="s">
        <v>246</v>
      </c>
      <c r="B22" s="28" t="s">
        <v>414</v>
      </c>
      <c r="C22" s="241">
        <f aca="true" t="shared" si="4" ref="C22:H22">C23+C24</f>
        <v>2118</v>
      </c>
      <c r="D22" s="241">
        <f t="shared" si="4"/>
        <v>0</v>
      </c>
      <c r="E22" s="241">
        <f t="shared" si="4"/>
        <v>2118</v>
      </c>
      <c r="F22" s="241">
        <f t="shared" si="4"/>
        <v>3356</v>
      </c>
      <c r="G22" s="241">
        <f t="shared" si="4"/>
        <v>0</v>
      </c>
      <c r="H22" s="243">
        <f t="shared" si="4"/>
        <v>3356</v>
      </c>
    </row>
    <row r="23" spans="1:8" ht="12.75">
      <c r="A23" s="29" t="s">
        <v>247</v>
      </c>
      <c r="B23" s="25" t="s">
        <v>222</v>
      </c>
      <c r="C23" s="258">
        <v>2118</v>
      </c>
      <c r="D23" s="258"/>
      <c r="E23" s="245">
        <f>D23+C23</f>
        <v>2118</v>
      </c>
      <c r="F23" s="258">
        <v>3356</v>
      </c>
      <c r="G23" s="258"/>
      <c r="H23" s="247">
        <f>G23+F23</f>
        <v>3356</v>
      </c>
    </row>
    <row r="24" spans="1:8" ht="13.5" thickBot="1">
      <c r="A24" s="29" t="s">
        <v>248</v>
      </c>
      <c r="B24" s="25" t="s">
        <v>223</v>
      </c>
      <c r="C24" s="254"/>
      <c r="D24" s="254"/>
      <c r="E24" s="255">
        <f>D24+C24</f>
        <v>0</v>
      </c>
      <c r="F24" s="254"/>
      <c r="G24" s="254"/>
      <c r="H24" s="257">
        <f>G24+F24</f>
        <v>0</v>
      </c>
    </row>
    <row r="25" spans="1:8" s="17" customFormat="1" ht="15.75" customHeight="1" thickBot="1">
      <c r="A25" s="27" t="s">
        <v>249</v>
      </c>
      <c r="B25" s="21" t="s">
        <v>418</v>
      </c>
      <c r="C25" s="241">
        <f aca="true" t="shared" si="5" ref="C25:H25">SUM(C26:C28)</f>
        <v>94</v>
      </c>
      <c r="D25" s="241">
        <f t="shared" si="5"/>
        <v>0</v>
      </c>
      <c r="E25" s="241">
        <f t="shared" si="5"/>
        <v>94</v>
      </c>
      <c r="F25" s="241">
        <f t="shared" si="5"/>
        <v>0</v>
      </c>
      <c r="G25" s="241">
        <f t="shared" si="5"/>
        <v>0</v>
      </c>
      <c r="H25" s="243">
        <f t="shared" si="5"/>
        <v>0</v>
      </c>
    </row>
    <row r="26" spans="1:8" ht="12.75">
      <c r="A26" s="29" t="s">
        <v>250</v>
      </c>
      <c r="B26" s="25" t="s">
        <v>224</v>
      </c>
      <c r="C26" s="258"/>
      <c r="D26" s="258"/>
      <c r="E26" s="245">
        <f>D26+C26</f>
        <v>0</v>
      </c>
      <c r="F26" s="258"/>
      <c r="G26" s="258"/>
      <c r="H26" s="247">
        <f>G26+F26</f>
        <v>0</v>
      </c>
    </row>
    <row r="27" spans="1:8" ht="12.75">
      <c r="A27" s="29" t="s">
        <v>251</v>
      </c>
      <c r="B27" s="25" t="s">
        <v>225</v>
      </c>
      <c r="C27" s="252">
        <v>94</v>
      </c>
      <c r="D27" s="252"/>
      <c r="E27" s="249">
        <f>D27+C27</f>
        <v>94</v>
      </c>
      <c r="F27" s="252">
        <v>0</v>
      </c>
      <c r="G27" s="252"/>
      <c r="H27" s="251">
        <f>G27+F27</f>
        <v>0</v>
      </c>
    </row>
    <row r="28" spans="1:8" ht="13.5" thickBot="1">
      <c r="A28" s="29" t="s">
        <v>252</v>
      </c>
      <c r="B28" s="25" t="s">
        <v>226</v>
      </c>
      <c r="C28" s="254"/>
      <c r="D28" s="254"/>
      <c r="E28" s="255">
        <f>D28+C28</f>
        <v>0</v>
      </c>
      <c r="F28" s="254"/>
      <c r="G28" s="254"/>
      <c r="H28" s="257">
        <f>G28+F28</f>
        <v>0</v>
      </c>
    </row>
    <row r="29" spans="1:8" s="18" customFormat="1" ht="24" customHeight="1" thickBot="1">
      <c r="A29" s="32" t="s">
        <v>253</v>
      </c>
      <c r="B29" s="89" t="s">
        <v>419</v>
      </c>
      <c r="C29" s="263">
        <f aca="true" t="shared" si="6" ref="C29:H29">C18+C22+C25</f>
        <v>45258</v>
      </c>
      <c r="D29" s="263">
        <f t="shared" si="6"/>
        <v>0</v>
      </c>
      <c r="E29" s="263">
        <f t="shared" si="6"/>
        <v>45258</v>
      </c>
      <c r="F29" s="263">
        <f t="shared" si="6"/>
        <v>44617</v>
      </c>
      <c r="G29" s="263">
        <f t="shared" si="6"/>
        <v>0</v>
      </c>
      <c r="H29" s="264">
        <f t="shared" si="6"/>
        <v>44617</v>
      </c>
    </row>
    <row r="30" ht="13.5" thickTop="1">
      <c r="D30" s="266"/>
    </row>
    <row r="31" ht="12.75">
      <c r="D31" s="266"/>
    </row>
    <row r="32" ht="12.75">
      <c r="D32" s="266"/>
    </row>
    <row r="33" ht="12.75">
      <c r="D33" s="266"/>
    </row>
    <row r="34" ht="12.75">
      <c r="D34" s="266"/>
    </row>
    <row r="35" ht="12.75">
      <c r="D35" s="266"/>
    </row>
    <row r="36" ht="12.75">
      <c r="D36" s="266"/>
    </row>
    <row r="37" ht="12.75">
      <c r="D37" s="266"/>
    </row>
    <row r="38" ht="12.75">
      <c r="D38" s="266"/>
    </row>
    <row r="39" ht="12.75">
      <c r="D39" s="266"/>
    </row>
    <row r="40" ht="12.75">
      <c r="D40" s="266"/>
    </row>
    <row r="41" ht="12.75">
      <c r="D41" s="266"/>
    </row>
    <row r="42" ht="12.75">
      <c r="D42" s="266"/>
    </row>
    <row r="43" ht="12.75">
      <c r="D43" s="266"/>
    </row>
    <row r="44" ht="12.75">
      <c r="D44" s="266"/>
    </row>
    <row r="45" ht="12.75">
      <c r="D45" s="266"/>
    </row>
  </sheetData>
  <sheetProtection/>
  <mergeCells count="5">
    <mergeCell ref="A4:B4"/>
    <mergeCell ref="A17:B17"/>
    <mergeCell ref="A1:H1"/>
    <mergeCell ref="A2:H2"/>
    <mergeCell ref="B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13/a.sz. 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PageLayoutView="115" workbookViewId="0" topLeftCell="B13">
      <selection activeCell="E52" sqref="E52"/>
    </sheetView>
  </sheetViews>
  <sheetFormatPr defaultColWidth="9.00390625" defaultRowHeight="12.75"/>
  <cols>
    <col min="1" max="1" width="6.50390625" style="19" customWidth="1"/>
    <col min="2" max="2" width="59.50390625" style="19" customWidth="1"/>
    <col min="3" max="5" width="16.00390625" style="240" customWidth="1"/>
    <col min="6" max="16384" width="9.375" style="240" customWidth="1"/>
  </cols>
  <sheetData>
    <row r="1" spans="1:5" s="9" customFormat="1" ht="29.25" customHeight="1">
      <c r="A1" s="592" t="s">
        <v>825</v>
      </c>
      <c r="B1" s="592"/>
      <c r="C1" s="592"/>
      <c r="D1" s="592"/>
      <c r="E1" s="592"/>
    </row>
    <row r="2" spans="1:5" s="9" customFormat="1" ht="21" customHeight="1">
      <c r="A2" s="581" t="s">
        <v>332</v>
      </c>
      <c r="B2" s="581"/>
      <c r="C2" s="581"/>
      <c r="D2" s="581"/>
      <c r="E2" s="581"/>
    </row>
    <row r="3" spans="1:5" s="9" customFormat="1" ht="23.25" customHeight="1">
      <c r="A3" s="593" t="s">
        <v>830</v>
      </c>
      <c r="B3" s="593"/>
      <c r="C3" s="593"/>
      <c r="D3" s="593"/>
      <c r="E3" s="593"/>
    </row>
    <row r="4" spans="1:5" ht="13.5" customHeight="1" thickBot="1">
      <c r="A4" s="594" t="s">
        <v>262</v>
      </c>
      <c r="B4" s="594"/>
      <c r="C4" s="594"/>
      <c r="D4" s="594"/>
      <c r="E4" s="594"/>
    </row>
    <row r="5" spans="1:5" s="267" customFormat="1" ht="28.5" customHeight="1">
      <c r="A5" s="584" t="s">
        <v>276</v>
      </c>
      <c r="B5" s="586" t="s">
        <v>266</v>
      </c>
      <c r="C5" s="11" t="s">
        <v>321</v>
      </c>
      <c r="D5" s="11" t="s">
        <v>322</v>
      </c>
      <c r="E5" s="588" t="s">
        <v>318</v>
      </c>
    </row>
    <row r="6" spans="1:5" s="267" customFormat="1" ht="12.75">
      <c r="A6" s="585"/>
      <c r="B6" s="587"/>
      <c r="C6" s="590" t="s">
        <v>323</v>
      </c>
      <c r="D6" s="591"/>
      <c r="E6" s="589"/>
    </row>
    <row r="7" spans="1:5" s="268" customFormat="1" ht="15" customHeight="1" thickBot="1">
      <c r="A7" s="33">
        <v>1</v>
      </c>
      <c r="B7" s="34">
        <v>2</v>
      </c>
      <c r="C7" s="34">
        <v>3</v>
      </c>
      <c r="D7" s="34">
        <v>4</v>
      </c>
      <c r="E7" s="35">
        <v>5</v>
      </c>
    </row>
    <row r="8" spans="1:5" s="268" customFormat="1" ht="12.75">
      <c r="A8" s="36">
        <v>1</v>
      </c>
      <c r="B8" s="37" t="s">
        <v>267</v>
      </c>
      <c r="C8" s="38">
        <v>895</v>
      </c>
      <c r="D8" s="38">
        <v>895</v>
      </c>
      <c r="E8" s="39">
        <v>889</v>
      </c>
    </row>
    <row r="9" spans="1:5" s="268" customFormat="1" ht="12.75">
      <c r="A9" s="40">
        <v>2</v>
      </c>
      <c r="B9" s="41" t="s">
        <v>268</v>
      </c>
      <c r="C9" s="42">
        <v>237</v>
      </c>
      <c r="D9" s="42">
        <v>237</v>
      </c>
      <c r="E9" s="43">
        <v>233</v>
      </c>
    </row>
    <row r="10" spans="1:5" s="268" customFormat="1" ht="12.75">
      <c r="A10" s="40">
        <v>3</v>
      </c>
      <c r="B10" s="41" t="s">
        <v>333</v>
      </c>
      <c r="C10" s="42">
        <v>2989</v>
      </c>
      <c r="D10" s="42">
        <v>3418</v>
      </c>
      <c r="E10" s="43">
        <v>2848</v>
      </c>
    </row>
    <row r="11" spans="1:5" s="268" customFormat="1" ht="12.75">
      <c r="A11" s="40">
        <v>4</v>
      </c>
      <c r="B11" s="41" t="s">
        <v>370</v>
      </c>
      <c r="C11" s="42">
        <v>495</v>
      </c>
      <c r="D11" s="42">
        <v>705</v>
      </c>
      <c r="E11" s="43">
        <v>694</v>
      </c>
    </row>
    <row r="12" spans="1:5" s="268" customFormat="1" ht="12.75">
      <c r="A12" s="40">
        <v>5</v>
      </c>
      <c r="B12" s="41" t="s">
        <v>371</v>
      </c>
      <c r="C12" s="42">
        <v>0</v>
      </c>
      <c r="D12" s="42">
        <v>678</v>
      </c>
      <c r="E12" s="43">
        <v>1</v>
      </c>
    </row>
    <row r="13" spans="1:5" s="268" customFormat="1" ht="12.75">
      <c r="A13" s="40">
        <v>6</v>
      </c>
      <c r="B13" s="41" t="s">
        <v>334</v>
      </c>
      <c r="C13" s="42">
        <v>400</v>
      </c>
      <c r="D13" s="42">
        <v>427</v>
      </c>
      <c r="E13" s="43">
        <v>426</v>
      </c>
    </row>
    <row r="14" spans="1:5" s="268" customFormat="1" ht="12.75">
      <c r="A14" s="40">
        <v>7</v>
      </c>
      <c r="B14" s="41" t="s">
        <v>282</v>
      </c>
      <c r="C14" s="42"/>
      <c r="D14" s="42"/>
      <c r="E14" s="43"/>
    </row>
    <row r="15" spans="1:5" s="268" customFormat="1" ht="12.75">
      <c r="A15" s="44">
        <v>8</v>
      </c>
      <c r="B15" s="45" t="s">
        <v>335</v>
      </c>
      <c r="C15" s="42">
        <v>1000</v>
      </c>
      <c r="D15" s="42">
        <v>2472</v>
      </c>
      <c r="E15" s="43">
        <v>394</v>
      </c>
    </row>
    <row r="16" spans="1:5" s="268" customFormat="1" ht="12.75">
      <c r="A16" s="40">
        <v>9</v>
      </c>
      <c r="B16" s="41" t="s">
        <v>372</v>
      </c>
      <c r="C16" s="42"/>
      <c r="D16" s="42"/>
      <c r="E16" s="43"/>
    </row>
    <row r="17" spans="1:5" s="268" customFormat="1" ht="12.75">
      <c r="A17" s="44">
        <v>10</v>
      </c>
      <c r="B17" s="41" t="s">
        <v>373</v>
      </c>
      <c r="C17" s="42"/>
      <c r="D17" s="42"/>
      <c r="E17" s="43"/>
    </row>
    <row r="18" spans="1:5" s="268" customFormat="1" ht="12.75">
      <c r="A18" s="40">
        <v>11</v>
      </c>
      <c r="B18" s="41" t="s">
        <v>374</v>
      </c>
      <c r="C18" s="42"/>
      <c r="D18" s="42"/>
      <c r="E18" s="43"/>
    </row>
    <row r="19" spans="1:5" s="268" customFormat="1" ht="13.5" thickBot="1">
      <c r="A19" s="44">
        <v>12</v>
      </c>
      <c r="B19" s="41" t="s">
        <v>375</v>
      </c>
      <c r="C19" s="46"/>
      <c r="D19" s="46"/>
      <c r="E19" s="47"/>
    </row>
    <row r="20" spans="1:5" s="10" customFormat="1" ht="15.75" thickBot="1">
      <c r="A20" s="48">
        <v>13</v>
      </c>
      <c r="B20" s="49" t="s">
        <v>589</v>
      </c>
      <c r="C20" s="269">
        <f>SUM(C8:C19)</f>
        <v>6016</v>
      </c>
      <c r="D20" s="269">
        <f>SUM(D8:D19)</f>
        <v>8832</v>
      </c>
      <c r="E20" s="270">
        <f>SUM(E8:E19)</f>
        <v>5485</v>
      </c>
    </row>
    <row r="21" spans="1:5" s="10" customFormat="1" ht="15">
      <c r="A21" s="36">
        <v>14</v>
      </c>
      <c r="B21" s="37" t="s">
        <v>320</v>
      </c>
      <c r="C21" s="50"/>
      <c r="D21" s="50"/>
      <c r="E21" s="51"/>
    </row>
    <row r="22" spans="1:5" s="10" customFormat="1" ht="15">
      <c r="A22" s="44">
        <v>15</v>
      </c>
      <c r="B22" s="45" t="s">
        <v>319</v>
      </c>
      <c r="C22" s="52"/>
      <c r="D22" s="52"/>
      <c r="E22" s="53"/>
    </row>
    <row r="23" spans="1:5" s="10" customFormat="1" ht="15">
      <c r="A23" s="44">
        <v>16</v>
      </c>
      <c r="B23" s="45" t="s">
        <v>341</v>
      </c>
      <c r="C23" s="52"/>
      <c r="D23" s="52"/>
      <c r="E23" s="53"/>
    </row>
    <row r="24" spans="1:5" s="10" customFormat="1" ht="15">
      <c r="A24" s="44">
        <v>17</v>
      </c>
      <c r="B24" s="45" t="s">
        <v>376</v>
      </c>
      <c r="C24" s="52"/>
      <c r="D24" s="52"/>
      <c r="E24" s="53"/>
    </row>
    <row r="25" spans="1:5" s="10" customFormat="1" ht="15.75" thickBot="1">
      <c r="A25" s="44">
        <v>18</v>
      </c>
      <c r="B25" s="45" t="s">
        <v>377</v>
      </c>
      <c r="C25" s="52"/>
      <c r="D25" s="52"/>
      <c r="E25" s="53"/>
    </row>
    <row r="26" spans="1:5" s="10" customFormat="1" ht="15.75" thickBot="1">
      <c r="A26" s="48">
        <v>19</v>
      </c>
      <c r="B26" s="49" t="s">
        <v>342</v>
      </c>
      <c r="C26" s="269">
        <f>SUM(C21:C22,C24:C25)</f>
        <v>0</v>
      </c>
      <c r="D26" s="269">
        <f>SUM(D21:D22,D24:D25)</f>
        <v>0</v>
      </c>
      <c r="E26" s="270">
        <f>SUM(E21:E22,E24:E25)</f>
        <v>0</v>
      </c>
    </row>
    <row r="27" spans="1:5" s="10" customFormat="1" ht="15.75" thickBot="1">
      <c r="A27" s="48">
        <v>20</v>
      </c>
      <c r="B27" s="49" t="s">
        <v>343</v>
      </c>
      <c r="C27" s="269">
        <f>C20+C26</f>
        <v>6016</v>
      </c>
      <c r="D27" s="269">
        <f>D20+D26</f>
        <v>8832</v>
      </c>
      <c r="E27" s="270">
        <f>E20+E26</f>
        <v>5485</v>
      </c>
    </row>
    <row r="28" spans="1:5" s="268" customFormat="1" ht="12.75">
      <c r="A28" s="36">
        <v>21</v>
      </c>
      <c r="B28" s="37" t="s">
        <v>291</v>
      </c>
      <c r="C28" s="50"/>
      <c r="D28" s="50">
        <v>0</v>
      </c>
      <c r="E28" s="51"/>
    </row>
    <row r="29" spans="1:5" s="268" customFormat="1" ht="13.5" thickBot="1">
      <c r="A29" s="44">
        <v>22</v>
      </c>
      <c r="B29" s="45" t="s">
        <v>336</v>
      </c>
      <c r="C29" s="381"/>
      <c r="D29" s="381"/>
      <c r="E29" s="53"/>
    </row>
    <row r="30" spans="1:5" s="10" customFormat="1" ht="15.75" thickBot="1">
      <c r="A30" s="48">
        <v>23</v>
      </c>
      <c r="B30" s="49" t="s">
        <v>344</v>
      </c>
      <c r="C30" s="269">
        <f>SUM(C27:C29)</f>
        <v>6016</v>
      </c>
      <c r="D30" s="269">
        <f>SUM(D27:D29)</f>
        <v>8832</v>
      </c>
      <c r="E30" s="270">
        <f>SUM(E27:E29)</f>
        <v>5485</v>
      </c>
    </row>
    <row r="31" spans="1:5" s="268" customFormat="1" ht="12.75">
      <c r="A31" s="36">
        <v>24</v>
      </c>
      <c r="B31" s="37" t="s">
        <v>263</v>
      </c>
      <c r="C31" s="50">
        <v>55</v>
      </c>
      <c r="D31" s="50">
        <v>77</v>
      </c>
      <c r="E31" s="51">
        <v>54</v>
      </c>
    </row>
    <row r="32" spans="1:5" s="268" customFormat="1" ht="12.75">
      <c r="A32" s="40">
        <v>25</v>
      </c>
      <c r="B32" s="41" t="s">
        <v>337</v>
      </c>
      <c r="C32" s="252">
        <v>329</v>
      </c>
      <c r="D32" s="252">
        <v>329</v>
      </c>
      <c r="E32" s="271">
        <v>361</v>
      </c>
    </row>
    <row r="33" spans="1:5" s="268" customFormat="1" ht="12.75">
      <c r="A33" s="40">
        <v>26</v>
      </c>
      <c r="B33" s="41" t="s">
        <v>380</v>
      </c>
      <c r="C33" s="252"/>
      <c r="D33" s="252"/>
      <c r="E33" s="271"/>
    </row>
    <row r="34" spans="1:5" s="268" customFormat="1" ht="12.75">
      <c r="A34" s="40">
        <v>27</v>
      </c>
      <c r="B34" s="41" t="s">
        <v>381</v>
      </c>
      <c r="C34" s="252"/>
      <c r="D34" s="252"/>
      <c r="E34" s="271"/>
    </row>
    <row r="35" spans="1:5" s="268" customFormat="1" ht="12.75">
      <c r="A35" s="40">
        <v>28</v>
      </c>
      <c r="B35" s="54" t="s">
        <v>368</v>
      </c>
      <c r="C35" s="252"/>
      <c r="D35" s="252">
        <v>854</v>
      </c>
      <c r="E35" s="271">
        <v>854</v>
      </c>
    </row>
    <row r="36" spans="1:5" s="268" customFormat="1" ht="12.75">
      <c r="A36" s="40">
        <v>29</v>
      </c>
      <c r="B36" s="41" t="s">
        <v>382</v>
      </c>
      <c r="C36" s="252"/>
      <c r="D36" s="252"/>
      <c r="E36" s="271"/>
    </row>
    <row r="37" spans="1:5" s="268" customFormat="1" ht="12.75">
      <c r="A37" s="40">
        <v>30</v>
      </c>
      <c r="B37" s="41" t="s">
        <v>383</v>
      </c>
      <c r="C37" s="252"/>
      <c r="D37" s="252"/>
      <c r="E37" s="271"/>
    </row>
    <row r="38" spans="1:5" s="268" customFormat="1" ht="12.75">
      <c r="A38" s="44">
        <v>31</v>
      </c>
      <c r="B38" s="41" t="s">
        <v>384</v>
      </c>
      <c r="C38" s="52"/>
      <c r="D38" s="52"/>
      <c r="E38" s="53"/>
    </row>
    <row r="39" spans="1:5" s="268" customFormat="1" ht="12.75">
      <c r="A39" s="40">
        <v>32</v>
      </c>
      <c r="B39" s="41" t="s">
        <v>385</v>
      </c>
      <c r="C39" s="252">
        <v>4632</v>
      </c>
      <c r="D39" s="252">
        <v>5454</v>
      </c>
      <c r="E39" s="271">
        <v>5454</v>
      </c>
    </row>
    <row r="40" spans="1:5" s="268" customFormat="1" ht="12.75">
      <c r="A40" s="44">
        <v>33</v>
      </c>
      <c r="B40" s="55" t="s">
        <v>386</v>
      </c>
      <c r="C40" s="252">
        <v>4632</v>
      </c>
      <c r="D40" s="252">
        <v>5454</v>
      </c>
      <c r="E40" s="271">
        <v>5454</v>
      </c>
    </row>
    <row r="41" spans="1:5" s="268" customFormat="1" ht="12.75">
      <c r="A41" s="40">
        <v>34</v>
      </c>
      <c r="B41" s="41" t="s">
        <v>387</v>
      </c>
      <c r="C41" s="252"/>
      <c r="D41" s="252"/>
      <c r="E41" s="271"/>
    </row>
    <row r="42" spans="1:5" s="268" customFormat="1" ht="13.5" thickBot="1">
      <c r="A42" s="44">
        <v>35</v>
      </c>
      <c r="B42" s="37" t="s">
        <v>388</v>
      </c>
      <c r="C42" s="52"/>
      <c r="D42" s="52"/>
      <c r="E42" s="53"/>
    </row>
    <row r="43" spans="1:5" s="268" customFormat="1" ht="21.75" thickBot="1">
      <c r="A43" s="48">
        <v>36</v>
      </c>
      <c r="B43" s="49" t="s">
        <v>389</v>
      </c>
      <c r="C43" s="272">
        <f>C31+C32+C33+C34+C35+C37+C38+C39+C41+C42</f>
        <v>5016</v>
      </c>
      <c r="D43" s="272">
        <f>D31+D32+D33+D34+D35+D37+D38+D39+D41+D42</f>
        <v>6714</v>
      </c>
      <c r="E43" s="273">
        <f>E31+E32+E33+E34+E35+E37+E38+E39+E41+E42</f>
        <v>6723</v>
      </c>
    </row>
    <row r="44" spans="1:5" s="268" customFormat="1" ht="12.75">
      <c r="A44" s="36">
        <v>37</v>
      </c>
      <c r="B44" s="37" t="s">
        <v>390</v>
      </c>
      <c r="C44" s="50"/>
      <c r="D44" s="50"/>
      <c r="E44" s="51"/>
    </row>
    <row r="45" spans="1:5" s="268" customFormat="1" ht="12.75">
      <c r="A45" s="40">
        <v>38</v>
      </c>
      <c r="B45" s="37" t="s">
        <v>391</v>
      </c>
      <c r="C45" s="252"/>
      <c r="D45" s="252"/>
      <c r="E45" s="271">
        <v>0</v>
      </c>
    </row>
    <row r="46" spans="1:5" s="268" customFormat="1" ht="12.75">
      <c r="A46" s="40">
        <v>39</v>
      </c>
      <c r="B46" s="418" t="s">
        <v>345</v>
      </c>
      <c r="C46" s="50"/>
      <c r="D46" s="50"/>
      <c r="E46" s="51"/>
    </row>
    <row r="47" spans="1:5" s="268" customFormat="1" ht="12.75">
      <c r="A47" s="36">
        <v>40</v>
      </c>
      <c r="B47" s="45" t="s">
        <v>392</v>
      </c>
      <c r="C47" s="50"/>
      <c r="D47" s="50"/>
      <c r="E47" s="51"/>
    </row>
    <row r="48" spans="1:5" s="268" customFormat="1" ht="13.5" thickBot="1">
      <c r="A48" s="44">
        <v>41</v>
      </c>
      <c r="B48" s="45" t="s">
        <v>393</v>
      </c>
      <c r="C48" s="52"/>
      <c r="D48" s="52"/>
      <c r="E48" s="53"/>
    </row>
    <row r="49" spans="1:5" s="268" customFormat="1" ht="13.5" thickBot="1">
      <c r="A49" s="48">
        <v>42</v>
      </c>
      <c r="B49" s="49" t="s">
        <v>346</v>
      </c>
      <c r="C49" s="272">
        <f>SUM(C44:C45,C47:C48)</f>
        <v>0</v>
      </c>
      <c r="D49" s="272">
        <f>SUM(D44:D45,D47:D48)</f>
        <v>0</v>
      </c>
      <c r="E49" s="273">
        <f>SUM(E44:E45,E47:E48)</f>
        <v>0</v>
      </c>
    </row>
    <row r="50" spans="1:5" s="10" customFormat="1" ht="15.75" thickBot="1">
      <c r="A50" s="419">
        <v>43</v>
      </c>
      <c r="B50" s="58" t="s">
        <v>347</v>
      </c>
      <c r="C50" s="275">
        <f>C43+C49</f>
        <v>5016</v>
      </c>
      <c r="D50" s="275">
        <f>D43+D49</f>
        <v>6714</v>
      </c>
      <c r="E50" s="276">
        <f>E43+E49</f>
        <v>6723</v>
      </c>
    </row>
    <row r="51" spans="1:5" s="268" customFormat="1" ht="12.75">
      <c r="A51" s="36">
        <v>44</v>
      </c>
      <c r="B51" s="37" t="s">
        <v>264</v>
      </c>
      <c r="C51" s="50">
        <v>1000</v>
      </c>
      <c r="D51" s="50">
        <v>2118</v>
      </c>
      <c r="E51" s="51">
        <v>750</v>
      </c>
    </row>
    <row r="52" spans="1:5" s="268" customFormat="1" ht="12.75">
      <c r="A52" s="44">
        <v>45</v>
      </c>
      <c r="B52" s="41" t="s">
        <v>394</v>
      </c>
      <c r="C52" s="381"/>
      <c r="D52" s="381"/>
      <c r="E52" s="53"/>
    </row>
    <row r="53" spans="1:5" s="268" customFormat="1" ht="13.5" thickBot="1">
      <c r="A53" s="44">
        <v>46</v>
      </c>
      <c r="B53" s="45" t="s">
        <v>369</v>
      </c>
      <c r="C53" s="383"/>
      <c r="D53" s="383"/>
      <c r="E53" s="53"/>
    </row>
    <row r="54" spans="1:5" s="268" customFormat="1" ht="13.5" thickBot="1">
      <c r="A54" s="56">
        <v>47</v>
      </c>
      <c r="B54" s="57" t="s">
        <v>348</v>
      </c>
      <c r="C54" s="272">
        <f>C50+C51+C52+C53</f>
        <v>6016</v>
      </c>
      <c r="D54" s="272">
        <f>D50+D51+D52+D53</f>
        <v>8832</v>
      </c>
      <c r="E54" s="274">
        <f>E50+E51+E52+E53</f>
        <v>7473</v>
      </c>
    </row>
    <row r="55" spans="1:5" s="268" customFormat="1" ht="21.75" thickBot="1">
      <c r="A55" s="384">
        <v>48</v>
      </c>
      <c r="B55" s="49" t="s">
        <v>349</v>
      </c>
      <c r="C55" s="272">
        <f>C43-C20</f>
        <v>-1000</v>
      </c>
      <c r="D55" s="272">
        <f>D43-D20</f>
        <v>-2118</v>
      </c>
      <c r="E55" s="273">
        <f>E43-E20</f>
        <v>1238</v>
      </c>
    </row>
    <row r="56" spans="1:5" s="268" customFormat="1" ht="32.25" thickBot="1">
      <c r="A56" s="384">
        <v>49</v>
      </c>
      <c r="B56" s="49" t="s">
        <v>350</v>
      </c>
      <c r="C56" s="272">
        <f>+C55+C51-C28</f>
        <v>0</v>
      </c>
      <c r="D56" s="272">
        <f>+D55+D51-D28</f>
        <v>0</v>
      </c>
      <c r="E56" s="273">
        <f>+E55+E51-E28</f>
        <v>1988</v>
      </c>
    </row>
    <row r="57" spans="1:5" s="268" customFormat="1" ht="13.5" thickBot="1">
      <c r="A57" s="384">
        <v>50</v>
      </c>
      <c r="B57" s="49" t="s">
        <v>351</v>
      </c>
      <c r="C57" s="272">
        <f>+C49-C26</f>
        <v>0</v>
      </c>
      <c r="D57" s="272">
        <f>+D49-D26</f>
        <v>0</v>
      </c>
      <c r="E57" s="273">
        <f>+E49-E26</f>
        <v>0</v>
      </c>
    </row>
    <row r="58" spans="1:5" s="268" customFormat="1" ht="13.5" thickBot="1">
      <c r="A58" s="385">
        <v>52</v>
      </c>
      <c r="B58" s="58" t="s">
        <v>352</v>
      </c>
      <c r="C58" s="382"/>
      <c r="D58" s="382"/>
      <c r="E58" s="276">
        <f>+E52+E53-E29</f>
        <v>0</v>
      </c>
    </row>
    <row r="59" ht="15.75">
      <c r="B59" s="277"/>
    </row>
  </sheetData>
  <sheetProtection sheet="1" objects="1" scenarios="1"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3937007874015748" header="0.7874015748031497" footer="0.7874015748031497"/>
  <pageSetup horizontalDpi="300" verticalDpi="300" orientation="portrait" paperSize="9" scale="80" r:id="rId1"/>
  <headerFooter alignWithMargins="0">
    <oddHeader xml:space="preserve">&amp;R&amp;"Times New Roman CE,Félkövér dőlt"&amp;12 13/b.sz.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C7">
      <selection activeCell="F7" sqref="F7"/>
    </sheetView>
  </sheetViews>
  <sheetFormatPr defaultColWidth="9.00390625" defaultRowHeight="12.75"/>
  <cols>
    <col min="1" max="1" width="6.50390625" style="240" customWidth="1"/>
    <col min="2" max="2" width="49.50390625" style="19" customWidth="1"/>
    <col min="3" max="3" width="16.00390625" style="240" customWidth="1"/>
    <col min="4" max="4" width="14.875" style="240" customWidth="1"/>
    <col min="5" max="6" width="16.00390625" style="240" customWidth="1"/>
    <col min="7" max="7" width="14.00390625" style="240" customWidth="1"/>
    <col min="8" max="8" width="16.00390625" style="240" customWidth="1"/>
    <col min="9" max="16384" width="9.375" style="240" customWidth="1"/>
  </cols>
  <sheetData>
    <row r="1" spans="1:8" s="59" customFormat="1" ht="25.5" customHeight="1">
      <c r="A1" s="592" t="s">
        <v>825</v>
      </c>
      <c r="B1" s="592"/>
      <c r="C1" s="592"/>
      <c r="D1" s="592"/>
      <c r="E1" s="592"/>
      <c r="F1" s="592"/>
      <c r="G1" s="592"/>
      <c r="H1" s="592"/>
    </row>
    <row r="2" spans="1:8" s="278" customFormat="1" ht="18" customHeight="1">
      <c r="A2" s="581" t="s">
        <v>420</v>
      </c>
      <c r="B2" s="581"/>
      <c r="C2" s="581"/>
      <c r="D2" s="581"/>
      <c r="E2" s="581"/>
      <c r="F2" s="581"/>
      <c r="G2" s="581"/>
      <c r="H2" s="581"/>
    </row>
    <row r="3" spans="1:8" s="59" customFormat="1" ht="16.5" customHeight="1">
      <c r="A3" s="593" t="s">
        <v>830</v>
      </c>
      <c r="B3" s="593"/>
      <c r="C3" s="593"/>
      <c r="D3" s="593"/>
      <c r="E3" s="593"/>
      <c r="F3" s="593"/>
      <c r="G3" s="593"/>
      <c r="H3" s="593"/>
    </row>
    <row r="4" spans="1:8" s="19" customFormat="1" ht="13.5" customHeight="1" thickBot="1">
      <c r="A4" s="595" t="s">
        <v>262</v>
      </c>
      <c r="B4" s="595"/>
      <c r="C4" s="595"/>
      <c r="D4" s="595"/>
      <c r="E4" s="595"/>
      <c r="F4" s="595"/>
      <c r="G4" s="595"/>
      <c r="H4" s="595"/>
    </row>
    <row r="5" spans="1:8" ht="54" customHeight="1" thickBot="1">
      <c r="A5" s="414" t="s">
        <v>228</v>
      </c>
      <c r="B5" s="426" t="s">
        <v>266</v>
      </c>
      <c r="C5" s="415" t="s">
        <v>396</v>
      </c>
      <c r="D5" s="415" t="s">
        <v>397</v>
      </c>
      <c r="E5" s="416" t="s">
        <v>398</v>
      </c>
      <c r="F5" s="415" t="s">
        <v>399</v>
      </c>
      <c r="G5" s="415" t="s">
        <v>397</v>
      </c>
      <c r="H5" s="416" t="s">
        <v>400</v>
      </c>
    </row>
    <row r="6" spans="1:8" s="268" customFormat="1" ht="18" customHeight="1">
      <c r="A6" s="279">
        <v>1</v>
      </c>
      <c r="B6" s="280" t="s">
        <v>421</v>
      </c>
      <c r="C6" s="283">
        <v>2118</v>
      </c>
      <c r="D6" s="281"/>
      <c r="E6" s="282">
        <f>D6+C6</f>
        <v>2118</v>
      </c>
      <c r="F6" s="283">
        <v>3356</v>
      </c>
      <c r="G6" s="281"/>
      <c r="H6" s="284">
        <f>G6+F6</f>
        <v>3356</v>
      </c>
    </row>
    <row r="7" spans="1:8" s="268" customFormat="1" ht="25.5" customHeight="1">
      <c r="A7" s="40">
        <v>2</v>
      </c>
      <c r="B7" s="285" t="s">
        <v>102</v>
      </c>
      <c r="C7" s="288"/>
      <c r="D7" s="286"/>
      <c r="E7" s="287">
        <f>D7+C7</f>
        <v>0</v>
      </c>
      <c r="F7" s="288"/>
      <c r="G7" s="286"/>
      <c r="H7" s="289">
        <f>G7+F7</f>
        <v>0</v>
      </c>
    </row>
    <row r="8" spans="1:8" s="268" customFormat="1" ht="22.5">
      <c r="A8" s="40">
        <v>3</v>
      </c>
      <c r="B8" s="285" t="s">
        <v>103</v>
      </c>
      <c r="C8" s="288"/>
      <c r="D8" s="286"/>
      <c r="E8" s="287">
        <f>D8+C8</f>
        <v>0</v>
      </c>
      <c r="F8" s="288"/>
      <c r="G8" s="286"/>
      <c r="H8" s="289">
        <f>G8+F8</f>
        <v>0</v>
      </c>
    </row>
    <row r="9" spans="1:8" s="268" customFormat="1" ht="18" customHeight="1">
      <c r="A9" s="40">
        <v>4</v>
      </c>
      <c r="B9" s="285" t="s">
        <v>422</v>
      </c>
      <c r="C9" s="288"/>
      <c r="D9" s="286"/>
      <c r="E9" s="287">
        <f>D9+C9</f>
        <v>0</v>
      </c>
      <c r="F9" s="288">
        <v>1368</v>
      </c>
      <c r="G9" s="286"/>
      <c r="H9" s="289">
        <f>G9+F9</f>
        <v>1368</v>
      </c>
    </row>
    <row r="10" spans="1:8" s="268" customFormat="1" ht="23.25" thickBot="1">
      <c r="A10" s="406">
        <v>5</v>
      </c>
      <c r="B10" s="412" t="s">
        <v>104</v>
      </c>
      <c r="C10" s="410"/>
      <c r="D10" s="408"/>
      <c r="E10" s="409"/>
      <c r="F10" s="410"/>
      <c r="G10" s="408"/>
      <c r="H10" s="411"/>
    </row>
    <row r="11" spans="1:9" s="17" customFormat="1" ht="18" customHeight="1" thickBot="1">
      <c r="A11" s="48">
        <v>6</v>
      </c>
      <c r="B11" s="60" t="s">
        <v>105</v>
      </c>
      <c r="C11" s="295">
        <f aca="true" t="shared" si="0" ref="C11:H11">+C6+C7+C8-C9-C10</f>
        <v>2118</v>
      </c>
      <c r="D11" s="295">
        <f t="shared" si="0"/>
        <v>0</v>
      </c>
      <c r="E11" s="295">
        <f t="shared" si="0"/>
        <v>2118</v>
      </c>
      <c r="F11" s="295">
        <f t="shared" si="0"/>
        <v>1988</v>
      </c>
      <c r="G11" s="295">
        <f t="shared" si="0"/>
        <v>0</v>
      </c>
      <c r="H11" s="420">
        <f t="shared" si="0"/>
        <v>1988</v>
      </c>
      <c r="I11" s="424"/>
    </row>
    <row r="12" spans="1:9" s="268" customFormat="1" ht="18" customHeight="1">
      <c r="A12" s="36">
        <v>7</v>
      </c>
      <c r="B12" s="296" t="s">
        <v>423</v>
      </c>
      <c r="C12" s="299">
        <v>0</v>
      </c>
      <c r="D12" s="297"/>
      <c r="E12" s="298">
        <f>D12+C12</f>
        <v>0</v>
      </c>
      <c r="F12" s="299">
        <v>0</v>
      </c>
      <c r="G12" s="297"/>
      <c r="H12" s="300">
        <f>G12+F12</f>
        <v>0</v>
      </c>
      <c r="I12" s="425"/>
    </row>
    <row r="13" spans="1:9" s="268" customFormat="1" ht="18" customHeight="1" thickBot="1">
      <c r="A13" s="44">
        <v>8</v>
      </c>
      <c r="B13" s="290" t="s">
        <v>424</v>
      </c>
      <c r="C13" s="293"/>
      <c r="D13" s="291"/>
      <c r="E13" s="292">
        <f>D13+C13</f>
        <v>0</v>
      </c>
      <c r="F13" s="293"/>
      <c r="G13" s="291"/>
      <c r="H13" s="294">
        <f>G13+F13</f>
        <v>0</v>
      </c>
      <c r="I13" s="425"/>
    </row>
    <row r="14" spans="1:9" s="268" customFormat="1" ht="27" customHeight="1" thickBot="1">
      <c r="A14" s="384">
        <v>9</v>
      </c>
      <c r="B14" s="413" t="s">
        <v>106</v>
      </c>
      <c r="C14" s="417">
        <f aca="true" t="shared" si="1" ref="C14:H14">+C11+C12+C13</f>
        <v>2118</v>
      </c>
      <c r="D14" s="417">
        <f t="shared" si="1"/>
        <v>0</v>
      </c>
      <c r="E14" s="417">
        <f t="shared" si="1"/>
        <v>2118</v>
      </c>
      <c r="F14" s="417">
        <f t="shared" si="1"/>
        <v>1988</v>
      </c>
      <c r="G14" s="417">
        <f t="shared" si="1"/>
        <v>0</v>
      </c>
      <c r="H14" s="421">
        <f t="shared" si="1"/>
        <v>1988</v>
      </c>
      <c r="I14" s="425"/>
    </row>
    <row r="15" spans="1:9" s="268" customFormat="1" ht="28.5" customHeight="1">
      <c r="A15" s="279">
        <v>10</v>
      </c>
      <c r="B15" s="423" t="s">
        <v>107</v>
      </c>
      <c r="C15" s="283"/>
      <c r="D15" s="281"/>
      <c r="E15" s="282">
        <f>D15+C15</f>
        <v>0</v>
      </c>
      <c r="F15" s="283"/>
      <c r="G15" s="281"/>
      <c r="H15" s="284">
        <f>G15+F15</f>
        <v>0</v>
      </c>
      <c r="I15" s="425"/>
    </row>
    <row r="16" spans="1:9" s="268" customFormat="1" ht="28.5" customHeight="1" thickBot="1">
      <c r="A16" s="406">
        <v>11</v>
      </c>
      <c r="B16" s="407" t="s">
        <v>425</v>
      </c>
      <c r="C16" s="410"/>
      <c r="D16" s="408"/>
      <c r="E16" s="409"/>
      <c r="F16" s="410"/>
      <c r="G16" s="408"/>
      <c r="H16" s="411"/>
      <c r="I16" s="425"/>
    </row>
    <row r="17" spans="1:9" s="17" customFormat="1" ht="18" customHeight="1" thickBot="1">
      <c r="A17" s="48">
        <v>12</v>
      </c>
      <c r="B17" s="60" t="s">
        <v>108</v>
      </c>
      <c r="C17" s="242">
        <f aca="true" t="shared" si="2" ref="C17:H17">+C14+C15+C16</f>
        <v>2118</v>
      </c>
      <c r="D17" s="242">
        <f t="shared" si="2"/>
        <v>0</v>
      </c>
      <c r="E17" s="242">
        <f t="shared" si="2"/>
        <v>2118</v>
      </c>
      <c r="F17" s="242">
        <f t="shared" si="2"/>
        <v>1988</v>
      </c>
      <c r="G17" s="242">
        <f t="shared" si="2"/>
        <v>0</v>
      </c>
      <c r="H17" s="422">
        <f t="shared" si="2"/>
        <v>1988</v>
      </c>
      <c r="I17" s="424"/>
    </row>
    <row r="18" spans="1:9" s="268" customFormat="1" ht="33.75">
      <c r="A18" s="36">
        <v>13</v>
      </c>
      <c r="B18" s="301" t="s">
        <v>353</v>
      </c>
      <c r="C18" s="299"/>
      <c r="D18" s="297"/>
      <c r="E18" s="298">
        <f>D18+C18</f>
        <v>0</v>
      </c>
      <c r="F18" s="299"/>
      <c r="G18" s="297"/>
      <c r="H18" s="300">
        <f>G18+F18</f>
        <v>0</v>
      </c>
      <c r="I18" s="425"/>
    </row>
    <row r="19" spans="1:8" s="268" customFormat="1" ht="18" customHeight="1">
      <c r="A19" s="40">
        <v>14</v>
      </c>
      <c r="B19" s="285" t="s">
        <v>426</v>
      </c>
      <c r="C19" s="288"/>
      <c r="D19" s="286"/>
      <c r="E19" s="287">
        <f>D19+C19</f>
        <v>0</v>
      </c>
      <c r="F19" s="288">
        <v>678</v>
      </c>
      <c r="G19" s="286"/>
      <c r="H19" s="289">
        <f>G19+F19</f>
        <v>678</v>
      </c>
    </row>
    <row r="20" spans="1:8" s="268" customFormat="1" ht="18" customHeight="1" thickBot="1">
      <c r="A20" s="302">
        <v>15</v>
      </c>
      <c r="B20" s="303" t="s">
        <v>427</v>
      </c>
      <c r="C20" s="306">
        <v>2118</v>
      </c>
      <c r="D20" s="304"/>
      <c r="E20" s="305">
        <f>D20+C20</f>
        <v>2118</v>
      </c>
      <c r="F20" s="306">
        <v>1310</v>
      </c>
      <c r="G20" s="304"/>
      <c r="H20" s="307">
        <f>G20+F20</f>
        <v>1310</v>
      </c>
    </row>
    <row r="25" ht="12.75">
      <c r="B25" s="240"/>
    </row>
    <row r="26" ht="12.75" customHeight="1">
      <c r="B26" s="240"/>
    </row>
    <row r="27" ht="12.75">
      <c r="B27" s="240"/>
    </row>
    <row r="28" ht="12.75">
      <c r="B28" s="240"/>
    </row>
    <row r="29" ht="12.75">
      <c r="B29" s="240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13/c.sz.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7">
      <selection activeCell="F6" sqref="F6"/>
    </sheetView>
  </sheetViews>
  <sheetFormatPr defaultColWidth="9.00390625" defaultRowHeight="12.75"/>
  <cols>
    <col min="1" max="1" width="7.00390625" style="308" customWidth="1"/>
    <col min="2" max="2" width="32.625" style="309" customWidth="1"/>
    <col min="3" max="7" width="11.875" style="309" customWidth="1"/>
    <col min="8" max="16384" width="9.375" style="309" customWidth="1"/>
  </cols>
  <sheetData>
    <row r="1" ht="14.25" thickBot="1">
      <c r="G1" s="94" t="s">
        <v>265</v>
      </c>
    </row>
    <row r="2" spans="1:7" ht="17.25" customHeight="1" thickBot="1">
      <c r="A2" s="600" t="s">
        <v>228</v>
      </c>
      <c r="B2" s="602" t="s">
        <v>436</v>
      </c>
      <c r="C2" s="602" t="s">
        <v>437</v>
      </c>
      <c r="D2" s="602" t="s">
        <v>438</v>
      </c>
      <c r="E2" s="598" t="s">
        <v>590</v>
      </c>
      <c r="F2" s="598"/>
      <c r="G2" s="599"/>
    </row>
    <row r="3" spans="1:7" s="312" customFormat="1" ht="57.75" customHeight="1" thickBot="1">
      <c r="A3" s="601"/>
      <c r="B3" s="603"/>
      <c r="C3" s="603"/>
      <c r="D3" s="603"/>
      <c r="E3" s="310" t="s">
        <v>260</v>
      </c>
      <c r="F3" s="310" t="s">
        <v>439</v>
      </c>
      <c r="G3" s="311" t="s">
        <v>440</v>
      </c>
    </row>
    <row r="4" spans="1:7" s="316" customFormat="1" ht="15" customHeight="1" thickBot="1">
      <c r="A4" s="313">
        <v>1</v>
      </c>
      <c r="B4" s="314">
        <v>2</v>
      </c>
      <c r="C4" s="314">
        <v>3</v>
      </c>
      <c r="D4" s="314">
        <v>4</v>
      </c>
      <c r="E4" s="314" t="s">
        <v>441</v>
      </c>
      <c r="F4" s="314">
        <v>6</v>
      </c>
      <c r="G4" s="315">
        <v>7</v>
      </c>
    </row>
    <row r="5" spans="1:7" ht="15" customHeight="1">
      <c r="A5" s="317" t="s">
        <v>230</v>
      </c>
      <c r="B5" s="318" t="s">
        <v>824</v>
      </c>
      <c r="C5" s="99">
        <v>1988</v>
      </c>
      <c r="D5" s="99">
        <v>1368</v>
      </c>
      <c r="E5" s="402">
        <f>C5+D5</f>
        <v>3356</v>
      </c>
      <c r="F5" s="99">
        <v>836</v>
      </c>
      <c r="G5" s="5">
        <f>E5-F5</f>
        <v>2520</v>
      </c>
    </row>
    <row r="6" spans="1:7" ht="15" customHeight="1">
      <c r="A6" s="319" t="s">
        <v>231</v>
      </c>
      <c r="B6" s="320"/>
      <c r="C6" s="100"/>
      <c r="D6" s="100"/>
      <c r="E6" s="402">
        <f aca="true" t="shared" si="0" ref="E6:E35">C6+D6</f>
        <v>0</v>
      </c>
      <c r="F6" s="100"/>
      <c r="G6" s="3"/>
    </row>
    <row r="7" spans="1:7" ht="15" customHeight="1">
      <c r="A7" s="319" t="s">
        <v>232</v>
      </c>
      <c r="B7" s="320"/>
      <c r="C7" s="100"/>
      <c r="D7" s="100"/>
      <c r="E7" s="402">
        <f t="shared" si="0"/>
        <v>0</v>
      </c>
      <c r="F7" s="100"/>
      <c r="G7" s="3"/>
    </row>
    <row r="8" spans="1:7" ht="15" customHeight="1">
      <c r="A8" s="319" t="s">
        <v>233</v>
      </c>
      <c r="B8" s="320"/>
      <c r="C8" s="100"/>
      <c r="D8" s="100"/>
      <c r="E8" s="402">
        <f t="shared" si="0"/>
        <v>0</v>
      </c>
      <c r="F8" s="100"/>
      <c r="G8" s="3"/>
    </row>
    <row r="9" spans="1:7" ht="15" customHeight="1">
      <c r="A9" s="319" t="s">
        <v>234</v>
      </c>
      <c r="B9" s="320"/>
      <c r="C9" s="100"/>
      <c r="D9" s="100"/>
      <c r="E9" s="402">
        <f t="shared" si="0"/>
        <v>0</v>
      </c>
      <c r="F9" s="100"/>
      <c r="G9" s="3"/>
    </row>
    <row r="10" spans="1:7" ht="15" customHeight="1">
      <c r="A10" s="319" t="s">
        <v>235</v>
      </c>
      <c r="B10" s="320"/>
      <c r="C10" s="100"/>
      <c r="D10" s="100"/>
      <c r="E10" s="402">
        <f t="shared" si="0"/>
        <v>0</v>
      </c>
      <c r="F10" s="100"/>
      <c r="G10" s="3"/>
    </row>
    <row r="11" spans="1:7" ht="15" customHeight="1">
      <c r="A11" s="319" t="s">
        <v>236</v>
      </c>
      <c r="B11" s="320"/>
      <c r="C11" s="100"/>
      <c r="D11" s="100"/>
      <c r="E11" s="402">
        <f t="shared" si="0"/>
        <v>0</v>
      </c>
      <c r="F11" s="100"/>
      <c r="G11" s="3"/>
    </row>
    <row r="12" spans="1:7" ht="15" customHeight="1">
      <c r="A12" s="319" t="s">
        <v>237</v>
      </c>
      <c r="B12" s="320"/>
      <c r="C12" s="100"/>
      <c r="D12" s="100"/>
      <c r="E12" s="402">
        <f t="shared" si="0"/>
        <v>0</v>
      </c>
      <c r="F12" s="100"/>
      <c r="G12" s="3"/>
    </row>
    <row r="13" spans="1:7" ht="15" customHeight="1">
      <c r="A13" s="319" t="s">
        <v>238</v>
      </c>
      <c r="B13" s="320"/>
      <c r="C13" s="100"/>
      <c r="D13" s="100"/>
      <c r="E13" s="402">
        <f t="shared" si="0"/>
        <v>0</v>
      </c>
      <c r="F13" s="100"/>
      <c r="G13" s="3"/>
    </row>
    <row r="14" spans="1:7" ht="15" customHeight="1">
      <c r="A14" s="319" t="s">
        <v>239</v>
      </c>
      <c r="B14" s="320"/>
      <c r="C14" s="100"/>
      <c r="D14" s="100"/>
      <c r="E14" s="402">
        <f t="shared" si="0"/>
        <v>0</v>
      </c>
      <c r="F14" s="100"/>
      <c r="G14" s="3"/>
    </row>
    <row r="15" spans="1:7" ht="15" customHeight="1">
      <c r="A15" s="319" t="s">
        <v>240</v>
      </c>
      <c r="B15" s="320"/>
      <c r="C15" s="100"/>
      <c r="D15" s="100"/>
      <c r="E15" s="402">
        <f t="shared" si="0"/>
        <v>0</v>
      </c>
      <c r="F15" s="100"/>
      <c r="G15" s="3"/>
    </row>
    <row r="16" spans="1:7" ht="15" customHeight="1">
      <c r="A16" s="319" t="s">
        <v>241</v>
      </c>
      <c r="B16" s="320"/>
      <c r="C16" s="100"/>
      <c r="D16" s="100"/>
      <c r="E16" s="402">
        <f t="shared" si="0"/>
        <v>0</v>
      </c>
      <c r="F16" s="100"/>
      <c r="G16" s="3"/>
    </row>
    <row r="17" spans="1:7" ht="15" customHeight="1">
      <c r="A17" s="319" t="s">
        <v>242</v>
      </c>
      <c r="B17" s="320"/>
      <c r="C17" s="100"/>
      <c r="D17" s="100"/>
      <c r="E17" s="402">
        <f t="shared" si="0"/>
        <v>0</v>
      </c>
      <c r="F17" s="100"/>
      <c r="G17" s="3"/>
    </row>
    <row r="18" spans="1:7" ht="15" customHeight="1">
      <c r="A18" s="319" t="s">
        <v>243</v>
      </c>
      <c r="B18" s="320"/>
      <c r="C18" s="100"/>
      <c r="D18" s="100"/>
      <c r="E18" s="402">
        <f t="shared" si="0"/>
        <v>0</v>
      </c>
      <c r="F18" s="100"/>
      <c r="G18" s="3"/>
    </row>
    <row r="19" spans="1:7" ht="15" customHeight="1">
      <c r="A19" s="319" t="s">
        <v>244</v>
      </c>
      <c r="B19" s="320"/>
      <c r="C19" s="100"/>
      <c r="D19" s="100"/>
      <c r="E19" s="402">
        <f t="shared" si="0"/>
        <v>0</v>
      </c>
      <c r="F19" s="100"/>
      <c r="G19" s="3"/>
    </row>
    <row r="20" spans="1:7" ht="15" customHeight="1">
      <c r="A20" s="319" t="s">
        <v>245</v>
      </c>
      <c r="B20" s="320"/>
      <c r="C20" s="100"/>
      <c r="D20" s="100"/>
      <c r="E20" s="402">
        <f t="shared" si="0"/>
        <v>0</v>
      </c>
      <c r="F20" s="100"/>
      <c r="G20" s="3"/>
    </row>
    <row r="21" spans="1:7" ht="15" customHeight="1">
      <c r="A21" s="319" t="s">
        <v>246</v>
      </c>
      <c r="B21" s="320"/>
      <c r="C21" s="100"/>
      <c r="D21" s="100"/>
      <c r="E21" s="402">
        <f t="shared" si="0"/>
        <v>0</v>
      </c>
      <c r="F21" s="100"/>
      <c r="G21" s="3"/>
    </row>
    <row r="22" spans="1:7" ht="15" customHeight="1">
      <c r="A22" s="319" t="s">
        <v>247</v>
      </c>
      <c r="B22" s="320"/>
      <c r="C22" s="100"/>
      <c r="D22" s="100"/>
      <c r="E22" s="402">
        <f t="shared" si="0"/>
        <v>0</v>
      </c>
      <c r="F22" s="100"/>
      <c r="G22" s="3"/>
    </row>
    <row r="23" spans="1:7" ht="15" customHeight="1">
      <c r="A23" s="319" t="s">
        <v>248</v>
      </c>
      <c r="B23" s="320"/>
      <c r="C23" s="100"/>
      <c r="D23" s="100"/>
      <c r="E23" s="402">
        <f t="shared" si="0"/>
        <v>0</v>
      </c>
      <c r="F23" s="100"/>
      <c r="G23" s="3"/>
    </row>
    <row r="24" spans="1:7" ht="15" customHeight="1">
      <c r="A24" s="319" t="s">
        <v>249</v>
      </c>
      <c r="B24" s="320"/>
      <c r="C24" s="100"/>
      <c r="D24" s="100"/>
      <c r="E24" s="402">
        <f t="shared" si="0"/>
        <v>0</v>
      </c>
      <c r="F24" s="100"/>
      <c r="G24" s="3"/>
    </row>
    <row r="25" spans="1:7" ht="15" customHeight="1">
      <c r="A25" s="319" t="s">
        <v>250</v>
      </c>
      <c r="B25" s="320"/>
      <c r="C25" s="100"/>
      <c r="D25" s="100"/>
      <c r="E25" s="402">
        <f t="shared" si="0"/>
        <v>0</v>
      </c>
      <c r="F25" s="100"/>
      <c r="G25" s="3"/>
    </row>
    <row r="26" spans="1:7" ht="15" customHeight="1">
      <c r="A26" s="319" t="s">
        <v>251</v>
      </c>
      <c r="B26" s="320"/>
      <c r="C26" s="100"/>
      <c r="D26" s="100"/>
      <c r="E26" s="402">
        <f t="shared" si="0"/>
        <v>0</v>
      </c>
      <c r="F26" s="100"/>
      <c r="G26" s="3"/>
    </row>
    <row r="27" spans="1:7" ht="15" customHeight="1">
      <c r="A27" s="319" t="s">
        <v>252</v>
      </c>
      <c r="B27" s="320"/>
      <c r="C27" s="100"/>
      <c r="D27" s="100"/>
      <c r="E27" s="402">
        <f t="shared" si="0"/>
        <v>0</v>
      </c>
      <c r="F27" s="100"/>
      <c r="G27" s="3"/>
    </row>
    <row r="28" spans="1:7" ht="15" customHeight="1">
      <c r="A28" s="319" t="s">
        <v>253</v>
      </c>
      <c r="B28" s="320"/>
      <c r="C28" s="100"/>
      <c r="D28" s="100"/>
      <c r="E28" s="402">
        <f t="shared" si="0"/>
        <v>0</v>
      </c>
      <c r="F28" s="100"/>
      <c r="G28" s="3"/>
    </row>
    <row r="29" spans="1:7" ht="15" customHeight="1">
      <c r="A29" s="319" t="s">
        <v>254</v>
      </c>
      <c r="B29" s="320"/>
      <c r="C29" s="100"/>
      <c r="D29" s="100"/>
      <c r="E29" s="402">
        <f t="shared" si="0"/>
        <v>0</v>
      </c>
      <c r="F29" s="100"/>
      <c r="G29" s="3"/>
    </row>
    <row r="30" spans="1:7" ht="15" customHeight="1">
      <c r="A30" s="319" t="s">
        <v>255</v>
      </c>
      <c r="B30" s="320"/>
      <c r="C30" s="100"/>
      <c r="D30" s="100"/>
      <c r="E30" s="402"/>
      <c r="F30" s="100"/>
      <c r="G30" s="3"/>
    </row>
    <row r="31" spans="1:7" ht="15" customHeight="1">
      <c r="A31" s="319" t="s">
        <v>256</v>
      </c>
      <c r="B31" s="320"/>
      <c r="C31" s="100"/>
      <c r="D31" s="100"/>
      <c r="E31" s="402">
        <f t="shared" si="0"/>
        <v>0</v>
      </c>
      <c r="F31" s="100"/>
      <c r="G31" s="3"/>
    </row>
    <row r="32" spans="1:7" ht="15" customHeight="1">
      <c r="A32" s="319" t="s">
        <v>257</v>
      </c>
      <c r="B32" s="320"/>
      <c r="C32" s="100"/>
      <c r="D32" s="100"/>
      <c r="E32" s="402">
        <f t="shared" si="0"/>
        <v>0</v>
      </c>
      <c r="F32" s="100"/>
      <c r="G32" s="3"/>
    </row>
    <row r="33" spans="1:7" ht="15" customHeight="1">
      <c r="A33" s="319" t="s">
        <v>258</v>
      </c>
      <c r="B33" s="320"/>
      <c r="C33" s="100"/>
      <c r="D33" s="100"/>
      <c r="E33" s="402">
        <f t="shared" si="0"/>
        <v>0</v>
      </c>
      <c r="F33" s="100"/>
      <c r="G33" s="3"/>
    </row>
    <row r="34" spans="1:7" ht="15" customHeight="1">
      <c r="A34" s="319" t="s">
        <v>508</v>
      </c>
      <c r="B34" s="320"/>
      <c r="C34" s="100"/>
      <c r="D34" s="100"/>
      <c r="E34" s="402">
        <f t="shared" si="0"/>
        <v>0</v>
      </c>
      <c r="F34" s="100"/>
      <c r="G34" s="3"/>
    </row>
    <row r="35" spans="1:7" ht="15" customHeight="1" thickBot="1">
      <c r="A35" s="319" t="s">
        <v>510</v>
      </c>
      <c r="B35" s="321"/>
      <c r="C35" s="103"/>
      <c r="D35" s="103"/>
      <c r="E35" s="402">
        <f t="shared" si="0"/>
        <v>0</v>
      </c>
      <c r="F35" s="103"/>
      <c r="G35" s="4"/>
    </row>
    <row r="36" spans="1:7" ht="15" customHeight="1" thickBot="1">
      <c r="A36" s="596" t="s">
        <v>261</v>
      </c>
      <c r="B36" s="597"/>
      <c r="C36" s="114">
        <f>SUM(C5:C35)</f>
        <v>1988</v>
      </c>
      <c r="D36" s="114">
        <f>SUM(D5:D35)</f>
        <v>1368</v>
      </c>
      <c r="E36" s="114">
        <f>SUM(E5:E35)</f>
        <v>3356</v>
      </c>
      <c r="F36" s="114">
        <f>SUM(F5:F35)</f>
        <v>836</v>
      </c>
      <c r="G36" s="116">
        <f>SUM(G5:G35)</f>
        <v>2520</v>
      </c>
    </row>
  </sheetData>
  <sheetProtection sheet="1" objects="1" scenarios="1"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14.sz. melléklet 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2"/>
  <sheetViews>
    <sheetView view="pageLayout" zoomScaleSheetLayoutView="120" workbookViewId="0" topLeftCell="A272">
      <selection activeCell="E78" sqref="D78:E78"/>
    </sheetView>
  </sheetViews>
  <sheetFormatPr defaultColWidth="12.00390625" defaultRowHeight="12.75"/>
  <cols>
    <col min="1" max="1" width="67.125" style="438" customWidth="1"/>
    <col min="2" max="2" width="6.125" style="438" customWidth="1"/>
    <col min="3" max="4" width="12.125" style="438" customWidth="1"/>
    <col min="5" max="5" width="12.125" style="489" customWidth="1"/>
    <col min="6" max="16384" width="12.00390625" style="438" customWidth="1"/>
  </cols>
  <sheetData>
    <row r="1" spans="3:5" ht="16.5" thickBot="1">
      <c r="C1" s="605" t="s">
        <v>465</v>
      </c>
      <c r="D1" s="605"/>
      <c r="E1" s="605"/>
    </row>
    <row r="2" spans="1:5" ht="15.75" customHeight="1">
      <c r="A2" s="606" t="s">
        <v>429</v>
      </c>
      <c r="B2" s="609" t="s">
        <v>430</v>
      </c>
      <c r="C2" s="612" t="s">
        <v>466</v>
      </c>
      <c r="D2" s="612" t="s">
        <v>467</v>
      </c>
      <c r="E2" s="614" t="s">
        <v>468</v>
      </c>
    </row>
    <row r="3" spans="1:5" ht="11.25" customHeight="1">
      <c r="A3" s="607"/>
      <c r="B3" s="610"/>
      <c r="C3" s="613"/>
      <c r="D3" s="613"/>
      <c r="E3" s="615"/>
    </row>
    <row r="4" spans="1:5" ht="15.75">
      <c r="A4" s="608"/>
      <c r="B4" s="611"/>
      <c r="C4" s="616" t="s">
        <v>431</v>
      </c>
      <c r="D4" s="616"/>
      <c r="E4" s="617"/>
    </row>
    <row r="5" spans="1:5" s="442" customFormat="1" ht="16.5" thickBot="1">
      <c r="A5" s="439">
        <v>1</v>
      </c>
      <c r="B5" s="440">
        <v>2</v>
      </c>
      <c r="C5" s="440">
        <v>3</v>
      </c>
      <c r="D5" s="440">
        <v>4</v>
      </c>
      <c r="E5" s="441">
        <v>5</v>
      </c>
    </row>
    <row r="6" spans="1:5" s="447" customFormat="1" ht="15.75">
      <c r="A6" s="443" t="s">
        <v>469</v>
      </c>
      <c r="B6" s="444" t="s">
        <v>470</v>
      </c>
      <c r="C6" s="445">
        <f>C7+C14+C17+C18+C19</f>
        <v>2020</v>
      </c>
      <c r="D6" s="445">
        <f>D7+D14+D17+D18+D19</f>
        <v>0</v>
      </c>
      <c r="E6" s="446"/>
    </row>
    <row r="7" spans="1:5" s="447" customFormat="1" ht="16.5" customHeight="1">
      <c r="A7" s="448" t="s">
        <v>471</v>
      </c>
      <c r="B7" s="449" t="s">
        <v>472</v>
      </c>
      <c r="C7" s="450">
        <f>C8+C11</f>
        <v>2020</v>
      </c>
      <c r="D7" s="450">
        <f>D8+D11</f>
        <v>0</v>
      </c>
      <c r="E7" s="451"/>
    </row>
    <row r="8" spans="1:5" s="447" customFormat="1" ht="15.75">
      <c r="A8" s="452" t="s">
        <v>473</v>
      </c>
      <c r="B8" s="449" t="s">
        <v>474</v>
      </c>
      <c r="C8" s="453">
        <f>SUM(C9:C10)</f>
        <v>2020</v>
      </c>
      <c r="D8" s="453">
        <f>SUM(D9:D10)</f>
        <v>0</v>
      </c>
      <c r="E8" s="454"/>
    </row>
    <row r="9" spans="1:5" s="447" customFormat="1" ht="15.75">
      <c r="A9" s="455" t="s">
        <v>475</v>
      </c>
      <c r="B9" s="449" t="s">
        <v>476</v>
      </c>
      <c r="C9" s="456">
        <v>0</v>
      </c>
      <c r="D9" s="456">
        <v>0</v>
      </c>
      <c r="E9" s="454"/>
    </row>
    <row r="10" spans="1:5" s="447" customFormat="1" ht="15.75">
      <c r="A10" s="455" t="s">
        <v>477</v>
      </c>
      <c r="B10" s="449" t="s">
        <v>478</v>
      </c>
      <c r="C10" s="456">
        <v>2020</v>
      </c>
      <c r="D10" s="456"/>
      <c r="E10" s="454"/>
    </row>
    <row r="11" spans="1:5" s="447" customFormat="1" ht="15.75">
      <c r="A11" s="452" t="s">
        <v>479</v>
      </c>
      <c r="B11" s="449" t="s">
        <v>480</v>
      </c>
      <c r="C11" s="453">
        <f>SUM(C12:C13)</f>
        <v>0</v>
      </c>
      <c r="D11" s="453">
        <f>SUM(D12:D13)</f>
        <v>0</v>
      </c>
      <c r="E11" s="454"/>
    </row>
    <row r="12" spans="1:5" s="447" customFormat="1" ht="15.75">
      <c r="A12" s="455" t="s">
        <v>481</v>
      </c>
      <c r="B12" s="449" t="s">
        <v>482</v>
      </c>
      <c r="C12" s="456"/>
      <c r="D12" s="456"/>
      <c r="E12" s="454"/>
    </row>
    <row r="13" spans="1:5" s="447" customFormat="1" ht="15.75">
      <c r="A13" s="455" t="s">
        <v>483</v>
      </c>
      <c r="B13" s="449" t="s">
        <v>484</v>
      </c>
      <c r="C13" s="456"/>
      <c r="D13" s="456"/>
      <c r="E13" s="454"/>
    </row>
    <row r="14" spans="1:5" s="447" customFormat="1" ht="15.75">
      <c r="A14" s="448" t="s">
        <v>485</v>
      </c>
      <c r="B14" s="449" t="s">
        <v>486</v>
      </c>
      <c r="C14" s="453">
        <f>SUM(C15:C16)</f>
        <v>0</v>
      </c>
      <c r="D14" s="453">
        <f>SUM(D15:D16)</f>
        <v>0</v>
      </c>
      <c r="E14" s="454"/>
    </row>
    <row r="15" spans="1:5" s="447" customFormat="1" ht="15.75">
      <c r="A15" s="455" t="s">
        <v>487</v>
      </c>
      <c r="B15" s="449" t="s">
        <v>239</v>
      </c>
      <c r="C15" s="456"/>
      <c r="D15" s="456"/>
      <c r="E15" s="454"/>
    </row>
    <row r="16" spans="1:5" s="447" customFormat="1" ht="15.75">
      <c r="A16" s="455" t="s">
        <v>488</v>
      </c>
      <c r="B16" s="449" t="s">
        <v>240</v>
      </c>
      <c r="C16" s="456"/>
      <c r="D16" s="456"/>
      <c r="E16" s="454"/>
    </row>
    <row r="17" spans="1:5" s="447" customFormat="1" ht="15.75">
      <c r="A17" s="448" t="s">
        <v>489</v>
      </c>
      <c r="B17" s="449" t="s">
        <v>241</v>
      </c>
      <c r="C17" s="456"/>
      <c r="D17" s="456"/>
      <c r="E17" s="454"/>
    </row>
    <row r="18" spans="1:5" s="447" customFormat="1" ht="15.75">
      <c r="A18" s="448" t="s">
        <v>490</v>
      </c>
      <c r="B18" s="449" t="s">
        <v>242</v>
      </c>
      <c r="C18" s="456"/>
      <c r="D18" s="457"/>
      <c r="E18" s="454"/>
    </row>
    <row r="19" spans="1:5" s="447" customFormat="1" ht="15.75">
      <c r="A19" s="448" t="s">
        <v>491</v>
      </c>
      <c r="B19" s="449" t="s">
        <v>243</v>
      </c>
      <c r="C19" s="457"/>
      <c r="D19" s="456"/>
      <c r="E19" s="454"/>
    </row>
    <row r="20" spans="1:5" s="447" customFormat="1" ht="15.75">
      <c r="A20" s="458" t="s">
        <v>492</v>
      </c>
      <c r="B20" s="449" t="s">
        <v>244</v>
      </c>
      <c r="C20" s="459">
        <f>C21+C91+C111+C130</f>
        <v>56260</v>
      </c>
      <c r="D20" s="459">
        <f>D21+D91+D111+D130</f>
        <v>41239</v>
      </c>
      <c r="E20" s="460">
        <f>E21+E91+E111+E130</f>
        <v>0</v>
      </c>
    </row>
    <row r="21" spans="1:5" s="447" customFormat="1" ht="15.75">
      <c r="A21" s="458" t="s">
        <v>493</v>
      </c>
      <c r="B21" s="449" t="s">
        <v>245</v>
      </c>
      <c r="C21" s="459">
        <f>C22+C78+C89+C90</f>
        <v>55728</v>
      </c>
      <c r="D21" s="459">
        <f>D22+D78+D89+D90</f>
        <v>40990</v>
      </c>
      <c r="E21" s="460">
        <f>E22+E78+E89+E90</f>
        <v>0</v>
      </c>
    </row>
    <row r="22" spans="1:5" s="447" customFormat="1" ht="15.75">
      <c r="A22" s="448" t="s">
        <v>494</v>
      </c>
      <c r="B22" s="449" t="s">
        <v>246</v>
      </c>
      <c r="C22" s="461">
        <f>C23+C43</f>
        <v>0</v>
      </c>
      <c r="D22" s="461">
        <f>D23+D43</f>
        <v>0</v>
      </c>
      <c r="E22" s="462">
        <f>E23+E43</f>
        <v>0</v>
      </c>
    </row>
    <row r="23" spans="1:5" s="447" customFormat="1" ht="22.5">
      <c r="A23" s="452" t="s">
        <v>495</v>
      </c>
      <c r="B23" s="449" t="s">
        <v>247</v>
      </c>
      <c r="C23" s="453">
        <f>C24+C27+C30+C33+C36+C39+C42</f>
        <v>0</v>
      </c>
      <c r="D23" s="453">
        <f>D24+D27+D30+D33+D36+D39+D42</f>
        <v>0</v>
      </c>
      <c r="E23" s="463">
        <f>E24+E27+E30+E33+E36+E39+E42</f>
        <v>0</v>
      </c>
    </row>
    <row r="24" spans="1:5" s="447" customFormat="1" ht="15.75">
      <c r="A24" s="464" t="s">
        <v>496</v>
      </c>
      <c r="B24" s="449" t="s">
        <v>248</v>
      </c>
      <c r="C24" s="453">
        <f>SUM(C25:C26)</f>
        <v>0</v>
      </c>
      <c r="D24" s="453">
        <f>SUM(D25:D26)</f>
        <v>0</v>
      </c>
      <c r="E24" s="463">
        <f>SUM(E25:E26)</f>
        <v>0</v>
      </c>
    </row>
    <row r="25" spans="1:5" s="447" customFormat="1" ht="15.75">
      <c r="A25" s="465" t="s">
        <v>497</v>
      </c>
      <c r="B25" s="449" t="s">
        <v>249</v>
      </c>
      <c r="C25" s="456">
        <v>0</v>
      </c>
      <c r="D25" s="456">
        <v>0</v>
      </c>
      <c r="E25" s="466"/>
    </row>
    <row r="26" spans="1:5" s="447" customFormat="1" ht="15.75">
      <c r="A26" s="465" t="s">
        <v>498</v>
      </c>
      <c r="B26" s="449" t="s">
        <v>250</v>
      </c>
      <c r="C26" s="456">
        <v>0</v>
      </c>
      <c r="D26" s="457"/>
      <c r="E26" s="466"/>
    </row>
    <row r="27" spans="1:5" s="447" customFormat="1" ht="15.75">
      <c r="A27" s="464" t="s">
        <v>499</v>
      </c>
      <c r="B27" s="449" t="s">
        <v>251</v>
      </c>
      <c r="C27" s="453">
        <f>SUM(C28:C29)</f>
        <v>0</v>
      </c>
      <c r="D27" s="453">
        <f>SUM(D28:D29)</f>
        <v>0</v>
      </c>
      <c r="E27" s="463">
        <f>SUM(E28:E29)</f>
        <v>0</v>
      </c>
    </row>
    <row r="28" spans="1:5" s="447" customFormat="1" ht="15.75">
      <c r="A28" s="465" t="s">
        <v>500</v>
      </c>
      <c r="B28" s="449" t="s">
        <v>252</v>
      </c>
      <c r="C28" s="456"/>
      <c r="D28" s="456"/>
      <c r="E28" s="466"/>
    </row>
    <row r="29" spans="1:5" s="447" customFormat="1" ht="15.75">
      <c r="A29" s="465" t="s">
        <v>501</v>
      </c>
      <c r="B29" s="449" t="s">
        <v>253</v>
      </c>
      <c r="C29" s="456"/>
      <c r="D29" s="457"/>
      <c r="E29" s="466"/>
    </row>
    <row r="30" spans="1:5" s="447" customFormat="1" ht="15.75">
      <c r="A30" s="464" t="s">
        <v>502</v>
      </c>
      <c r="B30" s="449" t="s">
        <v>254</v>
      </c>
      <c r="C30" s="453">
        <f>SUM(C31:C32)</f>
        <v>0</v>
      </c>
      <c r="D30" s="453">
        <f>SUM(D31:D32)</f>
        <v>0</v>
      </c>
      <c r="E30" s="463">
        <f>SUM(E31:E32)</f>
        <v>0</v>
      </c>
    </row>
    <row r="31" spans="1:5" s="447" customFormat="1" ht="15.75">
      <c r="A31" s="465" t="s">
        <v>503</v>
      </c>
      <c r="B31" s="449" t="s">
        <v>255</v>
      </c>
      <c r="C31" s="456"/>
      <c r="D31" s="456"/>
      <c r="E31" s="466"/>
    </row>
    <row r="32" spans="1:5" s="447" customFormat="1" ht="15.75">
      <c r="A32" s="467" t="s">
        <v>504</v>
      </c>
      <c r="B32" s="449" t="s">
        <v>256</v>
      </c>
      <c r="C32" s="456"/>
      <c r="D32" s="457"/>
      <c r="E32" s="466"/>
    </row>
    <row r="33" spans="1:5" s="447" customFormat="1" ht="15.75">
      <c r="A33" s="464" t="s">
        <v>505</v>
      </c>
      <c r="B33" s="449" t="s">
        <v>257</v>
      </c>
      <c r="C33" s="453">
        <f>SUM(C34:C35)</f>
        <v>0</v>
      </c>
      <c r="D33" s="453">
        <f>SUM(D34:D35)</f>
        <v>0</v>
      </c>
      <c r="E33" s="463">
        <f>SUM(E34:E35)</f>
        <v>0</v>
      </c>
    </row>
    <row r="34" spans="1:5" s="447" customFormat="1" ht="15.75">
      <c r="A34" s="465" t="s">
        <v>506</v>
      </c>
      <c r="B34" s="449" t="s">
        <v>258</v>
      </c>
      <c r="C34" s="456">
        <v>0</v>
      </c>
      <c r="D34" s="456">
        <v>0</v>
      </c>
      <c r="E34" s="466"/>
    </row>
    <row r="35" spans="1:5" s="447" customFormat="1" ht="15.75">
      <c r="A35" s="467" t="s">
        <v>507</v>
      </c>
      <c r="B35" s="449" t="s">
        <v>508</v>
      </c>
      <c r="C35" s="456"/>
      <c r="D35" s="457"/>
      <c r="E35" s="466"/>
    </row>
    <row r="36" spans="1:5" s="447" customFormat="1" ht="15.75">
      <c r="A36" s="464" t="s">
        <v>509</v>
      </c>
      <c r="B36" s="449" t="s">
        <v>510</v>
      </c>
      <c r="C36" s="453">
        <f>SUM(C37:C38)</f>
        <v>0</v>
      </c>
      <c r="D36" s="453">
        <f>SUM(D37:D38)</f>
        <v>0</v>
      </c>
      <c r="E36" s="463">
        <f>SUM(E37:E38)</f>
        <v>0</v>
      </c>
    </row>
    <row r="37" spans="1:5" s="447" customFormat="1" ht="15.75">
      <c r="A37" s="465" t="s">
        <v>511</v>
      </c>
      <c r="B37" s="449" t="s">
        <v>512</v>
      </c>
      <c r="C37" s="456"/>
      <c r="D37" s="456"/>
      <c r="E37" s="466"/>
    </row>
    <row r="38" spans="1:5" s="447" customFormat="1" ht="15.75">
      <c r="A38" s="467" t="s">
        <v>513</v>
      </c>
      <c r="B38" s="449" t="s">
        <v>514</v>
      </c>
      <c r="C38" s="456"/>
      <c r="D38" s="457"/>
      <c r="E38" s="466"/>
    </row>
    <row r="39" spans="1:5" s="447" customFormat="1" ht="15.75">
      <c r="A39" s="464" t="s">
        <v>515</v>
      </c>
      <c r="B39" s="449" t="s">
        <v>516</v>
      </c>
      <c r="C39" s="453">
        <f>SUM(C40:C41)</f>
        <v>0</v>
      </c>
      <c r="D39" s="453">
        <f>SUM(D40:D41)</f>
        <v>0</v>
      </c>
      <c r="E39" s="463">
        <f>SUM(E40:E41)</f>
        <v>0</v>
      </c>
    </row>
    <row r="40" spans="1:5" s="447" customFormat="1" ht="15.75">
      <c r="A40" s="465" t="s">
        <v>517</v>
      </c>
      <c r="B40" s="449" t="s">
        <v>518</v>
      </c>
      <c r="C40" s="456"/>
      <c r="D40" s="456"/>
      <c r="E40" s="466"/>
    </row>
    <row r="41" spans="1:5" s="447" customFormat="1" ht="15.75">
      <c r="A41" s="467" t="s">
        <v>519</v>
      </c>
      <c r="B41" s="449" t="s">
        <v>520</v>
      </c>
      <c r="C41" s="456"/>
      <c r="D41" s="457"/>
      <c r="E41" s="466"/>
    </row>
    <row r="42" spans="1:5" s="447" customFormat="1" ht="15.75">
      <c r="A42" s="464" t="s">
        <v>521</v>
      </c>
      <c r="B42" s="449" t="s">
        <v>522</v>
      </c>
      <c r="C42" s="457"/>
      <c r="D42" s="456"/>
      <c r="E42" s="454"/>
    </row>
    <row r="43" spans="1:5" s="447" customFormat="1" ht="22.5">
      <c r="A43" s="452" t="s">
        <v>523</v>
      </c>
      <c r="B43" s="449" t="s">
        <v>524</v>
      </c>
      <c r="C43" s="453">
        <f>C44+C47+C50+C53+C56+C59+C62+C65+C68+C71+C74+C77</f>
        <v>0</v>
      </c>
      <c r="D43" s="453">
        <f>D44+D47+D50+D53+D56+D59+D62+D65+D68+D71+D74+D77</f>
        <v>0</v>
      </c>
      <c r="E43" s="463">
        <f>E44+E47+E50+E53+E56+E59+E62+E65+E68+E71+E74+E77</f>
        <v>0</v>
      </c>
    </row>
    <row r="44" spans="1:5" s="447" customFormat="1" ht="15.75">
      <c r="A44" s="464" t="s">
        <v>525</v>
      </c>
      <c r="B44" s="449" t="s">
        <v>526</v>
      </c>
      <c r="C44" s="453">
        <f>SUM(C45:C46)</f>
        <v>0</v>
      </c>
      <c r="D44" s="453">
        <f>SUM(D45:D46)</f>
        <v>0</v>
      </c>
      <c r="E44" s="463">
        <f>SUM(E45:E46)</f>
        <v>0</v>
      </c>
    </row>
    <row r="45" spans="1:5" s="447" customFormat="1" ht="15.75">
      <c r="A45" s="465" t="s">
        <v>527</v>
      </c>
      <c r="B45" s="449" t="s">
        <v>528</v>
      </c>
      <c r="C45" s="456">
        <v>0</v>
      </c>
      <c r="D45" s="456"/>
      <c r="E45" s="466"/>
    </row>
    <row r="46" spans="1:5" s="447" customFormat="1" ht="15.75">
      <c r="A46" s="467" t="s">
        <v>529</v>
      </c>
      <c r="B46" s="449" t="s">
        <v>530</v>
      </c>
      <c r="C46" s="456">
        <v>0</v>
      </c>
      <c r="D46" s="457"/>
      <c r="E46" s="466"/>
    </row>
    <row r="47" spans="1:5" s="447" customFormat="1" ht="15.75">
      <c r="A47" s="464" t="s">
        <v>531</v>
      </c>
      <c r="B47" s="449" t="s">
        <v>532</v>
      </c>
      <c r="C47" s="453">
        <f>SUM(C48:C49)</f>
        <v>0</v>
      </c>
      <c r="D47" s="453"/>
      <c r="E47" s="463"/>
    </row>
    <row r="48" spans="1:5" s="447" customFormat="1" ht="15.75">
      <c r="A48" s="465" t="s">
        <v>533</v>
      </c>
      <c r="B48" s="449" t="s">
        <v>534</v>
      </c>
      <c r="C48" s="456">
        <v>0</v>
      </c>
      <c r="D48" s="456"/>
      <c r="E48" s="466"/>
    </row>
    <row r="49" spans="1:5" s="447" customFormat="1" ht="15.75">
      <c r="A49" s="467" t="s">
        <v>535</v>
      </c>
      <c r="B49" s="449" t="s">
        <v>536</v>
      </c>
      <c r="C49" s="456"/>
      <c r="D49" s="457"/>
      <c r="E49" s="466"/>
    </row>
    <row r="50" spans="1:5" s="447" customFormat="1" ht="15.75">
      <c r="A50" s="464" t="s">
        <v>537</v>
      </c>
      <c r="B50" s="449" t="s">
        <v>538</v>
      </c>
      <c r="C50" s="453">
        <f>SUM(C51:C52)</f>
        <v>0</v>
      </c>
      <c r="D50" s="453">
        <f>SUM(D51:D52)</f>
        <v>0</v>
      </c>
      <c r="E50" s="463">
        <f>SUM(E51:E52)</f>
        <v>0</v>
      </c>
    </row>
    <row r="51" spans="1:5" s="447" customFormat="1" ht="15.75">
      <c r="A51" s="465" t="s">
        <v>539</v>
      </c>
      <c r="B51" s="449" t="s">
        <v>540</v>
      </c>
      <c r="C51" s="456"/>
      <c r="D51" s="456"/>
      <c r="E51" s="466"/>
    </row>
    <row r="52" spans="1:5" s="447" customFormat="1" ht="15.75">
      <c r="A52" s="467" t="s">
        <v>541</v>
      </c>
      <c r="B52" s="449" t="s">
        <v>542</v>
      </c>
      <c r="C52" s="456"/>
      <c r="D52" s="457"/>
      <c r="E52" s="466"/>
    </row>
    <row r="53" spans="1:5" s="447" customFormat="1" ht="15.75">
      <c r="A53" s="464" t="s">
        <v>543</v>
      </c>
      <c r="B53" s="449" t="s">
        <v>544</v>
      </c>
      <c r="C53" s="453">
        <f>SUM(C54:C55)</f>
        <v>0</v>
      </c>
      <c r="D53" s="453">
        <f>SUM(D54:D55)</f>
        <v>0</v>
      </c>
      <c r="E53" s="463">
        <f>SUM(E54:E55)</f>
        <v>0</v>
      </c>
    </row>
    <row r="54" spans="1:5" s="447" customFormat="1" ht="15.75">
      <c r="A54" s="465" t="s">
        <v>545</v>
      </c>
      <c r="B54" s="449" t="s">
        <v>546</v>
      </c>
      <c r="C54" s="456"/>
      <c r="D54" s="456"/>
      <c r="E54" s="466"/>
    </row>
    <row r="55" spans="1:5" s="447" customFormat="1" ht="15.75">
      <c r="A55" s="467" t="s">
        <v>547</v>
      </c>
      <c r="B55" s="449" t="s">
        <v>548</v>
      </c>
      <c r="C55" s="456"/>
      <c r="D55" s="457"/>
      <c r="E55" s="466"/>
    </row>
    <row r="56" spans="1:5" s="447" customFormat="1" ht="15.75">
      <c r="A56" s="464" t="s">
        <v>549</v>
      </c>
      <c r="B56" s="449" t="s">
        <v>550</v>
      </c>
      <c r="C56" s="453">
        <f>SUM(C57:C58)</f>
        <v>0</v>
      </c>
      <c r="D56" s="453">
        <f>SUM(D57:D58)</f>
        <v>0</v>
      </c>
      <c r="E56" s="463">
        <f>SUM(E57:E58)</f>
        <v>0</v>
      </c>
    </row>
    <row r="57" spans="1:5" s="447" customFormat="1" ht="15.75">
      <c r="A57" s="465" t="s">
        <v>551</v>
      </c>
      <c r="B57" s="449" t="s">
        <v>552</v>
      </c>
      <c r="C57" s="456">
        <v>0</v>
      </c>
      <c r="D57" s="456">
        <v>0</v>
      </c>
      <c r="E57" s="466"/>
    </row>
    <row r="58" spans="1:5" s="447" customFormat="1" ht="15.75">
      <c r="A58" s="467" t="s">
        <v>553</v>
      </c>
      <c r="B58" s="449" t="s">
        <v>554</v>
      </c>
      <c r="C58" s="456"/>
      <c r="D58" s="457"/>
      <c r="E58" s="466"/>
    </row>
    <row r="59" spans="1:5" s="447" customFormat="1" ht="15.75">
      <c r="A59" s="464" t="s">
        <v>555</v>
      </c>
      <c r="B59" s="449" t="s">
        <v>556</v>
      </c>
      <c r="C59" s="453">
        <f>SUM(C60:C61)</f>
        <v>0</v>
      </c>
      <c r="D59" s="453">
        <f>SUM(D60:D61)</f>
        <v>0</v>
      </c>
      <c r="E59" s="463">
        <f>SUM(E60:E61)</f>
        <v>0</v>
      </c>
    </row>
    <row r="60" spans="1:5" s="447" customFormat="1" ht="15.75">
      <c r="A60" s="465" t="s">
        <v>557</v>
      </c>
      <c r="B60" s="449" t="s">
        <v>558</v>
      </c>
      <c r="C60" s="456">
        <v>0</v>
      </c>
      <c r="D60" s="456">
        <v>0</v>
      </c>
      <c r="E60" s="466"/>
    </row>
    <row r="61" spans="1:5" s="447" customFormat="1" ht="15.75">
      <c r="A61" s="467" t="s">
        <v>559</v>
      </c>
      <c r="B61" s="449" t="s">
        <v>560</v>
      </c>
      <c r="C61" s="456"/>
      <c r="D61" s="457"/>
      <c r="E61" s="466"/>
    </row>
    <row r="62" spans="1:5" s="447" customFormat="1" ht="15.75">
      <c r="A62" s="464" t="s">
        <v>561</v>
      </c>
      <c r="B62" s="449" t="s">
        <v>562</v>
      </c>
      <c r="C62" s="453">
        <f>SUM(C63:C64)</f>
        <v>0</v>
      </c>
      <c r="D62" s="453">
        <f>SUM(D63:D64)</f>
        <v>0</v>
      </c>
      <c r="E62" s="463">
        <f>SUM(E63:E64)</f>
        <v>0</v>
      </c>
    </row>
    <row r="63" spans="1:5" s="447" customFormat="1" ht="15.75">
      <c r="A63" s="465" t="s">
        <v>563</v>
      </c>
      <c r="B63" s="449" t="s">
        <v>564</v>
      </c>
      <c r="C63" s="456"/>
      <c r="D63" s="456"/>
      <c r="E63" s="466"/>
    </row>
    <row r="64" spans="1:5" s="447" customFormat="1" ht="15.75">
      <c r="A64" s="467" t="s">
        <v>565</v>
      </c>
      <c r="B64" s="449" t="s">
        <v>566</v>
      </c>
      <c r="C64" s="456"/>
      <c r="D64" s="457"/>
      <c r="E64" s="466"/>
    </row>
    <row r="65" spans="1:5" s="447" customFormat="1" ht="15.75">
      <c r="A65" s="464" t="s">
        <v>567</v>
      </c>
      <c r="B65" s="449" t="s">
        <v>568</v>
      </c>
      <c r="C65" s="453">
        <f>SUM(C66:C67)</f>
        <v>0</v>
      </c>
      <c r="D65" s="453">
        <f>SUM(D66:D67)</f>
        <v>0</v>
      </c>
      <c r="E65" s="463">
        <f>SUM(E66:E67)</f>
        <v>0</v>
      </c>
    </row>
    <row r="66" spans="1:5" s="447" customFormat="1" ht="15.75">
      <c r="A66" s="465" t="s">
        <v>569</v>
      </c>
      <c r="B66" s="449" t="s">
        <v>570</v>
      </c>
      <c r="C66" s="456">
        <v>0</v>
      </c>
      <c r="D66" s="456"/>
      <c r="E66" s="466"/>
    </row>
    <row r="67" spans="1:5" s="447" customFormat="1" ht="15.75">
      <c r="A67" s="467" t="s">
        <v>571</v>
      </c>
      <c r="B67" s="449" t="s">
        <v>572</v>
      </c>
      <c r="C67" s="456"/>
      <c r="D67" s="457"/>
      <c r="E67" s="466"/>
    </row>
    <row r="68" spans="1:5" s="447" customFormat="1" ht="15.75">
      <c r="A68" s="464" t="s">
        <v>573</v>
      </c>
      <c r="B68" s="449" t="s">
        <v>574</v>
      </c>
      <c r="C68" s="453">
        <f>SUM(C69:C70)</f>
        <v>0</v>
      </c>
      <c r="D68" s="453">
        <f>SUM(D69:D70)</f>
        <v>0</v>
      </c>
      <c r="E68" s="463">
        <f>SUM(E69:E70)</f>
        <v>0</v>
      </c>
    </row>
    <row r="69" spans="1:5" s="447" customFormat="1" ht="15.75">
      <c r="A69" s="465" t="s">
        <v>575</v>
      </c>
      <c r="B69" s="449" t="s">
        <v>576</v>
      </c>
      <c r="C69" s="456"/>
      <c r="D69" s="456"/>
      <c r="E69" s="466"/>
    </row>
    <row r="70" spans="1:5" s="447" customFormat="1" ht="15.75">
      <c r="A70" s="467" t="s">
        <v>577</v>
      </c>
      <c r="B70" s="449" t="s">
        <v>578</v>
      </c>
      <c r="C70" s="456"/>
      <c r="D70" s="457"/>
      <c r="E70" s="466"/>
    </row>
    <row r="71" spans="1:5" s="447" customFormat="1" ht="15.75">
      <c r="A71" s="464" t="s">
        <v>579</v>
      </c>
      <c r="B71" s="449" t="s">
        <v>580</v>
      </c>
      <c r="C71" s="453">
        <f>SUM(C72:C73)</f>
        <v>0</v>
      </c>
      <c r="D71" s="453">
        <f>SUM(D72:D73)</f>
        <v>0</v>
      </c>
      <c r="E71" s="463">
        <f>SUM(E72:E73)</f>
        <v>0</v>
      </c>
    </row>
    <row r="72" spans="1:5" s="447" customFormat="1" ht="15.75">
      <c r="A72" s="465" t="s">
        <v>581</v>
      </c>
      <c r="B72" s="449" t="s">
        <v>582</v>
      </c>
      <c r="C72" s="456"/>
      <c r="D72" s="456"/>
      <c r="E72" s="466"/>
    </row>
    <row r="73" spans="1:5" s="447" customFormat="1" ht="15.75">
      <c r="A73" s="467" t="s">
        <v>583</v>
      </c>
      <c r="B73" s="449" t="s">
        <v>584</v>
      </c>
      <c r="C73" s="456"/>
      <c r="D73" s="457"/>
      <c r="E73" s="466"/>
    </row>
    <row r="74" spans="1:5" s="447" customFormat="1" ht="15.75">
      <c r="A74" s="464" t="s">
        <v>585</v>
      </c>
      <c r="B74" s="449" t="s">
        <v>586</v>
      </c>
      <c r="C74" s="453">
        <f>SUM(C75:C76)</f>
        <v>0</v>
      </c>
      <c r="D74" s="453">
        <f>SUM(D75:D76)</f>
        <v>0</v>
      </c>
      <c r="E74" s="463">
        <f>SUM(E75:E76)</f>
        <v>0</v>
      </c>
    </row>
    <row r="75" spans="1:5" s="447" customFormat="1" ht="15.75">
      <c r="A75" s="465" t="s">
        <v>591</v>
      </c>
      <c r="B75" s="449" t="s">
        <v>592</v>
      </c>
      <c r="C75" s="456">
        <v>0</v>
      </c>
      <c r="D75" s="456">
        <v>0</v>
      </c>
      <c r="E75" s="466"/>
    </row>
    <row r="76" spans="1:5" s="447" customFormat="1" ht="15.75">
      <c r="A76" s="467" t="s">
        <v>593</v>
      </c>
      <c r="B76" s="449" t="s">
        <v>594</v>
      </c>
      <c r="C76" s="456">
        <v>0</v>
      </c>
      <c r="D76" s="457"/>
      <c r="E76" s="466"/>
    </row>
    <row r="77" spans="1:5" s="447" customFormat="1" ht="15.75">
      <c r="A77" s="464" t="s">
        <v>595</v>
      </c>
      <c r="B77" s="449" t="s">
        <v>596</v>
      </c>
      <c r="C77" s="457"/>
      <c r="D77" s="456">
        <v>0</v>
      </c>
      <c r="E77" s="454"/>
    </row>
    <row r="78" spans="1:5" s="447" customFormat="1" ht="15.75">
      <c r="A78" s="448">
        <v>1</v>
      </c>
      <c r="B78" s="449" t="s">
        <v>597</v>
      </c>
      <c r="C78" s="461">
        <f>C79+C82+C85+C88</f>
        <v>55728</v>
      </c>
      <c r="D78" s="461">
        <v>40990</v>
      </c>
      <c r="E78" s="461">
        <f>E79+E82+E85+E88</f>
        <v>0</v>
      </c>
    </row>
    <row r="79" spans="1:5" s="447" customFormat="1" ht="15.75">
      <c r="A79" s="464" t="s">
        <v>598</v>
      </c>
      <c r="B79" s="449" t="s">
        <v>599</v>
      </c>
      <c r="C79" s="453">
        <f>SUM(C80:C81)</f>
        <v>6835</v>
      </c>
      <c r="D79" s="453">
        <f>SUM(D80:D81)</f>
        <v>4417</v>
      </c>
      <c r="E79" s="463">
        <f>SUM(E80:E81)</f>
        <v>0</v>
      </c>
    </row>
    <row r="80" spans="1:5" s="447" customFormat="1" ht="15.75">
      <c r="A80" s="465" t="s">
        <v>600</v>
      </c>
      <c r="B80" s="449" t="s">
        <v>601</v>
      </c>
      <c r="C80" s="456">
        <v>6835</v>
      </c>
      <c r="D80" s="456">
        <v>4417</v>
      </c>
      <c r="E80" s="466"/>
    </row>
    <row r="81" spans="1:5" s="447" customFormat="1" ht="15.75">
      <c r="A81" s="467" t="s">
        <v>602</v>
      </c>
      <c r="B81" s="449" t="s">
        <v>603</v>
      </c>
      <c r="C81" s="456"/>
      <c r="D81" s="457"/>
      <c r="E81" s="466"/>
    </row>
    <row r="82" spans="1:5" s="447" customFormat="1" ht="15.75">
      <c r="A82" s="464" t="s">
        <v>604</v>
      </c>
      <c r="B82" s="449" t="s">
        <v>605</v>
      </c>
      <c r="C82" s="453">
        <f>SUM(C83:C84)</f>
        <v>6365</v>
      </c>
      <c r="D82" s="453">
        <f>SUM(D83:D84)</f>
        <v>5107</v>
      </c>
      <c r="E82" s="463">
        <f>SUM(E83:E84)</f>
        <v>0</v>
      </c>
    </row>
    <row r="83" spans="1:5" s="447" customFormat="1" ht="15.75">
      <c r="A83" s="465" t="s">
        <v>606</v>
      </c>
      <c r="B83" s="449" t="s">
        <v>607</v>
      </c>
      <c r="C83" s="456">
        <v>6365</v>
      </c>
      <c r="D83" s="456">
        <v>5107</v>
      </c>
      <c r="E83" s="466"/>
    </row>
    <row r="84" spans="1:5" s="447" customFormat="1" ht="15.75">
      <c r="A84" s="467" t="s">
        <v>608</v>
      </c>
      <c r="B84" s="449" t="s">
        <v>609</v>
      </c>
      <c r="C84" s="456"/>
      <c r="D84" s="457"/>
      <c r="E84" s="466"/>
    </row>
    <row r="85" spans="1:5" s="447" customFormat="1" ht="15.75">
      <c r="A85" s="464" t="s">
        <v>610</v>
      </c>
      <c r="B85" s="449" t="s">
        <v>611</v>
      </c>
      <c r="C85" s="453">
        <f>SUM(C86:C87)</f>
        <v>42528</v>
      </c>
      <c r="D85" s="453">
        <f>SUM(D86:D87)</f>
        <v>30698</v>
      </c>
      <c r="E85" s="463">
        <f>SUM(E86:E87)</f>
        <v>0</v>
      </c>
    </row>
    <row r="86" spans="1:5" s="447" customFormat="1" ht="15.75">
      <c r="A86" s="465" t="s">
        <v>612</v>
      </c>
      <c r="B86" s="449" t="s">
        <v>613</v>
      </c>
      <c r="C86" s="456">
        <v>42528</v>
      </c>
      <c r="D86" s="456">
        <v>30698</v>
      </c>
      <c r="E86" s="466"/>
    </row>
    <row r="87" spans="1:5" s="447" customFormat="1" ht="15.75">
      <c r="A87" s="467" t="s">
        <v>614</v>
      </c>
      <c r="B87" s="449" t="s">
        <v>615</v>
      </c>
      <c r="C87" s="456">
        <v>0</v>
      </c>
      <c r="D87" s="457"/>
      <c r="E87" s="466"/>
    </row>
    <row r="88" spans="1:5" s="447" customFormat="1" ht="15.75">
      <c r="A88" s="464" t="s">
        <v>616</v>
      </c>
      <c r="B88" s="449" t="s">
        <v>617</v>
      </c>
      <c r="C88" s="457"/>
      <c r="D88" s="456">
        <v>384</v>
      </c>
      <c r="E88" s="454"/>
    </row>
    <row r="89" spans="1:5" s="447" customFormat="1" ht="15.75">
      <c r="A89" s="448" t="s">
        <v>618</v>
      </c>
      <c r="B89" s="449" t="s">
        <v>619</v>
      </c>
      <c r="C89" s="468"/>
      <c r="D89" s="469"/>
      <c r="E89" s="470"/>
    </row>
    <row r="90" spans="1:5" s="447" customFormat="1" ht="15.75">
      <c r="A90" s="448" t="s">
        <v>620</v>
      </c>
      <c r="B90" s="449" t="s">
        <v>621</v>
      </c>
      <c r="C90" s="468"/>
      <c r="D90" s="469">
        <v>0</v>
      </c>
      <c r="E90" s="470"/>
    </row>
    <row r="91" spans="1:5" s="447" customFormat="1" ht="15.75">
      <c r="A91" s="448" t="s">
        <v>622</v>
      </c>
      <c r="B91" s="449" t="s">
        <v>623</v>
      </c>
      <c r="C91" s="459">
        <f>C92+C103+C108+C109+C110</f>
        <v>532</v>
      </c>
      <c r="D91" s="459">
        <f>D92+D103+D108+D109+D110</f>
        <v>249</v>
      </c>
      <c r="E91" s="460">
        <f>E92+E103+E108+E109+E110</f>
        <v>0</v>
      </c>
    </row>
    <row r="92" spans="1:5" s="447" customFormat="1" ht="15.75">
      <c r="A92" s="448" t="s">
        <v>624</v>
      </c>
      <c r="B92" s="449" t="s">
        <v>625</v>
      </c>
      <c r="C92" s="461">
        <f>C93+C98</f>
        <v>0</v>
      </c>
      <c r="D92" s="461">
        <f>D93+D98</f>
        <v>0</v>
      </c>
      <c r="E92" s="462">
        <f>E93+E98</f>
        <v>0</v>
      </c>
    </row>
    <row r="93" spans="1:5" s="447" customFormat="1" ht="15.75">
      <c r="A93" s="452" t="s">
        <v>626</v>
      </c>
      <c r="B93" s="449" t="s">
        <v>627</v>
      </c>
      <c r="C93" s="453">
        <f>C94+C97</f>
        <v>0</v>
      </c>
      <c r="D93" s="453">
        <f>D94+D97</f>
        <v>0</v>
      </c>
      <c r="E93" s="454"/>
    </row>
    <row r="94" spans="1:5" s="447" customFormat="1" ht="22.5">
      <c r="A94" s="464" t="s">
        <v>628</v>
      </c>
      <c r="B94" s="449" t="s">
        <v>629</v>
      </c>
      <c r="C94" s="453">
        <f>SUM(C95:C96)</f>
        <v>0</v>
      </c>
      <c r="D94" s="453">
        <f>SUM(D95:D96)</f>
        <v>0</v>
      </c>
      <c r="E94" s="454"/>
    </row>
    <row r="95" spans="1:5" s="447" customFormat="1" ht="20.25" customHeight="1">
      <c r="A95" s="465" t="s">
        <v>630</v>
      </c>
      <c r="B95" s="449" t="s">
        <v>631</v>
      </c>
      <c r="C95" s="456"/>
      <c r="D95" s="456"/>
      <c r="E95" s="454"/>
    </row>
    <row r="96" spans="1:5" s="447" customFormat="1" ht="15.75">
      <c r="A96" s="467" t="s">
        <v>632</v>
      </c>
      <c r="B96" s="449" t="s">
        <v>633</v>
      </c>
      <c r="C96" s="456"/>
      <c r="D96" s="457"/>
      <c r="E96" s="454"/>
    </row>
    <row r="97" spans="1:5" s="447" customFormat="1" ht="15.75">
      <c r="A97" s="464" t="s">
        <v>634</v>
      </c>
      <c r="B97" s="449" t="s">
        <v>635</v>
      </c>
      <c r="C97" s="457"/>
      <c r="D97" s="456"/>
      <c r="E97" s="454"/>
    </row>
    <row r="98" spans="1:5" s="447" customFormat="1" ht="15.75">
      <c r="A98" s="452" t="s">
        <v>636</v>
      </c>
      <c r="B98" s="449" t="s">
        <v>637</v>
      </c>
      <c r="C98" s="453">
        <f>C99+C102</f>
        <v>0</v>
      </c>
      <c r="D98" s="453">
        <f>D99+D102</f>
        <v>0</v>
      </c>
      <c r="E98" s="454"/>
    </row>
    <row r="99" spans="1:5" s="447" customFormat="1" ht="15.75" customHeight="1">
      <c r="A99" s="464" t="s">
        <v>638</v>
      </c>
      <c r="B99" s="449" t="s">
        <v>639</v>
      </c>
      <c r="C99" s="453">
        <f>SUM(C100:C101)</f>
        <v>0</v>
      </c>
      <c r="D99" s="453">
        <f>SUM(D100:D101)</f>
        <v>0</v>
      </c>
      <c r="E99" s="454"/>
    </row>
    <row r="100" spans="1:5" s="447" customFormat="1" ht="15.75">
      <c r="A100" s="465" t="s">
        <v>640</v>
      </c>
      <c r="B100" s="449" t="s">
        <v>641</v>
      </c>
      <c r="C100" s="456"/>
      <c r="D100" s="456"/>
      <c r="E100" s="454"/>
    </row>
    <row r="101" spans="1:5" s="447" customFormat="1" ht="15.75">
      <c r="A101" s="467" t="s">
        <v>642</v>
      </c>
      <c r="B101" s="449" t="s">
        <v>643</v>
      </c>
      <c r="C101" s="456"/>
      <c r="D101" s="457"/>
      <c r="E101" s="454"/>
    </row>
    <row r="102" spans="1:5" s="447" customFormat="1" ht="15.75">
      <c r="A102" s="464" t="s">
        <v>644</v>
      </c>
      <c r="B102" s="449" t="s">
        <v>645</v>
      </c>
      <c r="C102" s="457"/>
      <c r="D102" s="456"/>
      <c r="E102" s="454"/>
    </row>
    <row r="103" spans="1:5" s="447" customFormat="1" ht="15.75">
      <c r="A103" s="448" t="s">
        <v>646</v>
      </c>
      <c r="B103" s="449" t="s">
        <v>647</v>
      </c>
      <c r="C103" s="461">
        <f>C104+C107</f>
        <v>532</v>
      </c>
      <c r="D103" s="461">
        <f>D104+D107</f>
        <v>249</v>
      </c>
      <c r="E103" s="470"/>
    </row>
    <row r="104" spans="1:5" s="447" customFormat="1" ht="15.75">
      <c r="A104" s="471" t="s">
        <v>648</v>
      </c>
      <c r="B104" s="449" t="s">
        <v>649</v>
      </c>
      <c r="C104" s="453">
        <f>SUM(C105:C106)</f>
        <v>532</v>
      </c>
      <c r="D104" s="453">
        <f>SUM(D105:D106)</f>
        <v>249</v>
      </c>
      <c r="E104" s="454"/>
    </row>
    <row r="105" spans="1:5" s="447" customFormat="1" ht="15.75">
      <c r="A105" s="465" t="s">
        <v>650</v>
      </c>
      <c r="B105" s="449" t="s">
        <v>651</v>
      </c>
      <c r="C105" s="456">
        <v>217</v>
      </c>
      <c r="D105" s="456">
        <v>249</v>
      </c>
      <c r="E105" s="454"/>
    </row>
    <row r="106" spans="1:5" s="447" customFormat="1" ht="15.75">
      <c r="A106" s="467" t="s">
        <v>652</v>
      </c>
      <c r="B106" s="449" t="s">
        <v>653</v>
      </c>
      <c r="C106" s="456">
        <v>315</v>
      </c>
      <c r="D106" s="457"/>
      <c r="E106" s="454"/>
    </row>
    <row r="107" spans="1:5" s="447" customFormat="1" ht="15.75">
      <c r="A107" s="471" t="s">
        <v>654</v>
      </c>
      <c r="B107" s="449" t="s">
        <v>655</v>
      </c>
      <c r="C107" s="457"/>
      <c r="D107" s="456"/>
      <c r="E107" s="454"/>
    </row>
    <row r="108" spans="1:5" s="447" customFormat="1" ht="15.75">
      <c r="A108" s="448" t="s">
        <v>656</v>
      </c>
      <c r="B108" s="449" t="s">
        <v>657</v>
      </c>
      <c r="C108" s="469"/>
      <c r="D108" s="469"/>
      <c r="E108" s="470"/>
    </row>
    <row r="109" spans="1:5" s="447" customFormat="1" ht="15.75">
      <c r="A109" s="448" t="s">
        <v>658</v>
      </c>
      <c r="B109" s="449" t="s">
        <v>659</v>
      </c>
      <c r="C109" s="468"/>
      <c r="D109" s="469"/>
      <c r="E109" s="470"/>
    </row>
    <row r="110" spans="1:5" s="447" customFormat="1" ht="15.75">
      <c r="A110" s="448" t="s">
        <v>660</v>
      </c>
      <c r="B110" s="449" t="s">
        <v>661</v>
      </c>
      <c r="C110" s="468"/>
      <c r="D110" s="469"/>
      <c r="E110" s="470"/>
    </row>
    <row r="111" spans="1:5" s="447" customFormat="1" ht="15.75">
      <c r="A111" s="448" t="s">
        <v>662</v>
      </c>
      <c r="B111" s="449" t="s">
        <v>663</v>
      </c>
      <c r="C111" s="459">
        <f>C112+C123+C127+C128+C129</f>
        <v>0</v>
      </c>
      <c r="D111" s="459">
        <f>D112+D123+D127+D128+D129</f>
        <v>0</v>
      </c>
      <c r="E111" s="451"/>
    </row>
    <row r="112" spans="1:5" s="447" customFormat="1" ht="15.75">
      <c r="A112" s="448" t="s">
        <v>664</v>
      </c>
      <c r="B112" s="449" t="s">
        <v>665</v>
      </c>
      <c r="C112" s="461">
        <f>C113+C118</f>
        <v>0</v>
      </c>
      <c r="D112" s="461">
        <f>D113+D118</f>
        <v>0</v>
      </c>
      <c r="E112" s="454"/>
    </row>
    <row r="113" spans="1:5" s="447" customFormat="1" ht="15.75">
      <c r="A113" s="452" t="s">
        <v>666</v>
      </c>
      <c r="B113" s="449" t="s">
        <v>667</v>
      </c>
      <c r="C113" s="453">
        <f>C114+C117</f>
        <v>0</v>
      </c>
      <c r="D113" s="453">
        <f>D114+D117</f>
        <v>0</v>
      </c>
      <c r="E113" s="454"/>
    </row>
    <row r="114" spans="1:5" s="447" customFormat="1" ht="15.75">
      <c r="A114" s="464" t="s">
        <v>668</v>
      </c>
      <c r="B114" s="449" t="s">
        <v>669</v>
      </c>
      <c r="C114" s="453">
        <f>SUM(C115:C116)</f>
        <v>0</v>
      </c>
      <c r="D114" s="453">
        <f>SUM(D115:D116)</f>
        <v>0</v>
      </c>
      <c r="E114" s="454"/>
    </row>
    <row r="115" spans="1:5" s="447" customFormat="1" ht="15.75">
      <c r="A115" s="465" t="s">
        <v>670</v>
      </c>
      <c r="B115" s="449" t="s">
        <v>671</v>
      </c>
      <c r="C115" s="456"/>
      <c r="D115" s="456"/>
      <c r="E115" s="454"/>
    </row>
    <row r="116" spans="1:5" s="447" customFormat="1" ht="15.75">
      <c r="A116" s="467" t="s">
        <v>672</v>
      </c>
      <c r="B116" s="449" t="s">
        <v>673</v>
      </c>
      <c r="C116" s="456"/>
      <c r="D116" s="457"/>
      <c r="E116" s="454"/>
    </row>
    <row r="117" spans="1:5" s="447" customFormat="1" ht="15.75">
      <c r="A117" s="464" t="s">
        <v>674</v>
      </c>
      <c r="B117" s="449" t="s">
        <v>675</v>
      </c>
      <c r="C117" s="457"/>
      <c r="D117" s="456"/>
      <c r="E117" s="454"/>
    </row>
    <row r="118" spans="1:5" s="447" customFormat="1" ht="15.75">
      <c r="A118" s="452" t="s">
        <v>676</v>
      </c>
      <c r="B118" s="449" t="s">
        <v>677</v>
      </c>
      <c r="C118" s="453">
        <f>C119+C122</f>
        <v>0</v>
      </c>
      <c r="D118" s="453">
        <f>D119+D122</f>
        <v>0</v>
      </c>
      <c r="E118" s="454"/>
    </row>
    <row r="119" spans="1:5" s="447" customFormat="1" ht="15.75">
      <c r="A119" s="464" t="s">
        <v>678</v>
      </c>
      <c r="B119" s="449" t="s">
        <v>679</v>
      </c>
      <c r="C119" s="453">
        <f>SUM(C120:C121)</f>
        <v>0</v>
      </c>
      <c r="D119" s="453">
        <f>SUM(D120:D121)</f>
        <v>0</v>
      </c>
      <c r="E119" s="454"/>
    </row>
    <row r="120" spans="1:5" s="447" customFormat="1" ht="15.75">
      <c r="A120" s="465" t="s">
        <v>680</v>
      </c>
      <c r="B120" s="449" t="s">
        <v>681</v>
      </c>
      <c r="C120" s="456"/>
      <c r="D120" s="456"/>
      <c r="E120" s="454"/>
    </row>
    <row r="121" spans="1:5" s="447" customFormat="1" ht="15.75">
      <c r="A121" s="467" t="s">
        <v>682</v>
      </c>
      <c r="B121" s="449" t="s">
        <v>683</v>
      </c>
      <c r="C121" s="456"/>
      <c r="D121" s="457"/>
      <c r="E121" s="454"/>
    </row>
    <row r="122" spans="1:5" s="447" customFormat="1" ht="15.75">
      <c r="A122" s="464" t="s">
        <v>684</v>
      </c>
      <c r="B122" s="449" t="s">
        <v>685</v>
      </c>
      <c r="C122" s="457"/>
      <c r="D122" s="456"/>
      <c r="E122" s="454"/>
    </row>
    <row r="123" spans="1:5" s="447" customFormat="1" ht="15.75">
      <c r="A123" s="448" t="s">
        <v>686</v>
      </c>
      <c r="B123" s="449" t="s">
        <v>687</v>
      </c>
      <c r="C123" s="461">
        <f>C124+C127</f>
        <v>0</v>
      </c>
      <c r="D123" s="461">
        <f>D124+D127</f>
        <v>0</v>
      </c>
      <c r="E123" s="470"/>
    </row>
    <row r="124" spans="1:5" s="447" customFormat="1" ht="15.75">
      <c r="A124" s="464" t="s">
        <v>688</v>
      </c>
      <c r="B124" s="449" t="s">
        <v>689</v>
      </c>
      <c r="C124" s="453">
        <f>SUM(C125:C126)</f>
        <v>0</v>
      </c>
      <c r="D124" s="453">
        <f>SUM(D125:D126)</f>
        <v>0</v>
      </c>
      <c r="E124" s="454"/>
    </row>
    <row r="125" spans="1:5" s="447" customFormat="1" ht="15.75">
      <c r="A125" s="465" t="s">
        <v>690</v>
      </c>
      <c r="B125" s="449" t="s">
        <v>691</v>
      </c>
      <c r="C125" s="456">
        <v>0</v>
      </c>
      <c r="D125" s="456">
        <v>0</v>
      </c>
      <c r="E125" s="454"/>
    </row>
    <row r="126" spans="1:5" s="447" customFormat="1" ht="15.75">
      <c r="A126" s="467" t="s">
        <v>692</v>
      </c>
      <c r="B126" s="449" t="s">
        <v>693</v>
      </c>
      <c r="C126" s="456">
        <v>0</v>
      </c>
      <c r="D126" s="457"/>
      <c r="E126" s="454"/>
    </row>
    <row r="127" spans="1:5" s="447" customFormat="1" ht="15.75">
      <c r="A127" s="464" t="s">
        <v>694</v>
      </c>
      <c r="B127" s="449" t="s">
        <v>695</v>
      </c>
      <c r="C127" s="457"/>
      <c r="D127" s="456"/>
      <c r="E127" s="454"/>
    </row>
    <row r="128" spans="1:5" s="447" customFormat="1" ht="15.75">
      <c r="A128" s="448" t="s">
        <v>696</v>
      </c>
      <c r="B128" s="449" t="s">
        <v>697</v>
      </c>
      <c r="C128" s="468"/>
      <c r="D128" s="469"/>
      <c r="E128" s="470"/>
    </row>
    <row r="129" spans="1:5" s="447" customFormat="1" ht="15.75">
      <c r="A129" s="448" t="s">
        <v>698</v>
      </c>
      <c r="B129" s="449" t="s">
        <v>699</v>
      </c>
      <c r="C129" s="468"/>
      <c r="D129" s="469"/>
      <c r="E129" s="470"/>
    </row>
    <row r="130" spans="1:5" s="447" customFormat="1" ht="15.75">
      <c r="A130" s="448" t="s">
        <v>700</v>
      </c>
      <c r="B130" s="449" t="s">
        <v>701</v>
      </c>
      <c r="C130" s="461">
        <f>C131+C136+C137</f>
        <v>0</v>
      </c>
      <c r="D130" s="461">
        <f>D131+D136+D137</f>
        <v>0</v>
      </c>
      <c r="E130" s="470"/>
    </row>
    <row r="131" spans="1:5" s="447" customFormat="1" ht="15.75">
      <c r="A131" s="448" t="s">
        <v>702</v>
      </c>
      <c r="B131" s="449" t="s">
        <v>703</v>
      </c>
      <c r="C131" s="461">
        <f>C132+C135</f>
        <v>0</v>
      </c>
      <c r="D131" s="461">
        <f>D132+D135</f>
        <v>0</v>
      </c>
      <c r="E131" s="470"/>
    </row>
    <row r="132" spans="1:5" s="447" customFormat="1" ht="15.75">
      <c r="A132" s="471" t="s">
        <v>704</v>
      </c>
      <c r="B132" s="449" t="s">
        <v>705</v>
      </c>
      <c r="C132" s="453">
        <f>SUM(C133:C134)</f>
        <v>0</v>
      </c>
      <c r="D132" s="453">
        <f>SUM(D133:D134)</f>
        <v>0</v>
      </c>
      <c r="E132" s="454"/>
    </row>
    <row r="133" spans="1:5" s="447" customFormat="1" ht="15.75">
      <c r="A133" s="465" t="s">
        <v>706</v>
      </c>
      <c r="B133" s="449" t="s">
        <v>707</v>
      </c>
      <c r="C133" s="456"/>
      <c r="D133" s="456"/>
      <c r="E133" s="454"/>
    </row>
    <row r="134" spans="1:5" s="447" customFormat="1" ht="15.75">
      <c r="A134" s="467" t="s">
        <v>708</v>
      </c>
      <c r="B134" s="449" t="s">
        <v>709</v>
      </c>
      <c r="C134" s="456"/>
      <c r="D134" s="457"/>
      <c r="E134" s="454"/>
    </row>
    <row r="135" spans="1:5" s="447" customFormat="1" ht="15.75">
      <c r="A135" s="471" t="s">
        <v>710</v>
      </c>
      <c r="B135" s="449" t="s">
        <v>711</v>
      </c>
      <c r="C135" s="457"/>
      <c r="D135" s="456"/>
      <c r="E135" s="454"/>
    </row>
    <row r="136" spans="1:5" s="447" customFormat="1" ht="15.75">
      <c r="A136" s="448" t="s">
        <v>712</v>
      </c>
      <c r="B136" s="449" t="s">
        <v>713</v>
      </c>
      <c r="C136" s="468"/>
      <c r="D136" s="469"/>
      <c r="E136" s="470"/>
    </row>
    <row r="137" spans="1:5" s="447" customFormat="1" ht="15.75">
      <c r="A137" s="448" t="s">
        <v>714</v>
      </c>
      <c r="B137" s="449" t="s">
        <v>715</v>
      </c>
      <c r="C137" s="468"/>
      <c r="D137" s="469"/>
      <c r="E137" s="470"/>
    </row>
    <row r="138" spans="1:5" s="447" customFormat="1" ht="15.75">
      <c r="A138" s="458" t="s">
        <v>716</v>
      </c>
      <c r="B138" s="449" t="s">
        <v>717</v>
      </c>
      <c r="C138" s="457"/>
      <c r="D138" s="472">
        <f>D139</f>
        <v>0</v>
      </c>
      <c r="E138" s="454"/>
    </row>
    <row r="139" spans="1:5" s="447" customFormat="1" ht="15.75">
      <c r="A139" s="448" t="s">
        <v>718</v>
      </c>
      <c r="B139" s="449" t="s">
        <v>719</v>
      </c>
      <c r="C139" s="468"/>
      <c r="D139" s="469">
        <f>D140+D142+D143+D148</f>
        <v>0</v>
      </c>
      <c r="E139" s="470"/>
    </row>
    <row r="140" spans="1:5" s="447" customFormat="1" ht="15.75">
      <c r="A140" s="448" t="s">
        <v>720</v>
      </c>
      <c r="B140" s="449" t="s">
        <v>721</v>
      </c>
      <c r="C140" s="468"/>
      <c r="D140" s="469">
        <f>SUM(D141)</f>
        <v>0</v>
      </c>
      <c r="E140" s="470"/>
    </row>
    <row r="141" spans="1:5" s="447" customFormat="1" ht="15.75">
      <c r="A141" s="464" t="s">
        <v>722</v>
      </c>
      <c r="B141" s="449" t="s">
        <v>723</v>
      </c>
      <c r="C141" s="457"/>
      <c r="D141" s="456">
        <v>0</v>
      </c>
      <c r="E141" s="454"/>
    </row>
    <row r="142" spans="1:5" s="447" customFormat="1" ht="15.75">
      <c r="A142" s="448" t="s">
        <v>724</v>
      </c>
      <c r="B142" s="449" t="s">
        <v>725</v>
      </c>
      <c r="C142" s="468"/>
      <c r="D142" s="469"/>
      <c r="E142" s="470"/>
    </row>
    <row r="143" spans="1:5" s="447" customFormat="1" ht="15.75">
      <c r="A143" s="448" t="s">
        <v>726</v>
      </c>
      <c r="B143" s="449" t="s">
        <v>727</v>
      </c>
      <c r="C143" s="468"/>
      <c r="D143" s="469">
        <f>SUM(D144:D147)</f>
        <v>0</v>
      </c>
      <c r="E143" s="470"/>
    </row>
    <row r="144" spans="1:5" s="447" customFormat="1" ht="15.75">
      <c r="A144" s="464" t="s">
        <v>728</v>
      </c>
      <c r="B144" s="449" t="s">
        <v>729</v>
      </c>
      <c r="C144" s="457"/>
      <c r="D144" s="456"/>
      <c r="E144" s="454"/>
    </row>
    <row r="145" spans="1:5" s="447" customFormat="1" ht="15.75">
      <c r="A145" s="464" t="s">
        <v>730</v>
      </c>
      <c r="B145" s="449" t="s">
        <v>731</v>
      </c>
      <c r="C145" s="457"/>
      <c r="D145" s="456"/>
      <c r="E145" s="454"/>
    </row>
    <row r="146" spans="1:5" s="447" customFormat="1" ht="15.75">
      <c r="A146" s="464" t="s">
        <v>732</v>
      </c>
      <c r="B146" s="449" t="s">
        <v>733</v>
      </c>
      <c r="C146" s="457"/>
      <c r="D146" s="456"/>
      <c r="E146" s="454"/>
    </row>
    <row r="147" spans="1:5" s="447" customFormat="1" ht="15.75">
      <c r="A147" s="464" t="s">
        <v>734</v>
      </c>
      <c r="B147" s="449" t="s">
        <v>735</v>
      </c>
      <c r="C147" s="457"/>
      <c r="D147" s="456"/>
      <c r="E147" s="454"/>
    </row>
    <row r="148" spans="1:5" s="447" customFormat="1" ht="15.75">
      <c r="A148" s="448" t="s">
        <v>736</v>
      </c>
      <c r="B148" s="449" t="s">
        <v>737</v>
      </c>
      <c r="C148" s="468"/>
      <c r="D148" s="469"/>
      <c r="E148" s="470"/>
    </row>
    <row r="149" spans="1:5" s="447" customFormat="1" ht="16.5" customHeight="1">
      <c r="A149" s="458" t="s">
        <v>738</v>
      </c>
      <c r="B149" s="449" t="s">
        <v>739</v>
      </c>
      <c r="C149" s="459">
        <f>C150+C169</f>
        <v>0</v>
      </c>
      <c r="D149" s="459">
        <f>D150+D169</f>
        <v>0</v>
      </c>
      <c r="E149" s="460">
        <f>E150+E169</f>
        <v>0</v>
      </c>
    </row>
    <row r="150" spans="1:5" s="447" customFormat="1" ht="26.25" customHeight="1">
      <c r="A150" s="448" t="s">
        <v>740</v>
      </c>
      <c r="B150" s="449" t="s">
        <v>741</v>
      </c>
      <c r="C150" s="461">
        <f>C151+C158+C165</f>
        <v>0</v>
      </c>
      <c r="D150" s="461">
        <f>D151+D158+D165</f>
        <v>0</v>
      </c>
      <c r="E150" s="462">
        <f>E151+E158+E165</f>
        <v>0</v>
      </c>
    </row>
    <row r="151" spans="1:5" s="447" customFormat="1" ht="15.75">
      <c r="A151" s="473" t="s">
        <v>742</v>
      </c>
      <c r="B151" s="449" t="s">
        <v>743</v>
      </c>
      <c r="C151" s="453">
        <f>C152+C155</f>
        <v>0</v>
      </c>
      <c r="D151" s="453">
        <f>D152+D155</f>
        <v>0</v>
      </c>
      <c r="E151" s="463">
        <f>E152+E155</f>
        <v>0</v>
      </c>
    </row>
    <row r="152" spans="1:5" s="447" customFormat="1" ht="15.75" customHeight="1">
      <c r="A152" s="464" t="s">
        <v>744</v>
      </c>
      <c r="B152" s="449" t="s">
        <v>745</v>
      </c>
      <c r="C152" s="453">
        <f>C153+C154</f>
        <v>0</v>
      </c>
      <c r="D152" s="453">
        <f>D153+D154</f>
        <v>0</v>
      </c>
      <c r="E152" s="463">
        <f>E153+E154</f>
        <v>0</v>
      </c>
    </row>
    <row r="153" spans="1:5" s="447" customFormat="1" ht="15.75">
      <c r="A153" s="465" t="s">
        <v>746</v>
      </c>
      <c r="B153" s="449" t="s">
        <v>747</v>
      </c>
      <c r="C153" s="456"/>
      <c r="D153" s="456"/>
      <c r="E153" s="466"/>
    </row>
    <row r="154" spans="1:5" s="447" customFormat="1" ht="15.75">
      <c r="A154" s="467" t="s">
        <v>748</v>
      </c>
      <c r="B154" s="449" t="s">
        <v>749</v>
      </c>
      <c r="C154" s="456"/>
      <c r="D154" s="457"/>
      <c r="E154" s="466"/>
    </row>
    <row r="155" spans="1:5" s="447" customFormat="1" ht="15.75" customHeight="1">
      <c r="A155" s="464" t="s">
        <v>750</v>
      </c>
      <c r="B155" s="449" t="s">
        <v>751</v>
      </c>
      <c r="C155" s="453">
        <f>C156+C157</f>
        <v>0</v>
      </c>
      <c r="D155" s="453">
        <f>D156+D157</f>
        <v>0</v>
      </c>
      <c r="E155" s="463">
        <f>E156+E157</f>
        <v>0</v>
      </c>
    </row>
    <row r="156" spans="1:5" s="447" customFormat="1" ht="22.5">
      <c r="A156" s="465" t="s">
        <v>752</v>
      </c>
      <c r="B156" s="449" t="s">
        <v>753</v>
      </c>
      <c r="C156" s="456"/>
      <c r="D156" s="456"/>
      <c r="E156" s="466"/>
    </row>
    <row r="157" spans="1:5" s="447" customFormat="1" ht="15.75">
      <c r="A157" s="467" t="s">
        <v>748</v>
      </c>
      <c r="B157" s="449" t="s">
        <v>754</v>
      </c>
      <c r="C157" s="456"/>
      <c r="D157" s="474"/>
      <c r="E157" s="466"/>
    </row>
    <row r="158" spans="1:5" s="447" customFormat="1" ht="15.75" customHeight="1">
      <c r="A158" s="473" t="s">
        <v>755</v>
      </c>
      <c r="B158" s="449" t="s">
        <v>756</v>
      </c>
      <c r="C158" s="453">
        <f>C159+C162</f>
        <v>0</v>
      </c>
      <c r="D158" s="453">
        <f>D159+D162</f>
        <v>0</v>
      </c>
      <c r="E158" s="454"/>
    </row>
    <row r="159" spans="1:5" s="447" customFormat="1" ht="15.75" customHeight="1">
      <c r="A159" s="464" t="s">
        <v>757</v>
      </c>
      <c r="B159" s="449" t="s">
        <v>758</v>
      </c>
      <c r="C159" s="453">
        <f>C160+C161</f>
        <v>0</v>
      </c>
      <c r="D159" s="453">
        <f>D160+D161</f>
        <v>0</v>
      </c>
      <c r="E159" s="454"/>
    </row>
    <row r="160" spans="1:5" s="447" customFormat="1" ht="15.75" customHeight="1">
      <c r="A160" s="465" t="s">
        <v>759</v>
      </c>
      <c r="B160" s="449" t="s">
        <v>760</v>
      </c>
      <c r="C160" s="456"/>
      <c r="D160" s="456"/>
      <c r="E160" s="454"/>
    </row>
    <row r="161" spans="1:5" s="447" customFormat="1" ht="15.75" customHeight="1">
      <c r="A161" s="467" t="s">
        <v>761</v>
      </c>
      <c r="B161" s="449" t="s">
        <v>762</v>
      </c>
      <c r="C161" s="456"/>
      <c r="D161" s="457"/>
      <c r="E161" s="454"/>
    </row>
    <row r="162" spans="1:5" s="447" customFormat="1" ht="15.75" customHeight="1">
      <c r="A162" s="464" t="s">
        <v>763</v>
      </c>
      <c r="B162" s="449" t="s">
        <v>764</v>
      </c>
      <c r="C162" s="453">
        <f>C163+C164</f>
        <v>0</v>
      </c>
      <c r="D162" s="453">
        <f>D163+D164</f>
        <v>0</v>
      </c>
      <c r="E162" s="454"/>
    </row>
    <row r="163" spans="1:5" s="447" customFormat="1" ht="16.5" customHeight="1">
      <c r="A163" s="465" t="s">
        <v>765</v>
      </c>
      <c r="B163" s="449" t="s">
        <v>766</v>
      </c>
      <c r="C163" s="456"/>
      <c r="D163" s="456"/>
      <c r="E163" s="454"/>
    </row>
    <row r="164" spans="1:5" s="447" customFormat="1" ht="15.75">
      <c r="A164" s="467" t="s">
        <v>767</v>
      </c>
      <c r="B164" s="449" t="s">
        <v>768</v>
      </c>
      <c r="C164" s="456"/>
      <c r="D164" s="474"/>
      <c r="E164" s="454"/>
    </row>
    <row r="165" spans="1:5" s="447" customFormat="1" ht="15.75">
      <c r="A165" s="473" t="s">
        <v>769</v>
      </c>
      <c r="B165" s="449" t="s">
        <v>770</v>
      </c>
      <c r="C165" s="453">
        <f>C166+C169</f>
        <v>0</v>
      </c>
      <c r="D165" s="453">
        <f>D166+D169</f>
        <v>0</v>
      </c>
      <c r="E165" s="454"/>
    </row>
    <row r="166" spans="1:5" s="447" customFormat="1" ht="22.5">
      <c r="A166" s="464" t="s">
        <v>771</v>
      </c>
      <c r="B166" s="449" t="s">
        <v>772</v>
      </c>
      <c r="C166" s="453">
        <f>C167+C168</f>
        <v>0</v>
      </c>
      <c r="D166" s="453">
        <f>D167+D168</f>
        <v>0</v>
      </c>
      <c r="E166" s="454"/>
    </row>
    <row r="167" spans="1:5" s="447" customFormat="1" ht="15.75">
      <c r="A167" s="465" t="s">
        <v>773</v>
      </c>
      <c r="B167" s="449" t="s">
        <v>774</v>
      </c>
      <c r="C167" s="456"/>
      <c r="D167" s="456"/>
      <c r="E167" s="454"/>
    </row>
    <row r="168" spans="1:5" s="447" customFormat="1" ht="15.75">
      <c r="A168" s="467" t="s">
        <v>775</v>
      </c>
      <c r="B168" s="449" t="s">
        <v>776</v>
      </c>
      <c r="C168" s="456"/>
      <c r="D168" s="457"/>
      <c r="E168" s="454"/>
    </row>
    <row r="169" spans="1:5" s="447" customFormat="1" ht="24.75" customHeight="1">
      <c r="A169" s="475" t="s">
        <v>777</v>
      </c>
      <c r="B169" s="449" t="s">
        <v>778</v>
      </c>
      <c r="C169" s="461">
        <f>C170+C173+C176+C179</f>
        <v>0</v>
      </c>
      <c r="D169" s="461">
        <f>D170+D173+D176+D179</f>
        <v>0</v>
      </c>
      <c r="E169" s="462">
        <f>E170+E173+E176+E179</f>
        <v>0</v>
      </c>
    </row>
    <row r="170" spans="1:5" s="447" customFormat="1" ht="22.5">
      <c r="A170" s="473" t="s">
        <v>779</v>
      </c>
      <c r="B170" s="449" t="s">
        <v>780</v>
      </c>
      <c r="C170" s="453">
        <f>C171+C172</f>
        <v>0</v>
      </c>
      <c r="D170" s="453">
        <f>D171+D172</f>
        <v>0</v>
      </c>
      <c r="E170" s="463">
        <f>E171+E172</f>
        <v>0</v>
      </c>
    </row>
    <row r="171" spans="1:5" s="447" customFormat="1" ht="15.75">
      <c r="A171" s="465" t="s">
        <v>781</v>
      </c>
      <c r="B171" s="449" t="s">
        <v>782</v>
      </c>
      <c r="C171" s="456"/>
      <c r="D171" s="456"/>
      <c r="E171" s="466"/>
    </row>
    <row r="172" spans="1:5" s="447" customFormat="1" ht="15.75">
      <c r="A172" s="467" t="s">
        <v>783</v>
      </c>
      <c r="B172" s="449" t="s">
        <v>784</v>
      </c>
      <c r="C172" s="456"/>
      <c r="D172" s="457"/>
      <c r="E172" s="466"/>
    </row>
    <row r="173" spans="1:5" s="447" customFormat="1" ht="22.5">
      <c r="A173" s="473" t="s">
        <v>785</v>
      </c>
      <c r="B173" s="449" t="s">
        <v>786</v>
      </c>
      <c r="C173" s="453">
        <f>C174+C175</f>
        <v>0</v>
      </c>
      <c r="D173" s="453">
        <f>D174+D175</f>
        <v>0</v>
      </c>
      <c r="E173" s="454"/>
    </row>
    <row r="174" spans="1:5" s="447" customFormat="1" ht="15.75">
      <c r="A174" s="465" t="s">
        <v>787</v>
      </c>
      <c r="B174" s="449" t="s">
        <v>788</v>
      </c>
      <c r="C174" s="456"/>
      <c r="D174" s="456"/>
      <c r="E174" s="454"/>
    </row>
    <row r="175" spans="1:5" s="447" customFormat="1" ht="15.75">
      <c r="A175" s="467" t="s">
        <v>789</v>
      </c>
      <c r="B175" s="449" t="s">
        <v>790</v>
      </c>
      <c r="C175" s="456"/>
      <c r="D175" s="474"/>
      <c r="E175" s="454"/>
    </row>
    <row r="176" spans="1:5" s="447" customFormat="1" ht="15.75">
      <c r="A176" s="473" t="s">
        <v>791</v>
      </c>
      <c r="B176" s="449" t="s">
        <v>792</v>
      </c>
      <c r="C176" s="453">
        <f>C177+C178</f>
        <v>0</v>
      </c>
      <c r="D176" s="453">
        <f>D177+D178</f>
        <v>0</v>
      </c>
      <c r="E176" s="454"/>
    </row>
    <row r="177" spans="1:5" s="447" customFormat="1" ht="15.75">
      <c r="A177" s="465" t="s">
        <v>793</v>
      </c>
      <c r="B177" s="449" t="s">
        <v>794</v>
      </c>
      <c r="C177" s="456"/>
      <c r="D177" s="456"/>
      <c r="E177" s="454"/>
    </row>
    <row r="178" spans="1:5" s="447" customFormat="1" ht="15.75">
      <c r="A178" s="467" t="s">
        <v>795</v>
      </c>
      <c r="B178" s="449" t="s">
        <v>796</v>
      </c>
      <c r="C178" s="456"/>
      <c r="D178" s="457"/>
      <c r="E178" s="454"/>
    </row>
    <row r="179" spans="1:5" s="447" customFormat="1" ht="22.5">
      <c r="A179" s="473" t="s">
        <v>797</v>
      </c>
      <c r="B179" s="449" t="s">
        <v>798</v>
      </c>
      <c r="C179" s="453">
        <f>C180+C181</f>
        <v>0</v>
      </c>
      <c r="D179" s="453">
        <f>D180+D181</f>
        <v>0</v>
      </c>
      <c r="E179" s="454"/>
    </row>
    <row r="180" spans="1:5" s="447" customFormat="1" ht="15.75">
      <c r="A180" s="465" t="s">
        <v>799</v>
      </c>
      <c r="B180" s="449" t="s">
        <v>800</v>
      </c>
      <c r="C180" s="456"/>
      <c r="D180" s="456"/>
      <c r="E180" s="454"/>
    </row>
    <row r="181" spans="1:5" s="447" customFormat="1" ht="15.75">
      <c r="A181" s="467" t="s">
        <v>801</v>
      </c>
      <c r="B181" s="449" t="s">
        <v>802</v>
      </c>
      <c r="C181" s="456"/>
      <c r="D181" s="457"/>
      <c r="E181" s="454"/>
    </row>
    <row r="182" spans="1:5" s="447" customFormat="1" ht="15.75" customHeight="1">
      <c r="A182" s="458" t="s">
        <v>803</v>
      </c>
      <c r="B182" s="449" t="s">
        <v>804</v>
      </c>
      <c r="C182" s="459">
        <f>C6+C20+C138+C149</f>
        <v>58280</v>
      </c>
      <c r="D182" s="459">
        <f>D6+D20+D138+D149</f>
        <v>41239</v>
      </c>
      <c r="E182" s="460">
        <f>E6+E20+E138+E149</f>
        <v>0</v>
      </c>
    </row>
    <row r="183" spans="1:5" s="447" customFormat="1" ht="15.75">
      <c r="A183" s="458" t="s">
        <v>805</v>
      </c>
      <c r="B183" s="449" t="s">
        <v>806</v>
      </c>
      <c r="C183" s="457"/>
      <c r="D183" s="459">
        <f>D184+D192+D202</f>
        <v>0</v>
      </c>
      <c r="E183" s="460">
        <f>E184+E192+E202</f>
        <v>0</v>
      </c>
    </row>
    <row r="184" spans="1:5" s="447" customFormat="1" ht="15.75">
      <c r="A184" s="448" t="s">
        <v>807</v>
      </c>
      <c r="B184" s="449" t="s">
        <v>808</v>
      </c>
      <c r="C184" s="468"/>
      <c r="D184" s="461">
        <f>SUM(D185:D191)</f>
        <v>0</v>
      </c>
      <c r="E184" s="470"/>
    </row>
    <row r="185" spans="1:5" s="447" customFormat="1" ht="15.75">
      <c r="A185" s="464" t="s">
        <v>809</v>
      </c>
      <c r="B185" s="449" t="s">
        <v>810</v>
      </c>
      <c r="C185" s="457"/>
      <c r="D185" s="456"/>
      <c r="E185" s="454"/>
    </row>
    <row r="186" spans="1:5" s="447" customFormat="1" ht="15.75">
      <c r="A186" s="464" t="s">
        <v>0</v>
      </c>
      <c r="B186" s="449" t="s">
        <v>1</v>
      </c>
      <c r="C186" s="457"/>
      <c r="D186" s="456"/>
      <c r="E186" s="454"/>
    </row>
    <row r="187" spans="1:5" s="447" customFormat="1" ht="15.75">
      <c r="A187" s="464" t="s">
        <v>2</v>
      </c>
      <c r="B187" s="449" t="s">
        <v>3</v>
      </c>
      <c r="C187" s="457"/>
      <c r="D187" s="456"/>
      <c r="E187" s="454"/>
    </row>
    <row r="188" spans="1:5" s="447" customFormat="1" ht="15.75">
      <c r="A188" s="464" t="s">
        <v>4</v>
      </c>
      <c r="B188" s="449" t="s">
        <v>5</v>
      </c>
      <c r="C188" s="457"/>
      <c r="D188" s="456"/>
      <c r="E188" s="454"/>
    </row>
    <row r="189" spans="1:5" s="447" customFormat="1" ht="15.75">
      <c r="A189" s="464" t="s">
        <v>6</v>
      </c>
      <c r="B189" s="449" t="s">
        <v>7</v>
      </c>
      <c r="C189" s="457"/>
      <c r="D189" s="456"/>
      <c r="E189" s="454"/>
    </row>
    <row r="190" spans="1:5" s="447" customFormat="1" ht="15.75">
      <c r="A190" s="476" t="s">
        <v>8</v>
      </c>
      <c r="B190" s="449" t="s">
        <v>9</v>
      </c>
      <c r="C190" s="457"/>
      <c r="D190" s="456"/>
      <c r="E190" s="454"/>
    </row>
    <row r="191" spans="1:5" s="447" customFormat="1" ht="15.75">
      <c r="A191" s="464" t="s">
        <v>10</v>
      </c>
      <c r="B191" s="449" t="s">
        <v>11</v>
      </c>
      <c r="C191" s="457"/>
      <c r="D191" s="456"/>
      <c r="E191" s="454"/>
    </row>
    <row r="192" spans="1:5" s="447" customFormat="1" ht="15.75">
      <c r="A192" s="448" t="s">
        <v>12</v>
      </c>
      <c r="B192" s="449" t="s">
        <v>13</v>
      </c>
      <c r="C192" s="468"/>
      <c r="D192" s="461">
        <f>SUM(D193:D196)+D197</f>
        <v>0</v>
      </c>
      <c r="E192" s="462">
        <f>SUM(E193:E196)+E197</f>
        <v>0</v>
      </c>
    </row>
    <row r="193" spans="1:5" s="447" customFormat="1" ht="15.75">
      <c r="A193" s="464" t="s">
        <v>14</v>
      </c>
      <c r="B193" s="449" t="s">
        <v>15</v>
      </c>
      <c r="C193" s="457"/>
      <c r="D193" s="456"/>
      <c r="E193" s="454"/>
    </row>
    <row r="194" spans="1:5" s="447" customFormat="1" ht="15.75">
      <c r="A194" s="464" t="s">
        <v>16</v>
      </c>
      <c r="B194" s="449" t="s">
        <v>17</v>
      </c>
      <c r="C194" s="457"/>
      <c r="D194" s="456"/>
      <c r="E194" s="454"/>
    </row>
    <row r="195" spans="1:5" s="447" customFormat="1" ht="15.75">
      <c r="A195" s="464" t="s">
        <v>18</v>
      </c>
      <c r="B195" s="449" t="s">
        <v>19</v>
      </c>
      <c r="C195" s="457"/>
      <c r="D195" s="456"/>
      <c r="E195" s="454"/>
    </row>
    <row r="196" spans="1:5" s="447" customFormat="1" ht="15.75">
      <c r="A196" s="464" t="s">
        <v>20</v>
      </c>
      <c r="B196" s="449" t="s">
        <v>21</v>
      </c>
      <c r="C196" s="457"/>
      <c r="D196" s="456"/>
      <c r="E196" s="454"/>
    </row>
    <row r="197" spans="1:5" s="447" customFormat="1" ht="15.75">
      <c r="A197" s="464" t="s">
        <v>22</v>
      </c>
      <c r="B197" s="449" t="s">
        <v>23</v>
      </c>
      <c r="C197" s="457"/>
      <c r="D197" s="453">
        <f>SUM(D198:D201)</f>
        <v>0</v>
      </c>
      <c r="E197" s="463">
        <f>SUM(E198:E201)</f>
        <v>0</v>
      </c>
    </row>
    <row r="198" spans="1:5" s="447" customFormat="1" ht="15.75">
      <c r="A198" s="465" t="s">
        <v>24</v>
      </c>
      <c r="B198" s="449" t="s">
        <v>25</v>
      </c>
      <c r="C198" s="457"/>
      <c r="D198" s="456"/>
      <c r="E198" s="466"/>
    </row>
    <row r="199" spans="1:5" s="447" customFormat="1" ht="15.75">
      <c r="A199" s="465" t="s">
        <v>26</v>
      </c>
      <c r="B199" s="449" t="s">
        <v>27</v>
      </c>
      <c r="C199" s="457"/>
      <c r="D199" s="456"/>
      <c r="E199" s="454"/>
    </row>
    <row r="200" spans="1:5" s="447" customFormat="1" ht="15.75">
      <c r="A200" s="465" t="s">
        <v>28</v>
      </c>
      <c r="B200" s="449" t="s">
        <v>29</v>
      </c>
      <c r="C200" s="457"/>
      <c r="D200" s="456"/>
      <c r="E200" s="454"/>
    </row>
    <row r="201" spans="1:5" s="447" customFormat="1" ht="15.75">
      <c r="A201" s="465" t="s">
        <v>30</v>
      </c>
      <c r="B201" s="449" t="s">
        <v>31</v>
      </c>
      <c r="C201" s="457"/>
      <c r="D201" s="456"/>
      <c r="E201" s="454"/>
    </row>
    <row r="202" spans="1:5" s="447" customFormat="1" ht="15.75">
      <c r="A202" s="448" t="s">
        <v>32</v>
      </c>
      <c r="B202" s="449" t="s">
        <v>33</v>
      </c>
      <c r="C202" s="468"/>
      <c r="D202" s="461">
        <f>SUM(D203:D205)</f>
        <v>0</v>
      </c>
      <c r="E202" s="470"/>
    </row>
    <row r="203" spans="1:5" s="447" customFormat="1" ht="15.75">
      <c r="A203" s="464" t="s">
        <v>34</v>
      </c>
      <c r="B203" s="449" t="s">
        <v>35</v>
      </c>
      <c r="C203" s="457"/>
      <c r="D203" s="456"/>
      <c r="E203" s="454"/>
    </row>
    <row r="204" spans="1:5" s="447" customFormat="1" ht="15.75">
      <c r="A204" s="464" t="s">
        <v>36</v>
      </c>
      <c r="B204" s="449" t="s">
        <v>37</v>
      </c>
      <c r="C204" s="457"/>
      <c r="D204" s="456"/>
      <c r="E204" s="454"/>
    </row>
    <row r="205" spans="1:5" s="447" customFormat="1" ht="15.75">
      <c r="A205" s="464" t="s">
        <v>38</v>
      </c>
      <c r="B205" s="449" t="s">
        <v>39</v>
      </c>
      <c r="C205" s="457"/>
      <c r="D205" s="456"/>
      <c r="E205" s="454"/>
    </row>
    <row r="206" spans="1:5" s="447" customFormat="1" ht="15.75">
      <c r="A206" s="458" t="s">
        <v>40</v>
      </c>
      <c r="B206" s="449" t="s">
        <v>41</v>
      </c>
      <c r="C206" s="457"/>
      <c r="D206" s="459">
        <f>D207+D208+D213+D226+D227+D228</f>
        <v>22</v>
      </c>
      <c r="E206" s="454"/>
    </row>
    <row r="207" spans="1:5" s="447" customFormat="1" ht="15.75">
      <c r="A207" s="448" t="s">
        <v>42</v>
      </c>
      <c r="B207" s="449" t="s">
        <v>43</v>
      </c>
      <c r="C207" s="468"/>
      <c r="D207" s="469">
        <v>0</v>
      </c>
      <c r="E207" s="470"/>
    </row>
    <row r="208" spans="1:5" s="447" customFormat="1" ht="15.75">
      <c r="A208" s="448" t="s">
        <v>44</v>
      </c>
      <c r="B208" s="449" t="s">
        <v>45</v>
      </c>
      <c r="C208" s="468"/>
      <c r="D208" s="461">
        <f>SUM(D209:D212)</f>
        <v>22</v>
      </c>
      <c r="E208" s="470"/>
    </row>
    <row r="209" spans="1:5" s="447" customFormat="1" ht="15.75">
      <c r="A209" s="464" t="s">
        <v>46</v>
      </c>
      <c r="B209" s="449" t="s">
        <v>47</v>
      </c>
      <c r="C209" s="457"/>
      <c r="D209" s="456">
        <v>22</v>
      </c>
      <c r="E209" s="454"/>
    </row>
    <row r="210" spans="1:5" s="447" customFormat="1" ht="15.75">
      <c r="A210" s="464" t="s">
        <v>48</v>
      </c>
      <c r="B210" s="449" t="s">
        <v>49</v>
      </c>
      <c r="C210" s="457"/>
      <c r="D210" s="456">
        <v>0</v>
      </c>
      <c r="E210" s="454"/>
    </row>
    <row r="211" spans="1:5" s="447" customFormat="1" ht="15.75">
      <c r="A211" s="464" t="s">
        <v>50</v>
      </c>
      <c r="B211" s="449" t="s">
        <v>51</v>
      </c>
      <c r="C211" s="457" t="s">
        <v>52</v>
      </c>
      <c r="D211" s="456"/>
      <c r="E211" s="454"/>
    </row>
    <row r="212" spans="1:5" s="447" customFormat="1" ht="15.75">
      <c r="A212" s="464" t="s">
        <v>53</v>
      </c>
      <c r="B212" s="449" t="s">
        <v>54</v>
      </c>
      <c r="C212" s="457"/>
      <c r="D212" s="456"/>
      <c r="E212" s="454"/>
    </row>
    <row r="213" spans="1:5" s="447" customFormat="1" ht="15.75">
      <c r="A213" s="448" t="s">
        <v>63</v>
      </c>
      <c r="B213" s="449" t="s">
        <v>64</v>
      </c>
      <c r="C213" s="468"/>
      <c r="D213" s="461">
        <f>D214+D220</f>
        <v>0</v>
      </c>
      <c r="E213" s="470"/>
    </row>
    <row r="214" spans="1:5" s="447" customFormat="1" ht="15.75">
      <c r="A214" s="464" t="s">
        <v>65</v>
      </c>
      <c r="B214" s="449" t="s">
        <v>66</v>
      </c>
      <c r="C214" s="457"/>
      <c r="D214" s="453">
        <f>SUM(D215:D219)</f>
        <v>0</v>
      </c>
      <c r="E214" s="454"/>
    </row>
    <row r="215" spans="1:5" s="447" customFormat="1" ht="15.75">
      <c r="A215" s="465" t="s">
        <v>67</v>
      </c>
      <c r="B215" s="449" t="s">
        <v>68</v>
      </c>
      <c r="C215" s="457"/>
      <c r="D215" s="456"/>
      <c r="E215" s="454"/>
    </row>
    <row r="216" spans="1:5" s="447" customFormat="1" ht="15.75">
      <c r="A216" s="465" t="s">
        <v>69</v>
      </c>
      <c r="B216" s="449" t="s">
        <v>70</v>
      </c>
      <c r="C216" s="457"/>
      <c r="D216" s="456"/>
      <c r="E216" s="454"/>
    </row>
    <row r="217" spans="1:5" s="447" customFormat="1" ht="15.75">
      <c r="A217" s="465" t="s">
        <v>71</v>
      </c>
      <c r="B217" s="449" t="s">
        <v>72</v>
      </c>
      <c r="C217" s="457"/>
      <c r="D217" s="456"/>
      <c r="E217" s="454"/>
    </row>
    <row r="218" spans="1:5" s="447" customFormat="1" ht="15.75">
      <c r="A218" s="465" t="s">
        <v>73</v>
      </c>
      <c r="B218" s="449" t="s">
        <v>74</v>
      </c>
      <c r="C218" s="457"/>
      <c r="D218" s="456"/>
      <c r="E218" s="454"/>
    </row>
    <row r="219" spans="1:5" s="447" customFormat="1" ht="15.75">
      <c r="A219" s="465" t="s">
        <v>75</v>
      </c>
      <c r="B219" s="449" t="s">
        <v>76</v>
      </c>
      <c r="C219" s="457"/>
      <c r="D219" s="456"/>
      <c r="E219" s="454"/>
    </row>
    <row r="220" spans="1:5" s="447" customFormat="1" ht="15.75">
      <c r="A220" s="464" t="s">
        <v>77</v>
      </c>
      <c r="B220" s="449" t="s">
        <v>78</v>
      </c>
      <c r="C220" s="457"/>
      <c r="D220" s="453">
        <f>SUM(D221:D225)</f>
        <v>0</v>
      </c>
      <c r="E220" s="454"/>
    </row>
    <row r="221" spans="1:5" s="447" customFormat="1" ht="15.75">
      <c r="A221" s="465" t="s">
        <v>79</v>
      </c>
      <c r="B221" s="449" t="s">
        <v>80</v>
      </c>
      <c r="C221" s="457"/>
      <c r="D221" s="456"/>
      <c r="E221" s="454"/>
    </row>
    <row r="222" spans="1:5" s="447" customFormat="1" ht="15.75">
      <c r="A222" s="465" t="s">
        <v>81</v>
      </c>
      <c r="B222" s="449" t="s">
        <v>82</v>
      </c>
      <c r="C222" s="457"/>
      <c r="D222" s="456"/>
      <c r="E222" s="454"/>
    </row>
    <row r="223" spans="1:5" s="447" customFormat="1" ht="15.75">
      <c r="A223" s="465" t="s">
        <v>83</v>
      </c>
      <c r="B223" s="449" t="s">
        <v>84</v>
      </c>
      <c r="C223" s="457"/>
      <c r="D223" s="456">
        <v>0</v>
      </c>
      <c r="E223" s="454"/>
    </row>
    <row r="224" spans="1:5" s="447" customFormat="1" ht="15.75">
      <c r="A224" s="465" t="s">
        <v>85</v>
      </c>
      <c r="B224" s="449" t="s">
        <v>86</v>
      </c>
      <c r="C224" s="457"/>
      <c r="D224" s="456"/>
      <c r="E224" s="454"/>
    </row>
    <row r="225" spans="1:5" s="447" customFormat="1" ht="15.75">
      <c r="A225" s="465" t="s">
        <v>87</v>
      </c>
      <c r="B225" s="449" t="s">
        <v>88</v>
      </c>
      <c r="C225" s="457"/>
      <c r="D225" s="456"/>
      <c r="E225" s="454"/>
    </row>
    <row r="226" spans="1:5" s="447" customFormat="1" ht="15.75">
      <c r="A226" s="448" t="s">
        <v>89</v>
      </c>
      <c r="B226" s="449" t="s">
        <v>90</v>
      </c>
      <c r="C226" s="468"/>
      <c r="D226" s="469"/>
      <c r="E226" s="470"/>
    </row>
    <row r="227" spans="1:5" s="447" customFormat="1" ht="15.75">
      <c r="A227" s="448" t="s">
        <v>109</v>
      </c>
      <c r="B227" s="449" t="s">
        <v>110</v>
      </c>
      <c r="C227" s="468"/>
      <c r="D227" s="469"/>
      <c r="E227" s="470"/>
    </row>
    <row r="228" spans="1:5" s="447" customFormat="1" ht="15.75">
      <c r="A228" s="448" t="s">
        <v>111</v>
      </c>
      <c r="B228" s="449" t="s">
        <v>112</v>
      </c>
      <c r="C228" s="468"/>
      <c r="D228" s="461">
        <f>SUM(D229:D230)</f>
        <v>0</v>
      </c>
      <c r="E228" s="470"/>
    </row>
    <row r="229" spans="1:5" s="447" customFormat="1" ht="15.75">
      <c r="A229" s="464" t="s">
        <v>113</v>
      </c>
      <c r="B229" s="449" t="s">
        <v>114</v>
      </c>
      <c r="C229" s="457"/>
      <c r="D229" s="456"/>
      <c r="E229" s="454"/>
    </row>
    <row r="230" spans="1:5" s="447" customFormat="1" ht="15.75">
      <c r="A230" s="464" t="s">
        <v>115</v>
      </c>
      <c r="B230" s="449" t="s">
        <v>116</v>
      </c>
      <c r="C230" s="457"/>
      <c r="D230" s="456"/>
      <c r="E230" s="454"/>
    </row>
    <row r="231" spans="1:5" s="447" customFormat="1" ht="33" customHeight="1" hidden="1">
      <c r="A231" s="464" t="s">
        <v>117</v>
      </c>
      <c r="B231" s="449" t="s">
        <v>118</v>
      </c>
      <c r="C231" s="453"/>
      <c r="D231" s="453"/>
      <c r="E231" s="463"/>
    </row>
    <row r="232" spans="1:5" s="447" customFormat="1" ht="15.75" hidden="1">
      <c r="A232" s="464" t="s">
        <v>119</v>
      </c>
      <c r="B232" s="449" t="s">
        <v>120</v>
      </c>
      <c r="C232" s="453"/>
      <c r="D232" s="453"/>
      <c r="E232" s="463"/>
    </row>
    <row r="233" spans="1:5" s="447" customFormat="1" ht="15.75">
      <c r="A233" s="458" t="s">
        <v>122</v>
      </c>
      <c r="B233" s="449" t="s">
        <v>123</v>
      </c>
      <c r="C233" s="457"/>
      <c r="D233" s="459">
        <f>SUM(D234:D238)</f>
        <v>0</v>
      </c>
      <c r="E233" s="454"/>
    </row>
    <row r="234" spans="1:5" s="447" customFormat="1" ht="15.75">
      <c r="A234" s="448" t="s">
        <v>124</v>
      </c>
      <c r="B234" s="449" t="s">
        <v>125</v>
      </c>
      <c r="C234" s="468"/>
      <c r="D234" s="469"/>
      <c r="E234" s="470"/>
    </row>
    <row r="235" spans="1:5" s="447" customFormat="1" ht="15.75">
      <c r="A235" s="448" t="s">
        <v>126</v>
      </c>
      <c r="B235" s="449" t="s">
        <v>127</v>
      </c>
      <c r="C235" s="468"/>
      <c r="D235" s="469"/>
      <c r="E235" s="470"/>
    </row>
    <row r="236" spans="1:5" s="447" customFormat="1" ht="15.75">
      <c r="A236" s="448" t="s">
        <v>128</v>
      </c>
      <c r="B236" s="449" t="s">
        <v>129</v>
      </c>
      <c r="C236" s="468"/>
      <c r="D236" s="469"/>
      <c r="E236" s="470"/>
    </row>
    <row r="237" spans="1:5" s="447" customFormat="1" ht="15.75">
      <c r="A237" s="448" t="s">
        <v>130</v>
      </c>
      <c r="B237" s="449" t="s">
        <v>131</v>
      </c>
      <c r="C237" s="468"/>
      <c r="D237" s="469"/>
      <c r="E237" s="470"/>
    </row>
    <row r="238" spans="1:5" s="447" customFormat="1" ht="15.75">
      <c r="A238" s="448" t="s">
        <v>132</v>
      </c>
      <c r="B238" s="449" t="s">
        <v>133</v>
      </c>
      <c r="C238" s="468"/>
      <c r="D238" s="469"/>
      <c r="E238" s="470"/>
    </row>
    <row r="239" spans="1:5" s="447" customFormat="1" ht="15.75">
      <c r="A239" s="458" t="s">
        <v>134</v>
      </c>
      <c r="B239" s="449" t="s">
        <v>135</v>
      </c>
      <c r="C239" s="457"/>
      <c r="D239" s="459">
        <f>D240+D247</f>
        <v>3356</v>
      </c>
      <c r="E239" s="454"/>
    </row>
    <row r="240" spans="1:5" s="447" customFormat="1" ht="15.75">
      <c r="A240" s="448" t="s">
        <v>136</v>
      </c>
      <c r="B240" s="449" t="s">
        <v>137</v>
      </c>
      <c r="C240" s="468"/>
      <c r="D240" s="461">
        <f>D241+D244+D245+D246</f>
        <v>72</v>
      </c>
      <c r="E240" s="470"/>
    </row>
    <row r="241" spans="1:5" s="447" customFormat="1" ht="15.75">
      <c r="A241" s="452" t="s">
        <v>138</v>
      </c>
      <c r="B241" s="449" t="s">
        <v>139</v>
      </c>
      <c r="C241" s="457"/>
      <c r="D241" s="453">
        <f>SUM(D242:D243)</f>
        <v>72</v>
      </c>
      <c r="E241" s="454"/>
    </row>
    <row r="242" spans="1:5" s="447" customFormat="1" ht="15.75">
      <c r="A242" s="464" t="s">
        <v>140</v>
      </c>
      <c r="B242" s="449" t="s">
        <v>141</v>
      </c>
      <c r="C242" s="457"/>
      <c r="D242" s="456">
        <v>72</v>
      </c>
      <c r="E242" s="454"/>
    </row>
    <row r="243" spans="1:5" s="447" customFormat="1" ht="15.75">
      <c r="A243" s="464" t="s">
        <v>142</v>
      </c>
      <c r="B243" s="449" t="s">
        <v>143</v>
      </c>
      <c r="C243" s="457"/>
      <c r="D243" s="456"/>
      <c r="E243" s="454"/>
    </row>
    <row r="244" spans="1:5" s="447" customFormat="1" ht="15.75">
      <c r="A244" s="452" t="s">
        <v>144</v>
      </c>
      <c r="B244" s="449" t="s">
        <v>145</v>
      </c>
      <c r="C244" s="457"/>
      <c r="D244" s="456">
        <v>0</v>
      </c>
      <c r="E244" s="454"/>
    </row>
    <row r="245" spans="1:5" s="447" customFormat="1" ht="15.75">
      <c r="A245" s="452" t="s">
        <v>146</v>
      </c>
      <c r="B245" s="449" t="s">
        <v>147</v>
      </c>
      <c r="C245" s="457"/>
      <c r="D245" s="456"/>
      <c r="E245" s="454"/>
    </row>
    <row r="246" spans="1:5" s="447" customFormat="1" ht="15.75">
      <c r="A246" s="452" t="s">
        <v>148</v>
      </c>
      <c r="B246" s="449" t="s">
        <v>149</v>
      </c>
      <c r="C246" s="457"/>
      <c r="D246" s="456"/>
      <c r="E246" s="454"/>
    </row>
    <row r="247" spans="1:5" s="447" customFormat="1" ht="15.75">
      <c r="A247" s="448" t="s">
        <v>150</v>
      </c>
      <c r="B247" s="449" t="s">
        <v>151</v>
      </c>
      <c r="C247" s="468"/>
      <c r="D247" s="461">
        <f>SUM(D248:D255)</f>
        <v>3284</v>
      </c>
      <c r="E247" s="470"/>
    </row>
    <row r="248" spans="1:5" s="447" customFormat="1" ht="15.75">
      <c r="A248" s="452" t="s">
        <v>152</v>
      </c>
      <c r="B248" s="449" t="s">
        <v>153</v>
      </c>
      <c r="C248" s="457"/>
      <c r="D248" s="456">
        <v>3284</v>
      </c>
      <c r="E248" s="454"/>
    </row>
    <row r="249" spans="1:5" s="447" customFormat="1" ht="15.75">
      <c r="A249" s="452" t="s">
        <v>154</v>
      </c>
      <c r="B249" s="449" t="s">
        <v>155</v>
      </c>
      <c r="C249" s="457"/>
      <c r="D249" s="456" t="s">
        <v>826</v>
      </c>
      <c r="E249" s="454"/>
    </row>
    <row r="250" spans="1:5" s="447" customFormat="1" ht="15.75">
      <c r="A250" s="452" t="s">
        <v>156</v>
      </c>
      <c r="B250" s="449" t="s">
        <v>157</v>
      </c>
      <c r="C250" s="457"/>
      <c r="D250" s="456">
        <v>0</v>
      </c>
      <c r="E250" s="454"/>
    </row>
    <row r="251" spans="1:5" s="447" customFormat="1" ht="15.75">
      <c r="A251" s="452" t="s">
        <v>158</v>
      </c>
      <c r="B251" s="449" t="s">
        <v>159</v>
      </c>
      <c r="C251" s="457"/>
      <c r="D251" s="456"/>
      <c r="E251" s="454"/>
    </row>
    <row r="252" spans="1:5" s="447" customFormat="1" ht="15.75">
      <c r="A252" s="452" t="s">
        <v>160</v>
      </c>
      <c r="B252" s="449" t="s">
        <v>161</v>
      </c>
      <c r="C252" s="457"/>
      <c r="D252" s="456">
        <v>0</v>
      </c>
      <c r="E252" s="454"/>
    </row>
    <row r="253" spans="1:5" s="447" customFormat="1" ht="15.75">
      <c r="A253" s="452" t="s">
        <v>162</v>
      </c>
      <c r="B253" s="449" t="s">
        <v>163</v>
      </c>
      <c r="C253" s="457"/>
      <c r="D253" s="456"/>
      <c r="E253" s="454"/>
    </row>
    <row r="254" spans="1:5" s="447" customFormat="1" ht="15.75">
      <c r="A254" s="452" t="s">
        <v>164</v>
      </c>
      <c r="B254" s="449" t="s">
        <v>165</v>
      </c>
      <c r="C254" s="457"/>
      <c r="D254" s="456"/>
      <c r="E254" s="454"/>
    </row>
    <row r="255" spans="1:5" s="447" customFormat="1" ht="15.75">
      <c r="A255" s="452" t="s">
        <v>166</v>
      </c>
      <c r="B255" s="449" t="s">
        <v>167</v>
      </c>
      <c r="C255" s="457"/>
      <c r="D255" s="456"/>
      <c r="E255" s="454"/>
    </row>
    <row r="256" spans="1:5" s="447" customFormat="1" ht="15.75">
      <c r="A256" s="448" t="s">
        <v>168</v>
      </c>
      <c r="B256" s="449" t="s">
        <v>169</v>
      </c>
      <c r="C256" s="468"/>
      <c r="D256" s="477">
        <f>SUM(D257:D264)</f>
        <v>0</v>
      </c>
      <c r="E256" s="470"/>
    </row>
    <row r="257" spans="1:5" s="447" customFormat="1" ht="15.75">
      <c r="A257" s="452" t="s">
        <v>170</v>
      </c>
      <c r="B257" s="449" t="s">
        <v>171</v>
      </c>
      <c r="C257" s="457"/>
      <c r="D257" s="456"/>
      <c r="E257" s="454"/>
    </row>
    <row r="258" spans="1:5" s="447" customFormat="1" ht="15.75">
      <c r="A258" s="452" t="s">
        <v>172</v>
      </c>
      <c r="B258" s="449" t="s">
        <v>173</v>
      </c>
      <c r="C258" s="457"/>
      <c r="D258" s="456"/>
      <c r="E258" s="454"/>
    </row>
    <row r="259" spans="1:5" s="447" customFormat="1" ht="15.75">
      <c r="A259" s="452" t="s">
        <v>174</v>
      </c>
      <c r="B259" s="449" t="s">
        <v>175</v>
      </c>
      <c r="C259" s="457"/>
      <c r="D259" s="456"/>
      <c r="E259" s="454"/>
    </row>
    <row r="260" spans="1:5" s="447" customFormat="1" ht="15.75">
      <c r="A260" s="452" t="s">
        <v>176</v>
      </c>
      <c r="B260" s="449" t="s">
        <v>177</v>
      </c>
      <c r="C260" s="457"/>
      <c r="D260" s="456"/>
      <c r="E260" s="454"/>
    </row>
    <row r="261" spans="1:5" s="447" customFormat="1" ht="15.75">
      <c r="A261" s="452" t="s">
        <v>178</v>
      </c>
      <c r="B261" s="449" t="s">
        <v>179</v>
      </c>
      <c r="C261" s="457"/>
      <c r="D261" s="456"/>
      <c r="E261" s="454"/>
    </row>
    <row r="262" spans="1:5" s="447" customFormat="1" ht="15.75">
      <c r="A262" s="452" t="s">
        <v>180</v>
      </c>
      <c r="B262" s="449" t="s">
        <v>181</v>
      </c>
      <c r="C262" s="457"/>
      <c r="D262" s="456"/>
      <c r="E262" s="454"/>
    </row>
    <row r="263" spans="1:5" s="447" customFormat="1" ht="22.5">
      <c r="A263" s="452" t="s">
        <v>182</v>
      </c>
      <c r="B263" s="449" t="s">
        <v>183</v>
      </c>
      <c r="C263" s="457"/>
      <c r="D263" s="456"/>
      <c r="E263" s="454"/>
    </row>
    <row r="264" spans="1:5" s="447" customFormat="1" ht="15.75">
      <c r="A264" s="452" t="s">
        <v>184</v>
      </c>
      <c r="B264" s="449" t="s">
        <v>185</v>
      </c>
      <c r="C264" s="457"/>
      <c r="D264" s="456"/>
      <c r="E264" s="454"/>
    </row>
    <row r="265" spans="1:5" s="447" customFormat="1" ht="15.75">
      <c r="A265" s="448" t="s">
        <v>186</v>
      </c>
      <c r="B265" s="449" t="s">
        <v>187</v>
      </c>
      <c r="C265" s="468"/>
      <c r="D265" s="469">
        <v>0</v>
      </c>
      <c r="E265" s="470"/>
    </row>
    <row r="266" spans="1:5" s="447" customFormat="1" ht="15.75">
      <c r="A266" s="458" t="s">
        <v>188</v>
      </c>
      <c r="B266" s="449" t="s">
        <v>189</v>
      </c>
      <c r="C266" s="478"/>
      <c r="D266" s="459">
        <f>D183+D206+D233+D239+D265</f>
        <v>3378</v>
      </c>
      <c r="E266" s="451"/>
    </row>
    <row r="267" spans="1:5" s="447" customFormat="1" ht="16.5" thickBot="1">
      <c r="A267" s="479" t="s">
        <v>190</v>
      </c>
      <c r="B267" s="480" t="s">
        <v>191</v>
      </c>
      <c r="C267" s="481"/>
      <c r="D267" s="482">
        <f>D182+D266</f>
        <v>44617</v>
      </c>
      <c r="E267" s="483"/>
    </row>
    <row r="268" spans="1:5" ht="15.75">
      <c r="A268" s="484"/>
      <c r="B268" s="485"/>
      <c r="C268" s="486"/>
      <c r="D268" s="486"/>
      <c r="E268" s="487"/>
    </row>
    <row r="269" spans="1:5" ht="15.75">
      <c r="A269" s="488"/>
      <c r="B269" s="485"/>
      <c r="C269" s="486"/>
      <c r="D269" s="486"/>
      <c r="E269" s="487"/>
    </row>
    <row r="270" spans="1:5" ht="15.75">
      <c r="A270" s="485"/>
      <c r="B270" s="485"/>
      <c r="C270" s="486"/>
      <c r="D270" s="486"/>
      <c r="E270" s="487"/>
    </row>
    <row r="271" spans="1:5" ht="15.75">
      <c r="A271" s="604"/>
      <c r="B271" s="604"/>
      <c r="C271" s="604"/>
      <c r="D271" s="604"/>
      <c r="E271" s="604"/>
    </row>
    <row r="272" spans="1:5" ht="15.75">
      <c r="A272" s="604"/>
      <c r="B272" s="604"/>
      <c r="C272" s="604"/>
      <c r="D272" s="604"/>
      <c r="E272" s="604"/>
    </row>
  </sheetData>
  <sheetProtection/>
  <mergeCells count="9">
    <mergeCell ref="A271:E271"/>
    <mergeCell ref="A272:E272"/>
    <mergeCell ref="C1:E1"/>
    <mergeCell ref="A2:A4"/>
    <mergeCell ref="B2:B4"/>
    <mergeCell ref="C2:C3"/>
    <mergeCell ref="D2:D3"/>
    <mergeCell ref="E2:E3"/>
    <mergeCell ref="C4:E4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dőlt"Felsőszenterzsébet Község Önkormányzata&amp;C&amp;"Times New Roman,Félkövér"
VAGYONKIMUTATÁS
a könyvviteli mérlegben értékkel szereplő eszközökről
2012. &amp;R&amp;"Times New Roman,Félkövér dőlt"15/a.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9">
      <selection activeCell="C27" sqref="C27"/>
    </sheetView>
  </sheetViews>
  <sheetFormatPr defaultColWidth="9.00390625" defaultRowHeight="12.75"/>
  <cols>
    <col min="1" max="1" width="71.125" style="326" customWidth="1"/>
    <col min="2" max="2" width="6.125" style="338" customWidth="1"/>
    <col min="3" max="3" width="18.00390625" style="325" customWidth="1"/>
    <col min="4" max="16384" width="9.375" style="325" customWidth="1"/>
  </cols>
  <sheetData>
    <row r="1" spans="1:3" ht="32.25" customHeight="1">
      <c r="A1" s="618" t="s">
        <v>354</v>
      </c>
      <c r="B1" s="618"/>
      <c r="C1" s="618"/>
    </row>
    <row r="2" spans="1:3" ht="15.75">
      <c r="A2" s="619" t="s">
        <v>827</v>
      </c>
      <c r="B2" s="619"/>
      <c r="C2" s="619"/>
    </row>
    <row r="4" spans="2:3" ht="13.5" thickBot="1">
      <c r="B4" s="620" t="s">
        <v>465</v>
      </c>
      <c r="C4" s="620"/>
    </row>
    <row r="5" spans="1:3" s="327" customFormat="1" ht="31.5" customHeight="1">
      <c r="A5" s="624" t="s">
        <v>442</v>
      </c>
      <c r="B5" s="622" t="s">
        <v>430</v>
      </c>
      <c r="C5" s="626" t="s">
        <v>192</v>
      </c>
    </row>
    <row r="6" spans="1:3" s="327" customFormat="1" ht="12.75">
      <c r="A6" s="625"/>
      <c r="B6" s="623"/>
      <c r="C6" s="627"/>
    </row>
    <row r="7" spans="1:3" s="328" customFormat="1" ht="13.5" thickBot="1">
      <c r="A7" s="63" t="s">
        <v>432</v>
      </c>
      <c r="B7" s="64" t="s">
        <v>433</v>
      </c>
      <c r="C7" s="65" t="s">
        <v>434</v>
      </c>
    </row>
    <row r="8" spans="1:3" ht="15.75" customHeight="1">
      <c r="A8" s="66" t="s">
        <v>338</v>
      </c>
      <c r="B8" s="67" t="s">
        <v>470</v>
      </c>
      <c r="C8" s="68">
        <v>44848</v>
      </c>
    </row>
    <row r="9" spans="1:3" ht="15.75" customHeight="1">
      <c r="A9" s="69" t="s">
        <v>193</v>
      </c>
      <c r="B9" s="70" t="s">
        <v>472</v>
      </c>
      <c r="C9" s="71">
        <v>-3587</v>
      </c>
    </row>
    <row r="10" spans="1:3" ht="15.75" customHeight="1">
      <c r="A10" s="69" t="s">
        <v>194</v>
      </c>
      <c r="B10" s="70" t="s">
        <v>474</v>
      </c>
      <c r="C10" s="71"/>
    </row>
    <row r="11" spans="1:3" ht="15.75" customHeight="1">
      <c r="A11" s="329" t="s">
        <v>195</v>
      </c>
      <c r="B11" s="70" t="s">
        <v>476</v>
      </c>
      <c r="C11" s="330">
        <f>SUM(C8:C10)</f>
        <v>41261</v>
      </c>
    </row>
    <row r="12" spans="1:3" ht="15.75" customHeight="1">
      <c r="A12" s="329" t="s">
        <v>196</v>
      </c>
      <c r="B12" s="70" t="s">
        <v>478</v>
      </c>
      <c r="C12" s="330">
        <f>SUM(C13:C14)</f>
        <v>3356</v>
      </c>
    </row>
    <row r="13" spans="1:3" ht="15.75" customHeight="1">
      <c r="A13" s="69" t="s">
        <v>197</v>
      </c>
      <c r="B13" s="70" t="s">
        <v>480</v>
      </c>
      <c r="C13" s="71">
        <v>1988</v>
      </c>
    </row>
    <row r="14" spans="1:3" ht="15.75" customHeight="1">
      <c r="A14" s="69" t="s">
        <v>198</v>
      </c>
      <c r="B14" s="70" t="s">
        <v>482</v>
      </c>
      <c r="C14" s="71">
        <v>1368</v>
      </c>
    </row>
    <row r="15" spans="1:3" ht="15.75" customHeight="1">
      <c r="A15" s="329" t="s">
        <v>199</v>
      </c>
      <c r="B15" s="70" t="s">
        <v>484</v>
      </c>
      <c r="C15" s="330">
        <f>SUM(C16:C17)</f>
        <v>0</v>
      </c>
    </row>
    <row r="16" spans="1:3" s="331" customFormat="1" ht="15.75" customHeight="1">
      <c r="A16" s="69" t="s">
        <v>200</v>
      </c>
      <c r="B16" s="70" t="s">
        <v>486</v>
      </c>
      <c r="C16" s="71"/>
    </row>
    <row r="17" spans="1:3" ht="15.75" customHeight="1">
      <c r="A17" s="69" t="s">
        <v>201</v>
      </c>
      <c r="B17" s="70" t="s">
        <v>239</v>
      </c>
      <c r="C17" s="71"/>
    </row>
    <row r="18" spans="1:3" ht="15.75" customHeight="1">
      <c r="A18" s="332" t="s">
        <v>202</v>
      </c>
      <c r="B18" s="70" t="s">
        <v>240</v>
      </c>
      <c r="C18" s="330">
        <f>C12+C15</f>
        <v>3356</v>
      </c>
    </row>
    <row r="19" spans="1:3" ht="15.75" customHeight="1">
      <c r="A19" s="74" t="s">
        <v>203</v>
      </c>
      <c r="B19" s="70" t="s">
        <v>241</v>
      </c>
      <c r="C19" s="333">
        <f>SUM(C20:C23)</f>
        <v>0</v>
      </c>
    </row>
    <row r="20" spans="1:3" ht="15.75" customHeight="1">
      <c r="A20" s="69" t="s">
        <v>204</v>
      </c>
      <c r="B20" s="70" t="s">
        <v>242</v>
      </c>
      <c r="C20" s="71"/>
    </row>
    <row r="21" spans="1:3" ht="15.75" customHeight="1">
      <c r="A21" s="69" t="s">
        <v>205</v>
      </c>
      <c r="B21" s="70" t="s">
        <v>243</v>
      </c>
      <c r="C21" s="71"/>
    </row>
    <row r="22" spans="1:3" ht="15.75" customHeight="1">
      <c r="A22" s="69" t="s">
        <v>206</v>
      </c>
      <c r="B22" s="70" t="s">
        <v>244</v>
      </c>
      <c r="C22" s="71"/>
    </row>
    <row r="23" spans="1:3" ht="15.75" customHeight="1">
      <c r="A23" s="69" t="s">
        <v>207</v>
      </c>
      <c r="B23" s="70" t="s">
        <v>245</v>
      </c>
      <c r="C23" s="71"/>
    </row>
    <row r="24" spans="1:3" ht="15.75" customHeight="1">
      <c r="A24" s="74" t="s">
        <v>208</v>
      </c>
      <c r="B24" s="70" t="s">
        <v>246</v>
      </c>
      <c r="C24" s="333">
        <f>C25+C26+C27+C28</f>
        <v>0</v>
      </c>
    </row>
    <row r="25" spans="1:3" ht="15.75" customHeight="1">
      <c r="A25" s="69" t="s">
        <v>209</v>
      </c>
      <c r="B25" s="70" t="s">
        <v>247</v>
      </c>
      <c r="C25" s="71"/>
    </row>
    <row r="26" spans="1:3" ht="15.75" customHeight="1">
      <c r="A26" s="69" t="s">
        <v>210</v>
      </c>
      <c r="B26" s="70" t="s">
        <v>248</v>
      </c>
      <c r="C26" s="71"/>
    </row>
    <row r="27" spans="1:3" ht="15.75" customHeight="1">
      <c r="A27" s="69" t="s">
        <v>211</v>
      </c>
      <c r="B27" s="70" t="s">
        <v>249</v>
      </c>
      <c r="C27" s="71"/>
    </row>
    <row r="28" spans="1:3" ht="15.75" customHeight="1">
      <c r="A28" s="69" t="s">
        <v>212</v>
      </c>
      <c r="B28" s="70" t="s">
        <v>250</v>
      </c>
      <c r="C28" s="434">
        <f>SUM(C29:C32)</f>
        <v>0</v>
      </c>
    </row>
    <row r="29" spans="1:3" ht="15.75" customHeight="1">
      <c r="A29" s="72" t="s">
        <v>213</v>
      </c>
      <c r="B29" s="70" t="s">
        <v>251</v>
      </c>
      <c r="C29" s="71">
        <v>0</v>
      </c>
    </row>
    <row r="30" spans="1:3" ht="15.75" customHeight="1">
      <c r="A30" s="73" t="s">
        <v>214</v>
      </c>
      <c r="B30" s="70" t="s">
        <v>252</v>
      </c>
      <c r="C30" s="71"/>
    </row>
    <row r="31" spans="1:3" ht="15.75" customHeight="1">
      <c r="A31" s="73" t="s">
        <v>215</v>
      </c>
      <c r="B31" s="70" t="s">
        <v>253</v>
      </c>
      <c r="C31" s="71"/>
    </row>
    <row r="32" spans="1:3" ht="15.75" customHeight="1">
      <c r="A32" s="73" t="s">
        <v>216</v>
      </c>
      <c r="B32" s="70" t="s">
        <v>254</v>
      </c>
      <c r="C32" s="71"/>
    </row>
    <row r="33" spans="1:3" ht="15.75" customHeight="1">
      <c r="A33" s="74" t="s">
        <v>217</v>
      </c>
      <c r="B33" s="70" t="s">
        <v>255</v>
      </c>
      <c r="C33" s="75"/>
    </row>
    <row r="34" spans="1:3" ht="15.75" customHeight="1">
      <c r="A34" s="332" t="s">
        <v>218</v>
      </c>
      <c r="B34" s="70" t="s">
        <v>256</v>
      </c>
      <c r="C34" s="330">
        <f>C19+C24+C33</f>
        <v>0</v>
      </c>
    </row>
    <row r="35" spans="1:3" ht="15.75" customHeight="1" thickBot="1">
      <c r="A35" s="334" t="s">
        <v>121</v>
      </c>
      <c r="B35" s="335" t="s">
        <v>257</v>
      </c>
      <c r="C35" s="336">
        <f>C11+C18+C34</f>
        <v>44617</v>
      </c>
    </row>
    <row r="36" spans="1:5" ht="15.75">
      <c r="A36" s="322"/>
      <c r="B36" s="323"/>
      <c r="C36" s="324"/>
      <c r="D36" s="324"/>
      <c r="E36" s="324"/>
    </row>
    <row r="37" spans="1:5" ht="15.75">
      <c r="A37" s="322"/>
      <c r="B37" s="323"/>
      <c r="C37" s="324"/>
      <c r="D37" s="324"/>
      <c r="E37" s="324"/>
    </row>
    <row r="38" spans="1:5" ht="15.75">
      <c r="A38" s="323"/>
      <c r="B38" s="323"/>
      <c r="C38" s="324"/>
      <c r="D38" s="324"/>
      <c r="E38" s="324"/>
    </row>
    <row r="39" spans="1:5" ht="15.75">
      <c r="A39" s="621"/>
      <c r="B39" s="621"/>
      <c r="C39" s="621"/>
      <c r="D39" s="337"/>
      <c r="E39" s="337"/>
    </row>
    <row r="40" spans="1:5" ht="15.75">
      <c r="A40" s="621"/>
      <c r="B40" s="621"/>
      <c r="C40" s="621"/>
      <c r="D40" s="337"/>
      <c r="E40" s="337"/>
    </row>
  </sheetData>
  <sheetProtection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&amp;L&amp;"Times New Roman,Félkövér dőlt"Felsőszenterzsébet Község Önkormányzata&amp;R&amp;"Times New Roman CE,Félkövér dőlt"15/b. sz,  melléklet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625" style="160" customWidth="1"/>
    <col min="2" max="2" width="60.875" style="160" customWidth="1"/>
    <col min="3" max="3" width="25.625" style="160" customWidth="1"/>
    <col min="4" max="16384" width="9.375" style="160" customWidth="1"/>
  </cols>
  <sheetData>
    <row r="1" ht="15">
      <c r="C1" s="386" t="s">
        <v>838</v>
      </c>
    </row>
    <row r="2" spans="1:3" ht="14.25">
      <c r="A2" s="387"/>
      <c r="B2" s="387"/>
      <c r="C2" s="387"/>
    </row>
    <row r="3" spans="1:3" ht="33.75" customHeight="1">
      <c r="A3" s="628" t="s">
        <v>55</v>
      </c>
      <c r="B3" s="628"/>
      <c r="C3" s="628"/>
    </row>
    <row r="4" ht="13.5" thickBot="1">
      <c r="C4" s="388"/>
    </row>
    <row r="5" spans="1:3" s="389" customFormat="1" ht="43.5" customHeight="1" thickBot="1">
      <c r="A5" s="431" t="s">
        <v>228</v>
      </c>
      <c r="B5" s="432" t="s">
        <v>266</v>
      </c>
      <c r="C5" s="433" t="s">
        <v>56</v>
      </c>
    </row>
    <row r="6" spans="1:3" ht="28.5" customHeight="1">
      <c r="A6" s="428" t="s">
        <v>230</v>
      </c>
      <c r="B6" s="429" t="s">
        <v>828</v>
      </c>
      <c r="C6" s="430">
        <f>C7+C8</f>
        <v>2118</v>
      </c>
    </row>
    <row r="7" spans="1:3" ht="18" customHeight="1">
      <c r="A7" s="390" t="s">
        <v>231</v>
      </c>
      <c r="B7" s="392" t="s">
        <v>59</v>
      </c>
      <c r="C7" s="393">
        <v>2080</v>
      </c>
    </row>
    <row r="8" spans="1:3" ht="18" customHeight="1">
      <c r="A8" s="390" t="s">
        <v>232</v>
      </c>
      <c r="B8" s="392" t="s">
        <v>60</v>
      </c>
      <c r="C8" s="393">
        <v>38</v>
      </c>
    </row>
    <row r="9" spans="1:3" ht="18" customHeight="1">
      <c r="A9" s="390" t="s">
        <v>233</v>
      </c>
      <c r="B9" s="394" t="s">
        <v>57</v>
      </c>
      <c r="C9" s="393">
        <v>6723</v>
      </c>
    </row>
    <row r="10" spans="1:3" ht="18" customHeight="1" thickBot="1">
      <c r="A10" s="395" t="s">
        <v>234</v>
      </c>
      <c r="B10" s="396" t="s">
        <v>58</v>
      </c>
      <c r="C10" s="397">
        <v>5485</v>
      </c>
    </row>
    <row r="11" spans="1:3" ht="25.5" customHeight="1">
      <c r="A11" s="398" t="s">
        <v>235</v>
      </c>
      <c r="B11" s="427" t="s">
        <v>829</v>
      </c>
      <c r="C11" s="391">
        <f>C6+C9-C10</f>
        <v>3356</v>
      </c>
    </row>
    <row r="12" spans="1:3" ht="18" customHeight="1">
      <c r="A12" s="390" t="s">
        <v>236</v>
      </c>
      <c r="B12" s="392" t="s">
        <v>59</v>
      </c>
      <c r="C12" s="393">
        <v>3284</v>
      </c>
    </row>
    <row r="13" spans="1:3" ht="18" customHeight="1" thickBot="1">
      <c r="A13" s="399" t="s">
        <v>237</v>
      </c>
      <c r="B13" s="400" t="s">
        <v>60</v>
      </c>
      <c r="C13" s="401">
        <v>72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4" sqref="A4:G4"/>
    </sheetView>
  </sheetViews>
  <sheetFormatPr defaultColWidth="9.00390625" defaultRowHeight="12.75"/>
  <cols>
    <col min="1" max="1" width="59.125" style="93" customWidth="1"/>
    <col min="2" max="6" width="13.875" style="92" customWidth="1"/>
    <col min="7" max="7" width="13.875" style="118" customWidth="1"/>
    <col min="8" max="9" width="12.875" style="92" customWidth="1"/>
    <col min="10" max="10" width="13.875" style="92" customWidth="1"/>
    <col min="11" max="16384" width="9.375" style="92" customWidth="1"/>
  </cols>
  <sheetData>
    <row r="1" spans="6:7" ht="21.75" customHeight="1" thickBot="1">
      <c r="F1" s="510" t="s">
        <v>265</v>
      </c>
      <c r="G1" s="510"/>
    </row>
    <row r="2" spans="1:7" s="98" customFormat="1" ht="44.25" customHeight="1" thickBot="1">
      <c r="A2" s="95" t="s">
        <v>273</v>
      </c>
      <c r="B2" s="96" t="s">
        <v>271</v>
      </c>
      <c r="C2" s="96" t="s">
        <v>272</v>
      </c>
      <c r="D2" s="96" t="s">
        <v>845</v>
      </c>
      <c r="E2" s="96" t="s">
        <v>840</v>
      </c>
      <c r="F2" s="107" t="s">
        <v>841</v>
      </c>
      <c r="G2" s="107" t="s">
        <v>844</v>
      </c>
    </row>
    <row r="3" spans="1:7" s="112" customFormat="1" ht="13.5" customHeight="1" thickBot="1">
      <c r="A3" s="108">
        <v>1</v>
      </c>
      <c r="B3" s="109">
        <v>2</v>
      </c>
      <c r="C3" s="109">
        <v>3</v>
      </c>
      <c r="D3" s="109">
        <v>4</v>
      </c>
      <c r="E3" s="109">
        <v>5</v>
      </c>
      <c r="F3" s="110">
        <v>6</v>
      </c>
      <c r="G3" s="111" t="s">
        <v>324</v>
      </c>
    </row>
    <row r="4" spans="1:7" ht="15.75" customHeight="1">
      <c r="A4" s="102"/>
      <c r="B4" s="100"/>
      <c r="C4" s="340"/>
      <c r="D4" s="100"/>
      <c r="E4" s="100"/>
      <c r="F4" s="101"/>
      <c r="G4" s="342"/>
    </row>
    <row r="5" spans="1:7" ht="15.75" customHeight="1">
      <c r="A5" s="102"/>
      <c r="B5" s="100"/>
      <c r="C5" s="340"/>
      <c r="D5" s="100"/>
      <c r="E5" s="100"/>
      <c r="F5" s="101"/>
      <c r="G5" s="342"/>
    </row>
    <row r="6" spans="1:7" ht="15.75" customHeight="1">
      <c r="A6" s="102"/>
      <c r="B6" s="100"/>
      <c r="C6" s="340"/>
      <c r="D6" s="100"/>
      <c r="E6" s="100"/>
      <c r="F6" s="101"/>
      <c r="G6" s="342">
        <f aca="true" t="shared" si="0" ref="G6:G23">D6+F6</f>
        <v>0</v>
      </c>
    </row>
    <row r="7" spans="1:7" ht="15.75" customHeight="1">
      <c r="A7" s="102"/>
      <c r="B7" s="100"/>
      <c r="C7" s="340"/>
      <c r="D7" s="100"/>
      <c r="E7" s="100"/>
      <c r="F7" s="101"/>
      <c r="G7" s="342">
        <f t="shared" si="0"/>
        <v>0</v>
      </c>
    </row>
    <row r="8" spans="1:7" ht="15.75" customHeight="1">
      <c r="A8" s="102"/>
      <c r="B8" s="100"/>
      <c r="C8" s="340"/>
      <c r="D8" s="100"/>
      <c r="E8" s="100"/>
      <c r="F8" s="101"/>
      <c r="G8" s="342">
        <f t="shared" si="0"/>
        <v>0</v>
      </c>
    </row>
    <row r="9" spans="1:7" ht="15.75" customHeight="1">
      <c r="A9" s="102"/>
      <c r="B9" s="100"/>
      <c r="C9" s="340"/>
      <c r="D9" s="100"/>
      <c r="E9" s="100"/>
      <c r="F9" s="101"/>
      <c r="G9" s="342">
        <f t="shared" si="0"/>
        <v>0</v>
      </c>
    </row>
    <row r="10" spans="1:7" ht="15.75" customHeight="1">
      <c r="A10" s="102"/>
      <c r="B10" s="100"/>
      <c r="C10" s="340"/>
      <c r="D10" s="100"/>
      <c r="E10" s="100"/>
      <c r="F10" s="101"/>
      <c r="G10" s="342">
        <f t="shared" si="0"/>
        <v>0</v>
      </c>
    </row>
    <row r="11" spans="1:7" ht="15.75" customHeight="1">
      <c r="A11" s="102"/>
      <c r="B11" s="100"/>
      <c r="C11" s="340"/>
      <c r="D11" s="100"/>
      <c r="E11" s="100"/>
      <c r="F11" s="101"/>
      <c r="G11" s="342">
        <f t="shared" si="0"/>
        <v>0</v>
      </c>
    </row>
    <row r="12" spans="1:7" ht="15.75" customHeight="1">
      <c r="A12" s="102"/>
      <c r="B12" s="100"/>
      <c r="C12" s="340"/>
      <c r="D12" s="100"/>
      <c r="E12" s="100"/>
      <c r="F12" s="101"/>
      <c r="G12" s="342">
        <f t="shared" si="0"/>
        <v>0</v>
      </c>
    </row>
    <row r="13" spans="1:7" ht="15.75" customHeight="1">
      <c r="A13" s="102"/>
      <c r="B13" s="100"/>
      <c r="C13" s="340"/>
      <c r="D13" s="100"/>
      <c r="E13" s="100"/>
      <c r="F13" s="101"/>
      <c r="G13" s="342">
        <f t="shared" si="0"/>
        <v>0</v>
      </c>
    </row>
    <row r="14" spans="1:7" ht="15.75" customHeight="1">
      <c r="A14" s="102"/>
      <c r="B14" s="100"/>
      <c r="C14" s="340"/>
      <c r="D14" s="100"/>
      <c r="E14" s="100"/>
      <c r="F14" s="101"/>
      <c r="G14" s="342">
        <f t="shared" si="0"/>
        <v>0</v>
      </c>
    </row>
    <row r="15" spans="1:7" ht="15.75" customHeight="1">
      <c r="A15" s="102"/>
      <c r="B15" s="100"/>
      <c r="C15" s="340"/>
      <c r="D15" s="100"/>
      <c r="E15" s="100"/>
      <c r="F15" s="101"/>
      <c r="G15" s="342">
        <f t="shared" si="0"/>
        <v>0</v>
      </c>
    </row>
    <row r="16" spans="1:7" ht="15.75" customHeight="1">
      <c r="A16" s="102"/>
      <c r="B16" s="100"/>
      <c r="C16" s="340"/>
      <c r="D16" s="100"/>
      <c r="E16" s="100"/>
      <c r="F16" s="101"/>
      <c r="G16" s="342">
        <f t="shared" si="0"/>
        <v>0</v>
      </c>
    </row>
    <row r="17" spans="1:7" ht="15.75" customHeight="1">
      <c r="A17" s="102"/>
      <c r="B17" s="100"/>
      <c r="C17" s="340"/>
      <c r="D17" s="100"/>
      <c r="E17" s="100"/>
      <c r="F17" s="101"/>
      <c r="G17" s="342">
        <f t="shared" si="0"/>
        <v>0</v>
      </c>
    </row>
    <row r="18" spans="1:7" ht="15.75" customHeight="1">
      <c r="A18" s="102"/>
      <c r="B18" s="100"/>
      <c r="C18" s="340"/>
      <c r="D18" s="100"/>
      <c r="E18" s="100"/>
      <c r="F18" s="101"/>
      <c r="G18" s="342">
        <f t="shared" si="0"/>
        <v>0</v>
      </c>
    </row>
    <row r="19" spans="1:7" ht="15.75" customHeight="1">
      <c r="A19" s="102"/>
      <c r="B19" s="100"/>
      <c r="C19" s="340"/>
      <c r="D19" s="100"/>
      <c r="E19" s="100"/>
      <c r="F19" s="101"/>
      <c r="G19" s="342">
        <f t="shared" si="0"/>
        <v>0</v>
      </c>
    </row>
    <row r="20" spans="1:7" ht="15.75" customHeight="1">
      <c r="A20" s="102"/>
      <c r="B20" s="100"/>
      <c r="C20" s="340"/>
      <c r="D20" s="100"/>
      <c r="E20" s="100"/>
      <c r="F20" s="101"/>
      <c r="G20" s="342">
        <f t="shared" si="0"/>
        <v>0</v>
      </c>
    </row>
    <row r="21" spans="1:7" ht="15.75" customHeight="1">
      <c r="A21" s="102"/>
      <c r="B21" s="100"/>
      <c r="C21" s="340"/>
      <c r="D21" s="100"/>
      <c r="E21" s="100"/>
      <c r="F21" s="101"/>
      <c r="G21" s="342">
        <f t="shared" si="0"/>
        <v>0</v>
      </c>
    </row>
    <row r="22" spans="1:7" ht="15.75" customHeight="1" thickBot="1">
      <c r="A22" s="113"/>
      <c r="B22" s="103"/>
      <c r="C22" s="341"/>
      <c r="D22" s="103"/>
      <c r="E22" s="103"/>
      <c r="F22" s="104"/>
      <c r="G22" s="343">
        <f t="shared" si="0"/>
        <v>0</v>
      </c>
    </row>
    <row r="23" spans="1:7" s="117" customFormat="1" ht="18" customHeight="1" thickBot="1">
      <c r="A23" s="7" t="s">
        <v>269</v>
      </c>
      <c r="B23" s="114">
        <f>SUM(B4:B22)</f>
        <v>0</v>
      </c>
      <c r="C23" s="339"/>
      <c r="D23" s="114">
        <f>SUM(D4:D22)</f>
        <v>0</v>
      </c>
      <c r="E23" s="114">
        <f>SUM(E4:E22)</f>
        <v>0</v>
      </c>
      <c r="F23" s="115">
        <f>SUM(F4:F22)</f>
        <v>0</v>
      </c>
      <c r="G23" s="116">
        <f t="shared" si="0"/>
        <v>0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5.sz.melléklet &amp;"Times New Roman CE,Normál"&amp;10
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22">
      <selection activeCell="D5" sqref="D5"/>
    </sheetView>
  </sheetViews>
  <sheetFormatPr defaultColWidth="9.00390625" defaultRowHeight="12.75"/>
  <cols>
    <col min="1" max="1" width="22.125" style="1" customWidth="1"/>
    <col min="2" max="2" width="42.875" style="2" customWidth="1"/>
    <col min="3" max="4" width="14.50390625" style="2" customWidth="1"/>
    <col min="5" max="16384" width="9.375" style="2" customWidth="1"/>
  </cols>
  <sheetData>
    <row r="1" spans="1:4" s="92" customFormat="1" ht="24" customHeight="1">
      <c r="A1" s="512" t="s">
        <v>428</v>
      </c>
      <c r="B1" s="512"/>
      <c r="C1" s="512"/>
      <c r="D1" s="512"/>
    </row>
    <row r="2" spans="1:4" ht="25.5">
      <c r="A2" s="511" t="s">
        <v>274</v>
      </c>
      <c r="B2" s="511"/>
      <c r="C2" s="436" t="s">
        <v>317</v>
      </c>
      <c r="D2" s="436" t="s">
        <v>318</v>
      </c>
    </row>
    <row r="3" spans="1:4" ht="18" customHeight="1">
      <c r="A3" s="511" t="s">
        <v>416</v>
      </c>
      <c r="B3" s="436" t="s">
        <v>855</v>
      </c>
      <c r="C3" s="436">
        <v>671</v>
      </c>
      <c r="D3" s="436">
        <v>683</v>
      </c>
    </row>
    <row r="4" spans="1:4" ht="24" customHeight="1">
      <c r="A4" s="511"/>
      <c r="B4" s="436" t="s">
        <v>856</v>
      </c>
      <c r="C4" s="436">
        <v>1186</v>
      </c>
      <c r="D4" s="436">
        <v>587</v>
      </c>
    </row>
    <row r="5" spans="1:4" ht="18" customHeight="1">
      <c r="A5" s="511" t="s">
        <v>417</v>
      </c>
      <c r="B5" s="436" t="s">
        <v>366</v>
      </c>
      <c r="C5" s="436">
        <v>0</v>
      </c>
      <c r="D5" s="436">
        <v>0</v>
      </c>
    </row>
    <row r="6" spans="1:4" ht="18" customHeight="1">
      <c r="A6" s="511"/>
      <c r="B6" s="436" t="s">
        <v>61</v>
      </c>
      <c r="C6" s="436">
        <v>0</v>
      </c>
      <c r="D6" s="436">
        <v>0</v>
      </c>
    </row>
    <row r="7" spans="1:4" ht="18" customHeight="1">
      <c r="A7" s="511"/>
      <c r="B7" s="436" t="s">
        <v>356</v>
      </c>
      <c r="C7" s="436">
        <v>0</v>
      </c>
      <c r="D7" s="436">
        <v>0</v>
      </c>
    </row>
    <row r="8" spans="1:4" ht="18" customHeight="1">
      <c r="A8" s="511"/>
      <c r="B8" s="436" t="s">
        <v>814</v>
      </c>
      <c r="C8" s="436">
        <v>0</v>
      </c>
      <c r="D8" s="436">
        <v>0</v>
      </c>
    </row>
    <row r="9" spans="1:4" ht="18" customHeight="1">
      <c r="A9" s="511"/>
      <c r="B9" s="436" t="s">
        <v>285</v>
      </c>
      <c r="C9" s="436">
        <v>20</v>
      </c>
      <c r="D9" s="436">
        <v>20</v>
      </c>
    </row>
    <row r="10" spans="1:4" ht="18" customHeight="1">
      <c r="A10" s="511"/>
      <c r="B10" s="436" t="s">
        <v>357</v>
      </c>
      <c r="C10" s="436">
        <v>230</v>
      </c>
      <c r="D10" s="436">
        <v>365</v>
      </c>
    </row>
    <row r="11" spans="1:4" ht="18" customHeight="1">
      <c r="A11" s="511"/>
      <c r="B11" s="436" t="s">
        <v>815</v>
      </c>
      <c r="C11" s="436">
        <v>0</v>
      </c>
      <c r="D11" s="436">
        <v>0</v>
      </c>
    </row>
    <row r="12" spans="1:4" ht="18" customHeight="1">
      <c r="A12" s="511"/>
      <c r="B12" s="436" t="s">
        <v>816</v>
      </c>
      <c r="C12" s="436">
        <v>177</v>
      </c>
      <c r="D12" s="436">
        <v>61</v>
      </c>
    </row>
    <row r="13" spans="1:4" ht="18" customHeight="1">
      <c r="A13" s="511"/>
      <c r="B13" s="436" t="s">
        <v>818</v>
      </c>
      <c r="C13" s="436">
        <v>100</v>
      </c>
      <c r="D13" s="436">
        <v>119</v>
      </c>
    </row>
    <row r="14" spans="1:4" ht="18" customHeight="1">
      <c r="A14" s="511"/>
      <c r="B14" s="436" t="s">
        <v>817</v>
      </c>
      <c r="C14" s="436">
        <v>0</v>
      </c>
      <c r="D14" s="436">
        <v>0</v>
      </c>
    </row>
    <row r="15" spans="1:4" ht="18" customHeight="1">
      <c r="A15" s="511" t="s">
        <v>358</v>
      </c>
      <c r="B15" s="436" t="s">
        <v>853</v>
      </c>
      <c r="C15" s="436">
        <v>426</v>
      </c>
      <c r="D15" s="436">
        <v>908</v>
      </c>
    </row>
    <row r="16" spans="1:4" ht="18" customHeight="1">
      <c r="A16" s="511"/>
      <c r="B16" s="436" t="s">
        <v>275</v>
      </c>
      <c r="C16" s="436">
        <v>350</v>
      </c>
      <c r="D16" s="436">
        <v>222</v>
      </c>
    </row>
    <row r="17" spans="1:4" ht="18" customHeight="1">
      <c r="A17" s="511"/>
      <c r="B17" s="436" t="s">
        <v>854</v>
      </c>
      <c r="C17" s="436">
        <v>830</v>
      </c>
      <c r="D17" s="436">
        <v>144</v>
      </c>
    </row>
    <row r="18" spans="1:4" ht="18" customHeight="1">
      <c r="A18" s="511"/>
      <c r="B18" s="436" t="s">
        <v>811</v>
      </c>
      <c r="C18" s="436">
        <v>0</v>
      </c>
      <c r="D18" s="436">
        <v>0</v>
      </c>
    </row>
    <row r="19" spans="1:4" ht="18" customHeight="1">
      <c r="A19" s="511"/>
      <c r="B19" s="436" t="s">
        <v>359</v>
      </c>
      <c r="C19" s="436">
        <v>0</v>
      </c>
      <c r="D19" s="436">
        <v>0</v>
      </c>
    </row>
    <row r="20" spans="1:4" ht="18" customHeight="1">
      <c r="A20" s="511"/>
      <c r="B20" s="436" t="s">
        <v>358</v>
      </c>
      <c r="C20" s="436">
        <v>2022</v>
      </c>
      <c r="D20" s="436">
        <v>1249</v>
      </c>
    </row>
    <row r="21" spans="1:4" ht="18" customHeight="1">
      <c r="A21" s="511"/>
      <c r="B21" s="436" t="s">
        <v>812</v>
      </c>
      <c r="C21" s="436">
        <v>50</v>
      </c>
      <c r="D21" s="436">
        <v>41</v>
      </c>
    </row>
    <row r="22" spans="1:4" ht="18" customHeight="1">
      <c r="A22" s="511"/>
      <c r="B22" s="436" t="s">
        <v>360</v>
      </c>
      <c r="C22" s="436">
        <v>103</v>
      </c>
      <c r="D22" s="436">
        <v>49</v>
      </c>
    </row>
    <row r="23" spans="1:4" ht="18" customHeight="1">
      <c r="A23" s="437" t="s">
        <v>361</v>
      </c>
      <c r="B23" s="436" t="s">
        <v>857</v>
      </c>
      <c r="C23" s="436">
        <v>21</v>
      </c>
      <c r="D23" s="436">
        <v>1</v>
      </c>
    </row>
    <row r="24" spans="1:4" ht="18" customHeight="1">
      <c r="A24" s="511" t="s">
        <v>362</v>
      </c>
      <c r="B24" s="436" t="s">
        <v>363</v>
      </c>
      <c r="C24" s="436">
        <v>0</v>
      </c>
      <c r="D24" s="436">
        <v>4</v>
      </c>
    </row>
    <row r="25" spans="1:4" ht="18" customHeight="1">
      <c r="A25" s="511"/>
      <c r="B25" s="436" t="s">
        <v>819</v>
      </c>
      <c r="C25" s="436">
        <v>0</v>
      </c>
      <c r="D25" s="436">
        <v>0</v>
      </c>
    </row>
    <row r="26" spans="1:4" ht="18" customHeight="1">
      <c r="A26" s="511"/>
      <c r="B26" s="436" t="s">
        <v>364</v>
      </c>
      <c r="C26" s="436">
        <v>2646</v>
      </c>
      <c r="D26" s="436">
        <v>887</v>
      </c>
    </row>
    <row r="27" spans="1:4" ht="18" customHeight="1">
      <c r="A27" s="435" t="s">
        <v>365</v>
      </c>
      <c r="B27" s="436" t="s">
        <v>813</v>
      </c>
      <c r="C27" s="436">
        <v>0</v>
      </c>
      <c r="D27" s="436">
        <v>145</v>
      </c>
    </row>
    <row r="28" spans="1:4" ht="18" customHeight="1">
      <c r="A28" s="437" t="s">
        <v>259</v>
      </c>
      <c r="B28" s="436"/>
      <c r="C28" s="436">
        <v>0</v>
      </c>
      <c r="D28" s="436">
        <v>0</v>
      </c>
    </row>
    <row r="29" spans="1:4" ht="18" customHeight="1">
      <c r="A29" s="437" t="s">
        <v>367</v>
      </c>
      <c r="B29" s="436"/>
      <c r="C29" s="436"/>
      <c r="D29" s="436">
        <v>0</v>
      </c>
    </row>
    <row r="30" spans="1:4" ht="18" customHeight="1">
      <c r="A30" s="437" t="s">
        <v>260</v>
      </c>
      <c r="B30" s="436"/>
      <c r="C30" s="436">
        <f>SUM(C3:C28)</f>
        <v>8832</v>
      </c>
      <c r="D30" s="436">
        <f>SUM(D3:D29)</f>
        <v>5485</v>
      </c>
    </row>
  </sheetData>
  <sheetProtection/>
  <mergeCells count="6">
    <mergeCell ref="A24:A26"/>
    <mergeCell ref="A1:D1"/>
    <mergeCell ref="A2:B2"/>
    <mergeCell ref="A3:A4"/>
    <mergeCell ref="A5:A14"/>
    <mergeCell ref="A15:A22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Önkormányzat kiadási előirányzatai és teljesítése
feladatonként&amp;14
&amp;R&amp;"Times New Roman CE,Félkövér dőlt"&amp;11 6.számú melléklet&amp;"Times New Roman CE,Dőlt"&amp;12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B1">
      <selection activeCell="E2" sqref="E2:E3"/>
    </sheetView>
  </sheetViews>
  <sheetFormatPr defaultColWidth="9.00390625" defaultRowHeight="12.75"/>
  <cols>
    <col min="1" max="1" width="6.875" style="93" customWidth="1"/>
    <col min="2" max="2" width="36.00390625" style="92" customWidth="1"/>
    <col min="3" max="3" width="17.00390625" style="92" customWidth="1"/>
    <col min="4" max="9" width="12.875" style="92" customWidth="1"/>
    <col min="10" max="10" width="13.875" style="92" customWidth="1"/>
    <col min="11" max="16384" width="9.375" style="92" customWidth="1"/>
  </cols>
  <sheetData>
    <row r="1" ht="14.25" thickBot="1">
      <c r="J1" s="94" t="s">
        <v>265</v>
      </c>
    </row>
    <row r="2" spans="1:10" s="124" customFormat="1" ht="26.25" customHeight="1">
      <c r="A2" s="517" t="s">
        <v>276</v>
      </c>
      <c r="B2" s="515" t="s">
        <v>325</v>
      </c>
      <c r="C2" s="515" t="s">
        <v>326</v>
      </c>
      <c r="D2" s="515" t="s">
        <v>219</v>
      </c>
      <c r="E2" s="515" t="s">
        <v>858</v>
      </c>
      <c r="F2" s="121" t="s">
        <v>327</v>
      </c>
      <c r="G2" s="122"/>
      <c r="H2" s="122"/>
      <c r="I2" s="123"/>
      <c r="J2" s="513" t="s">
        <v>220</v>
      </c>
    </row>
    <row r="3" spans="1:10" s="128" customFormat="1" ht="32.25" customHeight="1" thickBot="1">
      <c r="A3" s="518"/>
      <c r="B3" s="519"/>
      <c r="C3" s="519"/>
      <c r="D3" s="516"/>
      <c r="E3" s="516"/>
      <c r="F3" s="125" t="s">
        <v>91</v>
      </c>
      <c r="G3" s="126" t="s">
        <v>340</v>
      </c>
      <c r="H3" s="126" t="s">
        <v>820</v>
      </c>
      <c r="I3" s="127" t="s">
        <v>821</v>
      </c>
      <c r="J3" s="514"/>
    </row>
    <row r="4" spans="1:10" s="133" customFormat="1" ht="13.5" customHeight="1" thickBot="1">
      <c r="A4" s="129">
        <v>1</v>
      </c>
      <c r="B4" s="130">
        <v>2</v>
      </c>
      <c r="C4" s="131">
        <v>3</v>
      </c>
      <c r="D4" s="131">
        <v>4</v>
      </c>
      <c r="E4" s="131">
        <v>5</v>
      </c>
      <c r="F4" s="131">
        <v>6</v>
      </c>
      <c r="G4" s="131">
        <v>7</v>
      </c>
      <c r="H4" s="131">
        <v>8</v>
      </c>
      <c r="I4" s="131">
        <v>9</v>
      </c>
      <c r="J4" s="132" t="s">
        <v>221</v>
      </c>
    </row>
    <row r="5" spans="1:10" ht="33.75" customHeight="1">
      <c r="A5" s="134" t="s">
        <v>230</v>
      </c>
      <c r="B5" s="344" t="s">
        <v>328</v>
      </c>
      <c r="C5" s="356"/>
      <c r="D5" s="345">
        <f aca="true" t="shared" si="0" ref="D5:I5">SUM(D6:D7)</f>
        <v>0</v>
      </c>
      <c r="E5" s="345">
        <f t="shared" si="0"/>
        <v>0</v>
      </c>
      <c r="F5" s="345">
        <f t="shared" si="0"/>
        <v>0</v>
      </c>
      <c r="G5" s="345">
        <f t="shared" si="0"/>
        <v>0</v>
      </c>
      <c r="H5" s="345">
        <f t="shared" si="0"/>
        <v>0</v>
      </c>
      <c r="I5" s="346">
        <f t="shared" si="0"/>
        <v>0</v>
      </c>
      <c r="J5" s="347">
        <f aca="true" t="shared" si="1" ref="J5:J17">SUM(F5:I5)</f>
        <v>0</v>
      </c>
    </row>
    <row r="6" spans="1:10" ht="21" customHeight="1">
      <c r="A6" s="135" t="s">
        <v>231</v>
      </c>
      <c r="B6" s="136" t="s">
        <v>277</v>
      </c>
      <c r="C6" s="357"/>
      <c r="D6" s="100"/>
      <c r="E6" s="100"/>
      <c r="F6" s="100"/>
      <c r="G6" s="100"/>
      <c r="H6" s="100"/>
      <c r="I6" s="101"/>
      <c r="J6" s="137">
        <f t="shared" si="1"/>
        <v>0</v>
      </c>
    </row>
    <row r="7" spans="1:10" ht="21" customHeight="1">
      <c r="A7" s="135" t="s">
        <v>232</v>
      </c>
      <c r="B7" s="136" t="s">
        <v>277</v>
      </c>
      <c r="C7" s="357"/>
      <c r="D7" s="100"/>
      <c r="E7" s="100"/>
      <c r="F7" s="100"/>
      <c r="G7" s="100"/>
      <c r="H7" s="100"/>
      <c r="I7" s="101"/>
      <c r="J7" s="137">
        <f t="shared" si="1"/>
        <v>0</v>
      </c>
    </row>
    <row r="8" spans="1:10" ht="36" customHeight="1">
      <c r="A8" s="135" t="s">
        <v>233</v>
      </c>
      <c r="B8" s="348" t="s">
        <v>329</v>
      </c>
      <c r="C8" s="358"/>
      <c r="D8" s="349">
        <f aca="true" t="shared" si="2" ref="D8:I8">SUM(D9:D10)</f>
        <v>0</v>
      </c>
      <c r="E8" s="349">
        <f t="shared" si="2"/>
        <v>0</v>
      </c>
      <c r="F8" s="349">
        <f t="shared" si="2"/>
        <v>0</v>
      </c>
      <c r="G8" s="349">
        <f t="shared" si="2"/>
        <v>0</v>
      </c>
      <c r="H8" s="349">
        <f t="shared" si="2"/>
        <v>0</v>
      </c>
      <c r="I8" s="350">
        <f t="shared" si="2"/>
        <v>0</v>
      </c>
      <c r="J8" s="351">
        <f t="shared" si="1"/>
        <v>0</v>
      </c>
    </row>
    <row r="9" spans="1:10" ht="21" customHeight="1">
      <c r="A9" s="135" t="s">
        <v>234</v>
      </c>
      <c r="B9" s="136" t="s">
        <v>277</v>
      </c>
      <c r="C9" s="357"/>
      <c r="D9" s="100"/>
      <c r="E9" s="100"/>
      <c r="F9" s="100"/>
      <c r="G9" s="100"/>
      <c r="H9" s="100"/>
      <c r="I9" s="101"/>
      <c r="J9" s="137">
        <f t="shared" si="1"/>
        <v>0</v>
      </c>
    </row>
    <row r="10" spans="1:10" ht="18" customHeight="1">
      <c r="A10" s="135" t="s">
        <v>235</v>
      </c>
      <c r="B10" s="136"/>
      <c r="C10" s="357"/>
      <c r="D10" s="100"/>
      <c r="E10" s="100"/>
      <c r="F10" s="100"/>
      <c r="G10" s="100"/>
      <c r="H10" s="100"/>
      <c r="I10" s="101"/>
      <c r="J10" s="137">
        <f t="shared" si="1"/>
        <v>0</v>
      </c>
    </row>
    <row r="11" spans="1:10" ht="21" customHeight="1">
      <c r="A11" s="135" t="s">
        <v>236</v>
      </c>
      <c r="B11" s="138" t="s">
        <v>378</v>
      </c>
      <c r="C11" s="358"/>
      <c r="D11" s="349">
        <f aca="true" t="shared" si="3" ref="D11:I11">SUM(D12:D12)</f>
        <v>0</v>
      </c>
      <c r="E11" s="349">
        <f t="shared" si="3"/>
        <v>0</v>
      </c>
      <c r="F11" s="349">
        <f t="shared" si="3"/>
        <v>0</v>
      </c>
      <c r="G11" s="349">
        <f t="shared" si="3"/>
        <v>0</v>
      </c>
      <c r="H11" s="349">
        <f t="shared" si="3"/>
        <v>0</v>
      </c>
      <c r="I11" s="350">
        <f t="shared" si="3"/>
        <v>0</v>
      </c>
      <c r="J11" s="351">
        <f t="shared" si="1"/>
        <v>0</v>
      </c>
    </row>
    <row r="12" spans="1:10" ht="21" customHeight="1">
      <c r="A12" s="135" t="s">
        <v>237</v>
      </c>
      <c r="B12" s="136" t="s">
        <v>277</v>
      </c>
      <c r="C12" s="357"/>
      <c r="D12" s="100"/>
      <c r="E12" s="100"/>
      <c r="F12" s="100"/>
      <c r="G12" s="100"/>
      <c r="H12" s="100"/>
      <c r="I12" s="101"/>
      <c r="J12" s="137">
        <f t="shared" si="1"/>
        <v>0</v>
      </c>
    </row>
    <row r="13" spans="1:10" ht="21" customHeight="1">
      <c r="A13" s="135" t="s">
        <v>238</v>
      </c>
      <c r="B13" s="138" t="s">
        <v>379</v>
      </c>
      <c r="C13" s="358"/>
      <c r="D13" s="349">
        <f aca="true" t="shared" si="4" ref="D13:I13">SUM(D14:D14)</f>
        <v>0</v>
      </c>
      <c r="E13" s="349">
        <f t="shared" si="4"/>
        <v>0</v>
      </c>
      <c r="F13" s="349">
        <f t="shared" si="4"/>
        <v>0</v>
      </c>
      <c r="G13" s="349">
        <f t="shared" si="4"/>
        <v>0</v>
      </c>
      <c r="H13" s="349">
        <f t="shared" si="4"/>
        <v>0</v>
      </c>
      <c r="I13" s="350">
        <f t="shared" si="4"/>
        <v>0</v>
      </c>
      <c r="J13" s="351">
        <f t="shared" si="1"/>
        <v>0</v>
      </c>
    </row>
    <row r="14" spans="1:10" ht="21" customHeight="1">
      <c r="A14" s="135" t="s">
        <v>239</v>
      </c>
      <c r="B14" s="136" t="s">
        <v>277</v>
      </c>
      <c r="C14" s="357"/>
      <c r="D14" s="100"/>
      <c r="E14" s="100"/>
      <c r="F14" s="100"/>
      <c r="G14" s="100"/>
      <c r="H14" s="100"/>
      <c r="I14" s="101"/>
      <c r="J14" s="137">
        <f t="shared" si="1"/>
        <v>0</v>
      </c>
    </row>
    <row r="15" spans="1:10" ht="21" customHeight="1">
      <c r="A15" s="139" t="s">
        <v>240</v>
      </c>
      <c r="B15" s="140" t="s">
        <v>227</v>
      </c>
      <c r="C15" s="359"/>
      <c r="D15" s="141">
        <f aca="true" t="shared" si="5" ref="D15:I15">SUM(D16:D17)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0</v>
      </c>
      <c r="I15" s="142">
        <f t="shared" si="5"/>
        <v>0</v>
      </c>
      <c r="J15" s="351">
        <f t="shared" si="1"/>
        <v>0</v>
      </c>
    </row>
    <row r="16" spans="1:10" ht="21" customHeight="1">
      <c r="A16" s="139" t="s">
        <v>241</v>
      </c>
      <c r="B16" s="136" t="s">
        <v>277</v>
      </c>
      <c r="C16" s="357"/>
      <c r="D16" s="100"/>
      <c r="E16" s="100"/>
      <c r="F16" s="100"/>
      <c r="G16" s="100"/>
      <c r="H16" s="100"/>
      <c r="I16" s="101"/>
      <c r="J16" s="137">
        <f t="shared" si="1"/>
        <v>0</v>
      </c>
    </row>
    <row r="17" spans="1:10" ht="21" customHeight="1" thickBot="1">
      <c r="A17" s="139" t="s">
        <v>242</v>
      </c>
      <c r="B17" s="136" t="s">
        <v>277</v>
      </c>
      <c r="C17" s="360"/>
      <c r="D17" s="143"/>
      <c r="E17" s="143"/>
      <c r="F17" s="143"/>
      <c r="G17" s="143"/>
      <c r="H17" s="143"/>
      <c r="I17" s="144"/>
      <c r="J17" s="137">
        <f t="shared" si="1"/>
        <v>0</v>
      </c>
    </row>
    <row r="18" spans="1:10" ht="21" customHeight="1" thickBot="1">
      <c r="A18" s="145" t="s">
        <v>243</v>
      </c>
      <c r="B18" s="146" t="s">
        <v>435</v>
      </c>
      <c r="C18" s="355"/>
      <c r="D18" s="352">
        <f aca="true" t="shared" si="6" ref="D18:J18">D5+D8+D11+D13+D15</f>
        <v>0</v>
      </c>
      <c r="E18" s="352">
        <f t="shared" si="6"/>
        <v>0</v>
      </c>
      <c r="F18" s="352">
        <f t="shared" si="6"/>
        <v>0</v>
      </c>
      <c r="G18" s="352">
        <f t="shared" si="6"/>
        <v>0</v>
      </c>
      <c r="H18" s="352">
        <f t="shared" si="6"/>
        <v>0</v>
      </c>
      <c r="I18" s="353">
        <f t="shared" si="6"/>
        <v>0</v>
      </c>
      <c r="J18" s="354">
        <f t="shared" si="6"/>
        <v>0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Többéves kihatással járó döntésekből származó kötelezettségek
célok szerint, évenkénti bontásban&amp;R&amp;"Times New Roman CE,Félkövér dőlt"&amp;11 7.sz.. 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C10">
      <selection activeCell="E2" sqref="E2:E3"/>
    </sheetView>
  </sheetViews>
  <sheetFormatPr defaultColWidth="9.00390625" defaultRowHeight="12.75"/>
  <cols>
    <col min="1" max="1" width="6.875" style="93" customWidth="1"/>
    <col min="2" max="2" width="50.375" style="92" customWidth="1"/>
    <col min="3" max="5" width="12.875" style="92" customWidth="1"/>
    <col min="6" max="6" width="13.875" style="92" customWidth="1"/>
    <col min="7" max="7" width="15.50390625" style="92" customWidth="1"/>
    <col min="8" max="8" width="16.875" style="92" customWidth="1"/>
    <col min="9" max="16384" width="9.375" style="92" customWidth="1"/>
  </cols>
  <sheetData>
    <row r="1" spans="1:8" s="148" customFormat="1" ht="15.75" thickBot="1">
      <c r="A1" s="147"/>
      <c r="H1" s="94" t="s">
        <v>265</v>
      </c>
    </row>
    <row r="2" spans="1:8" s="124" customFormat="1" ht="26.25" customHeight="1">
      <c r="A2" s="513" t="s">
        <v>276</v>
      </c>
      <c r="B2" s="526" t="s">
        <v>279</v>
      </c>
      <c r="C2" s="513" t="s">
        <v>283</v>
      </c>
      <c r="D2" s="513" t="s">
        <v>284</v>
      </c>
      <c r="E2" s="522" t="s">
        <v>859</v>
      </c>
      <c r="F2" s="520" t="s">
        <v>445</v>
      </c>
      <c r="G2" s="521"/>
      <c r="H2" s="524" t="s">
        <v>822</v>
      </c>
    </row>
    <row r="3" spans="1:8" s="128" customFormat="1" ht="40.5" customHeight="1" thickBot="1">
      <c r="A3" s="514"/>
      <c r="B3" s="527"/>
      <c r="C3" s="527"/>
      <c r="D3" s="514"/>
      <c r="E3" s="523"/>
      <c r="F3" s="126" t="s">
        <v>91</v>
      </c>
      <c r="G3" s="149" t="s">
        <v>340</v>
      </c>
      <c r="H3" s="525"/>
    </row>
    <row r="4" spans="1:8" s="153" customFormat="1" ht="12.75" customHeight="1" thickBot="1">
      <c r="A4" s="150">
        <v>1</v>
      </c>
      <c r="B4" s="151">
        <v>2</v>
      </c>
      <c r="C4" s="151">
        <v>3</v>
      </c>
      <c r="D4" s="152">
        <v>4</v>
      </c>
      <c r="E4" s="150">
        <v>5</v>
      </c>
      <c r="F4" s="152">
        <v>6</v>
      </c>
      <c r="G4" s="152">
        <v>7</v>
      </c>
      <c r="H4" s="97">
        <v>8</v>
      </c>
    </row>
    <row r="5" spans="1:8" ht="19.5" customHeight="1" thickBot="1">
      <c r="A5" s="145" t="s">
        <v>230</v>
      </c>
      <c r="B5" s="154" t="s">
        <v>280</v>
      </c>
      <c r="C5" s="361"/>
      <c r="D5" s="363"/>
      <c r="E5" s="155">
        <f>SUM(E6:E9)</f>
        <v>0</v>
      </c>
      <c r="F5" s="105">
        <f>SUM(F6:F9)</f>
        <v>0</v>
      </c>
      <c r="G5" s="105">
        <f>SUM(G6:G9)</f>
        <v>0</v>
      </c>
      <c r="H5" s="106">
        <f>SUM(H6:H9)</f>
        <v>0</v>
      </c>
    </row>
    <row r="6" spans="1:8" ht="19.5" customHeight="1">
      <c r="A6" s="135" t="s">
        <v>231</v>
      </c>
      <c r="B6" s="156" t="s">
        <v>277</v>
      </c>
      <c r="C6" s="157"/>
      <c r="D6" s="158"/>
      <c r="E6" s="159"/>
      <c r="F6" s="100"/>
      <c r="G6" s="100"/>
      <c r="H6" s="3"/>
    </row>
    <row r="7" spans="1:8" ht="19.5" customHeight="1">
      <c r="A7" s="135" t="s">
        <v>232</v>
      </c>
      <c r="B7" s="156" t="s">
        <v>277</v>
      </c>
      <c r="C7" s="157"/>
      <c r="D7" s="158"/>
      <c r="E7" s="159"/>
      <c r="F7" s="100"/>
      <c r="G7" s="100"/>
      <c r="H7" s="3"/>
    </row>
    <row r="8" spans="1:8" ht="19.5" customHeight="1">
      <c r="A8" s="135" t="s">
        <v>233</v>
      </c>
      <c r="B8" s="156" t="s">
        <v>277</v>
      </c>
      <c r="C8" s="157"/>
      <c r="D8" s="158"/>
      <c r="E8" s="159"/>
      <c r="F8" s="100"/>
      <c r="G8" s="100"/>
      <c r="H8" s="3"/>
    </row>
    <row r="9" spans="1:8" ht="19.5" customHeight="1" thickBot="1">
      <c r="A9" s="135" t="s">
        <v>234</v>
      </c>
      <c r="B9" s="156" t="s">
        <v>277</v>
      </c>
      <c r="C9" s="157"/>
      <c r="D9" s="158"/>
      <c r="E9" s="159"/>
      <c r="F9" s="100"/>
      <c r="G9" s="100"/>
      <c r="H9" s="3"/>
    </row>
    <row r="10" spans="1:8" ht="19.5" customHeight="1" thickBot="1">
      <c r="A10" s="145" t="s">
        <v>235</v>
      </c>
      <c r="B10" s="154" t="s">
        <v>281</v>
      </c>
      <c r="C10" s="362"/>
      <c r="D10" s="364"/>
      <c r="E10" s="155">
        <f>SUM(E11:E14)</f>
        <v>0</v>
      </c>
      <c r="F10" s="105">
        <f>SUM(F11:F14)</f>
        <v>0</v>
      </c>
      <c r="G10" s="105">
        <f>SUM(G11:G14)</f>
        <v>0</v>
      </c>
      <c r="H10" s="106">
        <f>SUM(H11:H14)</f>
        <v>0</v>
      </c>
    </row>
    <row r="11" spans="1:8" ht="19.5" customHeight="1">
      <c r="A11" s="135" t="s">
        <v>236</v>
      </c>
      <c r="B11" s="156" t="s">
        <v>277</v>
      </c>
      <c r="C11" s="157"/>
      <c r="D11" s="158"/>
      <c r="E11" s="159"/>
      <c r="F11" s="100"/>
      <c r="G11" s="100"/>
      <c r="H11" s="3"/>
    </row>
    <row r="12" spans="1:8" ht="19.5" customHeight="1">
      <c r="A12" s="135" t="s">
        <v>237</v>
      </c>
      <c r="B12" s="156" t="s">
        <v>277</v>
      </c>
      <c r="C12" s="157"/>
      <c r="D12" s="158"/>
      <c r="E12" s="159"/>
      <c r="F12" s="100"/>
      <c r="G12" s="100"/>
      <c r="H12" s="3"/>
    </row>
    <row r="13" spans="1:8" ht="19.5" customHeight="1">
      <c r="A13" s="135" t="s">
        <v>238</v>
      </c>
      <c r="B13" s="156" t="s">
        <v>277</v>
      </c>
      <c r="C13" s="157"/>
      <c r="D13" s="158"/>
      <c r="E13" s="159"/>
      <c r="F13" s="100"/>
      <c r="G13" s="100"/>
      <c r="H13" s="3"/>
    </row>
    <row r="14" spans="1:8" ht="19.5" customHeight="1" thickBot="1">
      <c r="A14" s="135" t="s">
        <v>239</v>
      </c>
      <c r="B14" s="156" t="s">
        <v>277</v>
      </c>
      <c r="C14" s="157"/>
      <c r="D14" s="158"/>
      <c r="E14" s="159"/>
      <c r="F14" s="100"/>
      <c r="G14" s="100"/>
      <c r="H14" s="3"/>
    </row>
    <row r="15" spans="1:8" ht="19.5" customHeight="1" thickBot="1">
      <c r="A15" s="145" t="s">
        <v>240</v>
      </c>
      <c r="B15" s="154" t="s">
        <v>278</v>
      </c>
      <c r="C15" s="361"/>
      <c r="D15" s="363"/>
      <c r="E15" s="155">
        <f>E5+E10</f>
        <v>0</v>
      </c>
      <c r="F15" s="105">
        <f>F5+F10</f>
        <v>0</v>
      </c>
      <c r="G15" s="105">
        <f>G5+G10</f>
        <v>0</v>
      </c>
      <c r="H15" s="106">
        <f>H5+H10</f>
        <v>0</v>
      </c>
    </row>
    <row r="16" ht="19.5" customHeight="1"/>
  </sheetData>
  <sheetProtection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Az önkormányzat által nyújtott hitel és kölcsön alakulása
 lejárat és eszközök szerinti bontásban&amp;R&amp;"Times New Roman CE,Félkövér dőlt"&amp;11 8.sz.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2" sqref="C12"/>
    </sheetView>
  </sheetViews>
  <sheetFormatPr defaultColWidth="9.00390625" defaultRowHeight="12.75"/>
  <cols>
    <col min="1" max="1" width="5.50390625" style="160" customWidth="1"/>
    <col min="2" max="2" width="39.375" style="160" customWidth="1"/>
    <col min="3" max="8" width="13.875" style="160" customWidth="1"/>
    <col min="9" max="9" width="15.125" style="160" customWidth="1"/>
    <col min="10" max="16384" width="9.375" style="160" customWidth="1"/>
  </cols>
  <sheetData>
    <row r="1" spans="1:9" ht="34.5" customHeight="1">
      <c r="A1" s="536" t="s">
        <v>839</v>
      </c>
      <c r="B1" s="537"/>
      <c r="C1" s="537"/>
      <c r="D1" s="537"/>
      <c r="E1" s="537"/>
      <c r="F1" s="537"/>
      <c r="G1" s="537"/>
      <c r="H1" s="537"/>
      <c r="I1" s="537"/>
    </row>
    <row r="2" spans="8:9" ht="14.25" thickBot="1">
      <c r="H2" s="538" t="s">
        <v>428</v>
      </c>
      <c r="I2" s="538"/>
    </row>
    <row r="3" spans="1:9" ht="13.5" thickBot="1">
      <c r="A3" s="545" t="s">
        <v>228</v>
      </c>
      <c r="B3" s="547" t="s">
        <v>448</v>
      </c>
      <c r="C3" s="549" t="s">
        <v>587</v>
      </c>
      <c r="D3" s="530" t="s">
        <v>588</v>
      </c>
      <c r="E3" s="531"/>
      <c r="F3" s="531"/>
      <c r="G3" s="531"/>
      <c r="H3" s="531"/>
      <c r="I3" s="528" t="s">
        <v>458</v>
      </c>
    </row>
    <row r="4" spans="1:9" s="163" customFormat="1" ht="42" customHeight="1" thickBot="1">
      <c r="A4" s="546"/>
      <c r="B4" s="548"/>
      <c r="C4" s="550"/>
      <c r="D4" s="161" t="s">
        <v>455</v>
      </c>
      <c r="E4" s="161" t="s">
        <v>449</v>
      </c>
      <c r="F4" s="161" t="s">
        <v>450</v>
      </c>
      <c r="G4" s="162" t="s">
        <v>456</v>
      </c>
      <c r="H4" s="162" t="s">
        <v>457</v>
      </c>
      <c r="I4" s="529"/>
    </row>
    <row r="5" spans="1:9" s="163" customFormat="1" ht="12" customHeight="1" thickBot="1">
      <c r="A5" s="61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 t="s">
        <v>463</v>
      </c>
      <c r="I5" s="62" t="s">
        <v>464</v>
      </c>
    </row>
    <row r="6" spans="1:9" s="163" customFormat="1" ht="18" customHeight="1">
      <c r="A6" s="542" t="s">
        <v>451</v>
      </c>
      <c r="B6" s="543"/>
      <c r="C6" s="543"/>
      <c r="D6" s="543"/>
      <c r="E6" s="543"/>
      <c r="F6" s="543"/>
      <c r="G6" s="543"/>
      <c r="H6" s="543"/>
      <c r="I6" s="544"/>
    </row>
    <row r="7" spans="1:9" ht="15.75" customHeight="1">
      <c r="A7" s="164" t="s">
        <v>230</v>
      </c>
      <c r="B7" s="165" t="s">
        <v>453</v>
      </c>
      <c r="C7" s="166"/>
      <c r="D7" s="167"/>
      <c r="E7" s="167"/>
      <c r="F7" s="167"/>
      <c r="G7" s="168"/>
      <c r="H7" s="367">
        <f aca="true" t="shared" si="0" ref="H7:H13">SUM(D7:G7)</f>
        <v>0</v>
      </c>
      <c r="I7" s="365">
        <f aca="true" t="shared" si="1" ref="I7:I13">C7+H7</f>
        <v>0</v>
      </c>
    </row>
    <row r="8" spans="1:9" ht="22.5">
      <c r="A8" s="164" t="s">
        <v>231</v>
      </c>
      <c r="B8" s="165" t="s">
        <v>443</v>
      </c>
      <c r="C8" s="166"/>
      <c r="D8" s="167"/>
      <c r="E8" s="167"/>
      <c r="F8" s="167"/>
      <c r="G8" s="168"/>
      <c r="H8" s="367">
        <f t="shared" si="0"/>
        <v>0</v>
      </c>
      <c r="I8" s="365">
        <f t="shared" si="1"/>
        <v>0</v>
      </c>
    </row>
    <row r="9" spans="1:9" ht="22.5">
      <c r="A9" s="164" t="s">
        <v>232</v>
      </c>
      <c r="B9" s="165" t="s">
        <v>444</v>
      </c>
      <c r="C9" s="166"/>
      <c r="D9" s="167"/>
      <c r="E9" s="167"/>
      <c r="F9" s="167"/>
      <c r="G9" s="168"/>
      <c r="H9" s="367">
        <f t="shared" si="0"/>
        <v>0</v>
      </c>
      <c r="I9" s="365">
        <f t="shared" si="1"/>
        <v>0</v>
      </c>
    </row>
    <row r="10" spans="1:9" ht="15.75" customHeight="1">
      <c r="A10" s="164" t="s">
        <v>233</v>
      </c>
      <c r="B10" s="165" t="s">
        <v>446</v>
      </c>
      <c r="C10" s="166"/>
      <c r="D10" s="167"/>
      <c r="E10" s="167"/>
      <c r="F10" s="167"/>
      <c r="G10" s="168"/>
      <c r="H10" s="367">
        <f t="shared" si="0"/>
        <v>0</v>
      </c>
      <c r="I10" s="365">
        <f t="shared" si="1"/>
        <v>0</v>
      </c>
    </row>
    <row r="11" spans="1:9" ht="22.5">
      <c r="A11" s="164" t="s">
        <v>234</v>
      </c>
      <c r="B11" s="165" t="s">
        <v>447</v>
      </c>
      <c r="C11" s="166"/>
      <c r="D11" s="167"/>
      <c r="E11" s="167"/>
      <c r="F11" s="167"/>
      <c r="G11" s="168"/>
      <c r="H11" s="367">
        <f t="shared" si="0"/>
        <v>0</v>
      </c>
      <c r="I11" s="365">
        <f t="shared" si="1"/>
        <v>0</v>
      </c>
    </row>
    <row r="12" spans="1:9" ht="15.75" customHeight="1">
      <c r="A12" s="169" t="s">
        <v>235</v>
      </c>
      <c r="B12" s="170" t="s">
        <v>452</v>
      </c>
      <c r="C12" s="171"/>
      <c r="D12" s="172"/>
      <c r="E12" s="172"/>
      <c r="F12" s="172"/>
      <c r="G12" s="173"/>
      <c r="H12" s="367">
        <f t="shared" si="0"/>
        <v>0</v>
      </c>
      <c r="I12" s="365">
        <f t="shared" si="1"/>
        <v>0</v>
      </c>
    </row>
    <row r="13" spans="1:9" ht="15.75" customHeight="1" thickBot="1">
      <c r="A13" s="174" t="s">
        <v>236</v>
      </c>
      <c r="B13" s="175" t="s">
        <v>454</v>
      </c>
      <c r="C13" s="176"/>
      <c r="D13" s="177"/>
      <c r="E13" s="177"/>
      <c r="F13" s="177"/>
      <c r="G13" s="178"/>
      <c r="H13" s="367">
        <f t="shared" si="0"/>
        <v>0</v>
      </c>
      <c r="I13" s="365">
        <f t="shared" si="1"/>
        <v>0</v>
      </c>
    </row>
    <row r="14" spans="1:9" s="182" customFormat="1" ht="18" customHeight="1" thickBot="1">
      <c r="A14" s="532" t="s">
        <v>459</v>
      </c>
      <c r="B14" s="533"/>
      <c r="C14" s="179">
        <f aca="true" t="shared" si="2" ref="C14:I14">SUM(C7:C13)</f>
        <v>0</v>
      </c>
      <c r="D14" s="179">
        <f>SUM(D7:D13)</f>
        <v>0</v>
      </c>
      <c r="E14" s="179">
        <f t="shared" si="2"/>
        <v>0</v>
      </c>
      <c r="F14" s="179">
        <f t="shared" si="2"/>
        <v>0</v>
      </c>
      <c r="G14" s="180">
        <f t="shared" si="2"/>
        <v>0</v>
      </c>
      <c r="H14" s="180">
        <f t="shared" si="2"/>
        <v>0</v>
      </c>
      <c r="I14" s="181">
        <f t="shared" si="2"/>
        <v>0</v>
      </c>
    </row>
    <row r="15" spans="1:9" s="183" customFormat="1" ht="18" customHeight="1">
      <c r="A15" s="539" t="s">
        <v>462</v>
      </c>
      <c r="B15" s="540"/>
      <c r="C15" s="540"/>
      <c r="D15" s="540"/>
      <c r="E15" s="540"/>
      <c r="F15" s="540"/>
      <c r="G15" s="540"/>
      <c r="H15" s="540"/>
      <c r="I15" s="541"/>
    </row>
    <row r="16" spans="1:9" s="183" customFormat="1" ht="12.75">
      <c r="A16" s="164" t="s">
        <v>230</v>
      </c>
      <c r="B16" s="165" t="s">
        <v>461</v>
      </c>
      <c r="C16" s="166"/>
      <c r="D16" s="167"/>
      <c r="E16" s="167"/>
      <c r="F16" s="167"/>
      <c r="G16" s="168"/>
      <c r="H16" s="367">
        <f>SUM(D16:G16)</f>
        <v>0</v>
      </c>
      <c r="I16" s="365">
        <f>C16+H16</f>
        <v>0</v>
      </c>
    </row>
    <row r="17" spans="1:9" ht="13.5" thickBot="1">
      <c r="A17" s="174" t="s">
        <v>231</v>
      </c>
      <c r="B17" s="175" t="s">
        <v>454</v>
      </c>
      <c r="C17" s="176"/>
      <c r="D17" s="177"/>
      <c r="E17" s="177"/>
      <c r="F17" s="177"/>
      <c r="G17" s="178"/>
      <c r="H17" s="367">
        <f>SUM(D17:G17)</f>
        <v>0</v>
      </c>
      <c r="I17" s="366">
        <f>C17+H17</f>
        <v>0</v>
      </c>
    </row>
    <row r="18" spans="1:9" ht="15.75" customHeight="1" thickBot="1">
      <c r="A18" s="532" t="s">
        <v>460</v>
      </c>
      <c r="B18" s="533"/>
      <c r="C18" s="179">
        <f aca="true" t="shared" si="3" ref="C18:I18">SUM(C16:C17)</f>
        <v>0</v>
      </c>
      <c r="D18" s="179">
        <f t="shared" si="3"/>
        <v>0</v>
      </c>
      <c r="E18" s="179">
        <f t="shared" si="3"/>
        <v>0</v>
      </c>
      <c r="F18" s="179">
        <f t="shared" si="3"/>
        <v>0</v>
      </c>
      <c r="G18" s="180">
        <f t="shared" si="3"/>
        <v>0</v>
      </c>
      <c r="H18" s="180">
        <f t="shared" si="3"/>
        <v>0</v>
      </c>
      <c r="I18" s="181">
        <f t="shared" si="3"/>
        <v>0</v>
      </c>
    </row>
    <row r="19" spans="1:9" ht="18" customHeight="1" thickBot="1">
      <c r="A19" s="534" t="s">
        <v>62</v>
      </c>
      <c r="B19" s="535"/>
      <c r="C19" s="184">
        <f aca="true" t="shared" si="4" ref="C19:I19">C14+C18</f>
        <v>0</v>
      </c>
      <c r="D19" s="184">
        <f t="shared" si="4"/>
        <v>0</v>
      </c>
      <c r="E19" s="184">
        <f t="shared" si="4"/>
        <v>0</v>
      </c>
      <c r="F19" s="184">
        <f t="shared" si="4"/>
        <v>0</v>
      </c>
      <c r="G19" s="184">
        <f t="shared" si="4"/>
        <v>0</v>
      </c>
      <c r="H19" s="184">
        <f t="shared" si="4"/>
        <v>0</v>
      </c>
      <c r="I19" s="181">
        <f t="shared" si="4"/>
        <v>0</v>
      </c>
    </row>
  </sheetData>
  <sheetProtection/>
  <mergeCells count="12">
    <mergeCell ref="B3:B4"/>
    <mergeCell ref="C3:C4"/>
    <mergeCell ref="I3:I4"/>
    <mergeCell ref="D3:H3"/>
    <mergeCell ref="A18:B18"/>
    <mergeCell ref="A19:B19"/>
    <mergeCell ref="A1:I1"/>
    <mergeCell ref="H2:I2"/>
    <mergeCell ref="A15:I15"/>
    <mergeCell ref="A14:B14"/>
    <mergeCell ref="A6:I6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 dőlt"&amp;12
&amp;R&amp;"Times New Roman CE,Félkövér dőlt"&amp;11 9.sz.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0">
      <selection activeCell="D16" sqref="D16"/>
    </sheetView>
  </sheetViews>
  <sheetFormatPr defaultColWidth="9.00390625" defaultRowHeight="12.75"/>
  <cols>
    <col min="1" max="1" width="5.875" style="201" customWidth="1"/>
    <col min="2" max="2" width="55.875" style="2" customWidth="1"/>
    <col min="3" max="4" width="14.875" style="2" customWidth="1"/>
    <col min="5" max="16384" width="9.375" style="2" customWidth="1"/>
  </cols>
  <sheetData>
    <row r="1" spans="1:4" s="148" customFormat="1" ht="15.75" thickBot="1">
      <c r="A1" s="147"/>
      <c r="D1" s="94" t="s">
        <v>265</v>
      </c>
    </row>
    <row r="2" spans="1:4" s="163" customFormat="1" ht="48" customHeight="1" thickBot="1">
      <c r="A2" s="119" t="s">
        <v>228</v>
      </c>
      <c r="B2" s="161" t="s">
        <v>229</v>
      </c>
      <c r="C2" s="161" t="s">
        <v>330</v>
      </c>
      <c r="D2" s="120" t="s">
        <v>331</v>
      </c>
    </row>
    <row r="3" spans="1:4" s="163" customFormat="1" ht="13.5" customHeight="1" thickBot="1">
      <c r="A3" s="185">
        <v>1</v>
      </c>
      <c r="B3" s="186">
        <v>2</v>
      </c>
      <c r="C3" s="186">
        <v>3</v>
      </c>
      <c r="D3" s="187">
        <v>4</v>
      </c>
    </row>
    <row r="4" spans="1:4" ht="18" customHeight="1">
      <c r="A4" s="188" t="s">
        <v>230</v>
      </c>
      <c r="B4" s="403" t="s">
        <v>92</v>
      </c>
      <c r="C4" s="189"/>
      <c r="D4" s="190"/>
    </row>
    <row r="5" spans="1:4" ht="18" customHeight="1">
      <c r="A5" s="191" t="s">
        <v>231</v>
      </c>
      <c r="B5" s="404" t="s">
        <v>93</v>
      </c>
      <c r="C5" s="192"/>
      <c r="D5" s="193"/>
    </row>
    <row r="6" spans="1:4" ht="18" customHeight="1">
      <c r="A6" s="191" t="s">
        <v>232</v>
      </c>
      <c r="B6" s="404" t="s">
        <v>310</v>
      </c>
      <c r="C6" s="192"/>
      <c r="D6" s="193"/>
    </row>
    <row r="7" spans="1:4" ht="18" customHeight="1">
      <c r="A7" s="191" t="s">
        <v>233</v>
      </c>
      <c r="B7" s="404" t="s">
        <v>311</v>
      </c>
      <c r="C7" s="192"/>
      <c r="D7" s="193"/>
    </row>
    <row r="8" spans="1:4" ht="18" customHeight="1">
      <c r="A8" s="194" t="s">
        <v>234</v>
      </c>
      <c r="B8" s="404" t="s">
        <v>94</v>
      </c>
      <c r="C8" s="192"/>
      <c r="D8" s="193"/>
    </row>
    <row r="9" spans="1:4" ht="18" customHeight="1">
      <c r="A9" s="191" t="s">
        <v>235</v>
      </c>
      <c r="B9" s="404" t="s">
        <v>95</v>
      </c>
      <c r="C9" s="192"/>
      <c r="D9" s="193"/>
    </row>
    <row r="10" spans="1:4" ht="18" customHeight="1">
      <c r="A10" s="194" t="s">
        <v>236</v>
      </c>
      <c r="B10" s="405" t="s">
        <v>96</v>
      </c>
      <c r="C10" s="192"/>
      <c r="D10" s="193"/>
    </row>
    <row r="11" spans="1:4" ht="18" customHeight="1">
      <c r="A11" s="191" t="s">
        <v>237</v>
      </c>
      <c r="B11" s="405" t="s">
        <v>97</v>
      </c>
      <c r="C11" s="192"/>
      <c r="D11" s="193"/>
    </row>
    <row r="12" spans="1:4" ht="18" customHeight="1">
      <c r="A12" s="194" t="s">
        <v>238</v>
      </c>
      <c r="B12" s="405" t="s">
        <v>98</v>
      </c>
      <c r="C12" s="192"/>
      <c r="D12" s="193"/>
    </row>
    <row r="13" spans="1:4" ht="18" customHeight="1">
      <c r="A13" s="191" t="s">
        <v>239</v>
      </c>
      <c r="B13" s="405" t="s">
        <v>99</v>
      </c>
      <c r="C13" s="192"/>
      <c r="D13" s="193"/>
    </row>
    <row r="14" spans="1:4" ht="18" customHeight="1">
      <c r="A14" s="194" t="s">
        <v>240</v>
      </c>
      <c r="B14" s="405" t="s">
        <v>100</v>
      </c>
      <c r="C14" s="192"/>
      <c r="D14" s="193"/>
    </row>
    <row r="15" spans="1:4" ht="22.5">
      <c r="A15" s="191" t="s">
        <v>241</v>
      </c>
      <c r="B15" s="405" t="s">
        <v>101</v>
      </c>
      <c r="C15" s="192"/>
      <c r="D15" s="193"/>
    </row>
    <row r="16" spans="1:4" ht="18" customHeight="1">
      <c r="A16" s="194" t="s">
        <v>242</v>
      </c>
      <c r="B16" s="404" t="s">
        <v>312</v>
      </c>
      <c r="C16" s="192"/>
      <c r="D16" s="193"/>
    </row>
    <row r="17" spans="1:4" ht="18" customHeight="1">
      <c r="A17" s="191" t="s">
        <v>243</v>
      </c>
      <c r="B17" s="404" t="s">
        <v>313</v>
      </c>
      <c r="C17" s="192"/>
      <c r="D17" s="193"/>
    </row>
    <row r="18" spans="1:4" ht="18" customHeight="1">
      <c r="A18" s="194" t="s">
        <v>244</v>
      </c>
      <c r="B18" s="404" t="s">
        <v>314</v>
      </c>
      <c r="C18" s="192"/>
      <c r="D18" s="193"/>
    </row>
    <row r="19" spans="1:4" ht="18" customHeight="1">
      <c r="A19" s="191" t="s">
        <v>245</v>
      </c>
      <c r="B19" s="404" t="s">
        <v>315</v>
      </c>
      <c r="C19" s="192"/>
      <c r="D19" s="193"/>
    </row>
    <row r="20" spans="1:4" ht="18" customHeight="1">
      <c r="A20" s="194" t="s">
        <v>246</v>
      </c>
      <c r="B20" s="404" t="s">
        <v>316</v>
      </c>
      <c r="C20" s="192"/>
      <c r="D20" s="193"/>
    </row>
    <row r="21" spans="1:4" ht="18" customHeight="1">
      <c r="A21" s="191" t="s">
        <v>247</v>
      </c>
      <c r="B21" s="166"/>
      <c r="C21" s="192"/>
      <c r="D21" s="193"/>
    </row>
    <row r="22" spans="1:4" ht="18" customHeight="1">
      <c r="A22" s="194" t="s">
        <v>248</v>
      </c>
      <c r="B22" s="166"/>
      <c r="C22" s="192"/>
      <c r="D22" s="193"/>
    </row>
    <row r="23" spans="1:4" ht="18" customHeight="1">
      <c r="A23" s="191" t="s">
        <v>249</v>
      </c>
      <c r="B23" s="166"/>
      <c r="C23" s="192"/>
      <c r="D23" s="193"/>
    </row>
    <row r="24" spans="1:4" ht="18" customHeight="1">
      <c r="A24" s="194" t="s">
        <v>250</v>
      </c>
      <c r="B24" s="166"/>
      <c r="C24" s="192"/>
      <c r="D24" s="193"/>
    </row>
    <row r="25" spans="1:4" ht="18" customHeight="1">
      <c r="A25" s="191" t="s">
        <v>251</v>
      </c>
      <c r="B25" s="166"/>
      <c r="C25" s="192"/>
      <c r="D25" s="193"/>
    </row>
    <row r="26" spans="1:4" ht="18" customHeight="1">
      <c r="A26" s="194" t="s">
        <v>252</v>
      </c>
      <c r="B26" s="166"/>
      <c r="C26" s="192"/>
      <c r="D26" s="193"/>
    </row>
    <row r="27" spans="1:4" ht="18" customHeight="1">
      <c r="A27" s="191" t="s">
        <v>253</v>
      </c>
      <c r="B27" s="166"/>
      <c r="C27" s="192"/>
      <c r="D27" s="193"/>
    </row>
    <row r="28" spans="1:4" ht="18" customHeight="1">
      <c r="A28" s="194" t="s">
        <v>254</v>
      </c>
      <c r="B28" s="166"/>
      <c r="C28" s="192"/>
      <c r="D28" s="193"/>
    </row>
    <row r="29" spans="1:4" ht="18" customHeight="1" thickBot="1">
      <c r="A29" s="195" t="s">
        <v>255</v>
      </c>
      <c r="B29" s="176"/>
      <c r="C29" s="196"/>
      <c r="D29" s="197"/>
    </row>
    <row r="30" spans="1:4" ht="18" customHeight="1" thickBot="1">
      <c r="A30" s="76" t="s">
        <v>256</v>
      </c>
      <c r="B30" s="8" t="s">
        <v>261</v>
      </c>
      <c r="C30" s="198">
        <f>SUM(C4:C29)</f>
        <v>0</v>
      </c>
      <c r="D30" s="199">
        <f>SUM(D4:D29)</f>
        <v>0</v>
      </c>
    </row>
    <row r="31" spans="1:4" ht="25.5" customHeight="1">
      <c r="A31" s="200"/>
      <c r="B31" s="551" t="s">
        <v>286</v>
      </c>
      <c r="C31" s="551"/>
      <c r="D31" s="551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Az önkormányzat által adott közvetett támogatások
(kedvezmények)
&amp;R&amp;"Times New Roman CE,Félkövér dőlt"&amp;11 10.sz.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6.625" style="160" customWidth="1"/>
    <col min="2" max="2" width="32.875" style="160" customWidth="1"/>
    <col min="3" max="3" width="20.875" style="160" customWidth="1"/>
    <col min="4" max="5" width="12.875" style="160" customWidth="1"/>
    <col min="6" max="16384" width="9.375" style="160" customWidth="1"/>
  </cols>
  <sheetData>
    <row r="1" spans="3:5" ht="14.25" thickBot="1">
      <c r="C1" s="490"/>
      <c r="D1" s="490"/>
      <c r="E1" s="490" t="s">
        <v>428</v>
      </c>
    </row>
    <row r="2" spans="1:5" ht="42.75" customHeight="1" thickBot="1">
      <c r="A2" s="491" t="s">
        <v>276</v>
      </c>
      <c r="B2" s="492" t="s">
        <v>832</v>
      </c>
      <c r="C2" s="492" t="s">
        <v>833</v>
      </c>
      <c r="D2" s="493" t="s">
        <v>834</v>
      </c>
      <c r="E2" s="494" t="s">
        <v>835</v>
      </c>
    </row>
    <row r="3" spans="1:5" ht="15.75" customHeight="1">
      <c r="A3" s="495" t="s">
        <v>230</v>
      </c>
      <c r="B3" s="496" t="s">
        <v>836</v>
      </c>
      <c r="C3" s="496" t="s">
        <v>837</v>
      </c>
      <c r="D3" s="497"/>
      <c r="E3" s="498">
        <v>1</v>
      </c>
    </row>
    <row r="4" spans="1:5" ht="15.75" customHeight="1">
      <c r="A4" s="499" t="s">
        <v>231</v>
      </c>
      <c r="B4" s="500"/>
      <c r="C4" s="500"/>
      <c r="D4" s="501"/>
      <c r="E4" s="502"/>
    </row>
    <row r="5" spans="1:5" ht="15.75" customHeight="1">
      <c r="A5" s="499" t="s">
        <v>232</v>
      </c>
      <c r="B5" s="500"/>
      <c r="C5" s="500"/>
      <c r="D5" s="501"/>
      <c r="E5" s="502"/>
    </row>
    <row r="6" spans="1:5" ht="15.75" customHeight="1">
      <c r="A6" s="499" t="s">
        <v>233</v>
      </c>
      <c r="B6" s="500"/>
      <c r="C6" s="500"/>
      <c r="D6" s="501"/>
      <c r="E6" s="502"/>
    </row>
    <row r="7" spans="1:5" ht="15.75" customHeight="1">
      <c r="A7" s="499" t="s">
        <v>234</v>
      </c>
      <c r="B7" s="500"/>
      <c r="C7" s="500"/>
      <c r="D7" s="501"/>
      <c r="E7" s="502"/>
    </row>
    <row r="8" spans="1:5" ht="15.75" customHeight="1">
      <c r="A8" s="499" t="s">
        <v>235</v>
      </c>
      <c r="B8" s="500"/>
      <c r="C8" s="500"/>
      <c r="D8" s="501"/>
      <c r="E8" s="502"/>
    </row>
    <row r="9" spans="1:5" ht="15.75" customHeight="1">
      <c r="A9" s="499" t="s">
        <v>236</v>
      </c>
      <c r="B9" s="500"/>
      <c r="C9" s="500"/>
      <c r="D9" s="501"/>
      <c r="E9" s="502"/>
    </row>
    <row r="10" spans="1:5" ht="15.75" customHeight="1">
      <c r="A10" s="499" t="s">
        <v>237</v>
      </c>
      <c r="B10" s="500"/>
      <c r="C10" s="500"/>
      <c r="D10" s="501"/>
      <c r="E10" s="502"/>
    </row>
    <row r="11" spans="1:5" ht="15.75" customHeight="1">
      <c r="A11" s="499" t="s">
        <v>238</v>
      </c>
      <c r="B11" s="500"/>
      <c r="C11" s="500"/>
      <c r="D11" s="501"/>
      <c r="E11" s="502"/>
    </row>
    <row r="12" spans="1:5" ht="15.75" customHeight="1">
      <c r="A12" s="499" t="s">
        <v>239</v>
      </c>
      <c r="B12" s="500"/>
      <c r="C12" s="500"/>
      <c r="D12" s="501"/>
      <c r="E12" s="502"/>
    </row>
    <row r="13" spans="1:5" ht="15.75" customHeight="1">
      <c r="A13" s="499" t="s">
        <v>240</v>
      </c>
      <c r="B13" s="500"/>
      <c r="C13" s="500"/>
      <c r="D13" s="501"/>
      <c r="E13" s="502"/>
    </row>
    <row r="14" spans="1:5" ht="15.75" customHeight="1">
      <c r="A14" s="499" t="s">
        <v>241</v>
      </c>
      <c r="B14" s="500"/>
      <c r="C14" s="500"/>
      <c r="D14" s="501"/>
      <c r="E14" s="502"/>
    </row>
    <row r="15" spans="1:5" ht="15.75" customHeight="1">
      <c r="A15" s="499" t="s">
        <v>242</v>
      </c>
      <c r="B15" s="500"/>
      <c r="C15" s="500"/>
      <c r="D15" s="501"/>
      <c r="E15" s="502"/>
    </row>
    <row r="16" spans="1:5" ht="15.75" customHeight="1">
      <c r="A16" s="499" t="s">
        <v>243</v>
      </c>
      <c r="B16" s="500"/>
      <c r="C16" s="500"/>
      <c r="D16" s="501"/>
      <c r="E16" s="502"/>
    </row>
    <row r="17" spans="1:5" ht="15.75" customHeight="1">
      <c r="A17" s="499" t="s">
        <v>244</v>
      </c>
      <c r="B17" s="500"/>
      <c r="C17" s="500"/>
      <c r="D17" s="501"/>
      <c r="E17" s="502"/>
    </row>
    <row r="18" spans="1:5" ht="15.75" customHeight="1">
      <c r="A18" s="499" t="s">
        <v>245</v>
      </c>
      <c r="B18" s="500"/>
      <c r="C18" s="500"/>
      <c r="D18" s="501"/>
      <c r="E18" s="502"/>
    </row>
    <row r="19" spans="1:5" ht="15.75" customHeight="1">
      <c r="A19" s="499" t="s">
        <v>246</v>
      </c>
      <c r="B19" s="500"/>
      <c r="C19" s="500"/>
      <c r="D19" s="501"/>
      <c r="E19" s="502"/>
    </row>
    <row r="20" spans="1:5" ht="15.75" customHeight="1">
      <c r="A20" s="499" t="s">
        <v>247</v>
      </c>
      <c r="B20" s="500"/>
      <c r="C20" s="500"/>
      <c r="D20" s="501"/>
      <c r="E20" s="502"/>
    </row>
    <row r="21" spans="1:5" ht="15.75" customHeight="1">
      <c r="A21" s="499" t="s">
        <v>248</v>
      </c>
      <c r="B21" s="500"/>
      <c r="C21" s="500"/>
      <c r="D21" s="501"/>
      <c r="E21" s="502"/>
    </row>
    <row r="22" spans="1:5" ht="15.75" customHeight="1">
      <c r="A22" s="499" t="s">
        <v>249</v>
      </c>
      <c r="B22" s="500"/>
      <c r="C22" s="500"/>
      <c r="D22" s="501"/>
      <c r="E22" s="502"/>
    </row>
    <row r="23" spans="1:5" ht="15.75" customHeight="1">
      <c r="A23" s="499" t="s">
        <v>250</v>
      </c>
      <c r="B23" s="500"/>
      <c r="C23" s="500"/>
      <c r="D23" s="501"/>
      <c r="E23" s="502"/>
    </row>
    <row r="24" spans="1:5" ht="15.75" customHeight="1">
      <c r="A24" s="499" t="s">
        <v>251</v>
      </c>
      <c r="B24" s="500"/>
      <c r="C24" s="500"/>
      <c r="D24" s="501"/>
      <c r="E24" s="502"/>
    </row>
    <row r="25" spans="1:5" ht="15.75" customHeight="1">
      <c r="A25" s="499" t="s">
        <v>252</v>
      </c>
      <c r="B25" s="500"/>
      <c r="C25" s="500"/>
      <c r="D25" s="501"/>
      <c r="E25" s="502"/>
    </row>
    <row r="26" spans="1:5" ht="15.75" customHeight="1">
      <c r="A26" s="499" t="s">
        <v>253</v>
      </c>
      <c r="B26" s="500"/>
      <c r="C26" s="500"/>
      <c r="D26" s="501"/>
      <c r="E26" s="502"/>
    </row>
    <row r="27" spans="1:5" ht="15.75" customHeight="1">
      <c r="A27" s="499" t="s">
        <v>254</v>
      </c>
      <c r="B27" s="500"/>
      <c r="C27" s="500"/>
      <c r="D27" s="501"/>
      <c r="E27" s="502"/>
    </row>
    <row r="28" spans="1:5" ht="15.75" customHeight="1">
      <c r="A28" s="499" t="s">
        <v>255</v>
      </c>
      <c r="B28" s="500"/>
      <c r="C28" s="500"/>
      <c r="D28" s="501"/>
      <c r="E28" s="502"/>
    </row>
    <row r="29" spans="1:5" ht="15.75" customHeight="1">
      <c r="A29" s="499" t="s">
        <v>256</v>
      </c>
      <c r="B29" s="500"/>
      <c r="C29" s="500"/>
      <c r="D29" s="501"/>
      <c r="E29" s="502"/>
    </row>
    <row r="30" spans="1:5" ht="15.75" customHeight="1">
      <c r="A30" s="499" t="s">
        <v>257</v>
      </c>
      <c r="B30" s="500"/>
      <c r="C30" s="500"/>
      <c r="D30" s="501"/>
      <c r="E30" s="502"/>
    </row>
    <row r="31" spans="1:5" ht="15.75" customHeight="1">
      <c r="A31" s="499" t="s">
        <v>258</v>
      </c>
      <c r="B31" s="500"/>
      <c r="C31" s="500"/>
      <c r="D31" s="501"/>
      <c r="E31" s="502"/>
    </row>
    <row r="32" spans="1:5" ht="15.75" customHeight="1">
      <c r="A32" s="499" t="s">
        <v>508</v>
      </c>
      <c r="B32" s="500"/>
      <c r="C32" s="500"/>
      <c r="D32" s="501"/>
      <c r="E32" s="502"/>
    </row>
    <row r="33" spans="1:5" ht="15.75" customHeight="1">
      <c r="A33" s="499" t="s">
        <v>510</v>
      </c>
      <c r="B33" s="500"/>
      <c r="C33" s="500"/>
      <c r="D33" s="501"/>
      <c r="E33" s="502"/>
    </row>
    <row r="34" spans="1:5" ht="15.75" customHeight="1">
      <c r="A34" s="499" t="s">
        <v>512</v>
      </c>
      <c r="B34" s="500"/>
      <c r="C34" s="500"/>
      <c r="D34" s="501"/>
      <c r="E34" s="502"/>
    </row>
    <row r="35" spans="1:5" ht="15.75" customHeight="1" thickBot="1">
      <c r="A35" s="503" t="s">
        <v>514</v>
      </c>
      <c r="B35" s="504"/>
      <c r="C35" s="504"/>
      <c r="D35" s="505"/>
      <c r="E35" s="506"/>
    </row>
    <row r="36" spans="1:5" ht="15.75" customHeight="1" thickBot="1">
      <c r="A36" s="552" t="s">
        <v>261</v>
      </c>
      <c r="B36" s="553"/>
      <c r="C36" s="507"/>
      <c r="D36" s="508">
        <f>SUM(D3:D35)</f>
        <v>0</v>
      </c>
      <c r="E36" s="509">
        <f>SUM(E3:E35)</f>
        <v>1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 xml:space="preserve">&amp;C&amp;"Times New Roman CE,Félkövér"&amp;12
K I M U T A T Á S
a 2013. évi céljelleggel juttatott támogatások felhasználásáról&amp;R&amp;"Times New Roman CE,Félkövér dőlt"&amp;11 11.sz.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0">
      <selection activeCell="A28" sqref="A28:M28"/>
    </sheetView>
  </sheetViews>
  <sheetFormatPr defaultColWidth="9.00390625" defaultRowHeight="12.75"/>
  <cols>
    <col min="1" max="1" width="28.875" style="92" customWidth="1"/>
    <col min="2" max="13" width="10.875" style="92" customWidth="1"/>
    <col min="14" max="16384" width="9.375" style="92" customWidth="1"/>
  </cols>
  <sheetData>
    <row r="1" spans="1:13" ht="15.75" customHeight="1">
      <c r="A1" s="571" t="s">
        <v>308</v>
      </c>
      <c r="B1" s="571"/>
      <c r="C1" s="571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2:13" s="148" customFormat="1" ht="15.75" thickBot="1">
      <c r="L2" s="570" t="s">
        <v>265</v>
      </c>
      <c r="M2" s="570"/>
    </row>
    <row r="3" spans="1:13" s="148" customFormat="1" ht="17.25" customHeight="1" thickBot="1">
      <c r="A3" s="562" t="s">
        <v>292</v>
      </c>
      <c r="B3" s="574" t="s">
        <v>309</v>
      </c>
      <c r="C3" s="574"/>
      <c r="D3" s="574"/>
      <c r="E3" s="574"/>
      <c r="F3" s="574"/>
      <c r="G3" s="574"/>
      <c r="H3" s="574"/>
      <c r="I3" s="574"/>
      <c r="J3" s="513" t="s">
        <v>318</v>
      </c>
      <c r="K3" s="513"/>
      <c r="L3" s="513"/>
      <c r="M3" s="513"/>
    </row>
    <row r="4" spans="1:13" s="124" customFormat="1" ht="18" customHeight="1" thickBot="1">
      <c r="A4" s="563"/>
      <c r="B4" s="565" t="s">
        <v>321</v>
      </c>
      <c r="C4" s="566" t="s">
        <v>322</v>
      </c>
      <c r="D4" s="561" t="s">
        <v>297</v>
      </c>
      <c r="E4" s="561"/>
      <c r="F4" s="561"/>
      <c r="G4" s="561"/>
      <c r="H4" s="561"/>
      <c r="I4" s="561"/>
      <c r="J4" s="558"/>
      <c r="K4" s="558"/>
      <c r="L4" s="558"/>
      <c r="M4" s="558"/>
    </row>
    <row r="5" spans="1:13" s="124" customFormat="1" ht="18" customHeight="1" thickBot="1">
      <c r="A5" s="563"/>
      <c r="B5" s="565"/>
      <c r="C5" s="566"/>
      <c r="D5" s="203" t="s">
        <v>321</v>
      </c>
      <c r="E5" s="203" t="s">
        <v>322</v>
      </c>
      <c r="F5" s="203" t="s">
        <v>321</v>
      </c>
      <c r="G5" s="203" t="s">
        <v>322</v>
      </c>
      <c r="H5" s="203" t="s">
        <v>321</v>
      </c>
      <c r="I5" s="203" t="s">
        <v>322</v>
      </c>
      <c r="J5" s="558"/>
      <c r="K5" s="558"/>
      <c r="L5" s="558"/>
      <c r="M5" s="558"/>
    </row>
    <row r="6" spans="1:13" s="128" customFormat="1" ht="42.75" customHeight="1" thickBot="1">
      <c r="A6" s="564"/>
      <c r="B6" s="566" t="s">
        <v>304</v>
      </c>
      <c r="C6" s="566"/>
      <c r="D6" s="566" t="s">
        <v>846</v>
      </c>
      <c r="E6" s="566"/>
      <c r="F6" s="566" t="s">
        <v>847</v>
      </c>
      <c r="G6" s="566"/>
      <c r="H6" s="565" t="s">
        <v>848</v>
      </c>
      <c r="I6" s="565"/>
      <c r="J6" s="202" t="s">
        <v>846</v>
      </c>
      <c r="K6" s="203" t="s">
        <v>847</v>
      </c>
      <c r="L6" s="202" t="s">
        <v>260</v>
      </c>
      <c r="M6" s="203" t="s">
        <v>849</v>
      </c>
    </row>
    <row r="7" spans="1:13" s="128" customFormat="1" ht="13.5" customHeight="1" thickBot="1">
      <c r="A7" s="204">
        <v>1</v>
      </c>
      <c r="B7" s="202">
        <v>2</v>
      </c>
      <c r="C7" s="202">
        <v>3</v>
      </c>
      <c r="D7" s="205">
        <v>4</v>
      </c>
      <c r="E7" s="203">
        <v>5</v>
      </c>
      <c r="F7" s="203">
        <v>6</v>
      </c>
      <c r="G7" s="203">
        <v>7</v>
      </c>
      <c r="H7" s="202">
        <v>8</v>
      </c>
      <c r="I7" s="205">
        <v>9</v>
      </c>
      <c r="J7" s="205">
        <v>10</v>
      </c>
      <c r="K7" s="205">
        <v>11</v>
      </c>
      <c r="L7" s="205" t="s">
        <v>306</v>
      </c>
      <c r="M7" s="206" t="s">
        <v>305</v>
      </c>
    </row>
    <row r="8" spans="1:13" ht="12.75" customHeight="1">
      <c r="A8" s="207" t="s">
        <v>293</v>
      </c>
      <c r="B8" s="208"/>
      <c r="C8" s="86"/>
      <c r="D8" s="86"/>
      <c r="E8" s="85"/>
      <c r="F8" s="86"/>
      <c r="G8" s="86"/>
      <c r="H8" s="87"/>
      <c r="I8" s="87"/>
      <c r="J8" s="87"/>
      <c r="K8" s="87"/>
      <c r="L8" s="369">
        <f>J8+K8</f>
        <v>0</v>
      </c>
      <c r="M8" s="209">
        <f>IF((C8&lt;&gt;0),ROUND((L8/C8)*100,1),"")</f>
      </c>
    </row>
    <row r="9" spans="1:13" ht="12.75" customHeight="1">
      <c r="A9" s="210" t="s">
        <v>415</v>
      </c>
      <c r="B9" s="211"/>
      <c r="C9" s="91"/>
      <c r="D9" s="91"/>
      <c r="E9" s="91"/>
      <c r="F9" s="91"/>
      <c r="G9" s="91"/>
      <c r="H9" s="91"/>
      <c r="I9" s="91"/>
      <c r="J9" s="91"/>
      <c r="K9" s="91"/>
      <c r="L9" s="370">
        <f aca="true" t="shared" si="0" ref="L9:L14">J9+K9</f>
        <v>0</v>
      </c>
      <c r="M9" s="212">
        <f aca="true" t="shared" si="1" ref="M9:M15">IF((C9&lt;&gt;0),ROUND((L9/C9)*100,1),"")</f>
      </c>
    </row>
    <row r="10" spans="1:13" ht="12.75" customHeight="1">
      <c r="A10" s="213" t="s">
        <v>294</v>
      </c>
      <c r="B10" s="214"/>
      <c r="C10" s="83"/>
      <c r="D10" s="83"/>
      <c r="E10" s="83"/>
      <c r="F10" s="83"/>
      <c r="G10" s="83"/>
      <c r="H10" s="83"/>
      <c r="I10" s="83"/>
      <c r="J10" s="83"/>
      <c r="K10" s="83"/>
      <c r="L10" s="370">
        <f t="shared" si="0"/>
        <v>0</v>
      </c>
      <c r="M10" s="215">
        <f t="shared" si="1"/>
      </c>
    </row>
    <row r="11" spans="1:13" ht="12.75" customHeight="1">
      <c r="A11" s="213" t="s">
        <v>287</v>
      </c>
      <c r="B11" s="214"/>
      <c r="C11" s="83"/>
      <c r="D11" s="83"/>
      <c r="E11" s="83"/>
      <c r="F11" s="83"/>
      <c r="G11" s="83"/>
      <c r="H11" s="83"/>
      <c r="I11" s="83"/>
      <c r="J11" s="83"/>
      <c r="K11" s="83"/>
      <c r="L11" s="370">
        <f t="shared" si="0"/>
        <v>0</v>
      </c>
      <c r="M11" s="215">
        <f t="shared" si="1"/>
      </c>
    </row>
    <row r="12" spans="1:13" ht="12.75" customHeight="1">
      <c r="A12" s="213" t="s">
        <v>295</v>
      </c>
      <c r="B12" s="214"/>
      <c r="C12" s="83"/>
      <c r="D12" s="83"/>
      <c r="E12" s="83"/>
      <c r="F12" s="83"/>
      <c r="G12" s="83"/>
      <c r="H12" s="83"/>
      <c r="I12" s="83"/>
      <c r="J12" s="83"/>
      <c r="K12" s="83"/>
      <c r="L12" s="370">
        <f t="shared" si="0"/>
        <v>0</v>
      </c>
      <c r="M12" s="215">
        <f t="shared" si="1"/>
      </c>
    </row>
    <row r="13" spans="1:13" ht="12.75" customHeight="1">
      <c r="A13" s="213" t="s">
        <v>296</v>
      </c>
      <c r="B13" s="214"/>
      <c r="C13" s="83"/>
      <c r="D13" s="83"/>
      <c r="E13" s="83"/>
      <c r="F13" s="83"/>
      <c r="G13" s="83"/>
      <c r="H13" s="88"/>
      <c r="I13" s="88"/>
      <c r="J13" s="88"/>
      <c r="K13" s="88"/>
      <c r="L13" s="370">
        <f t="shared" si="0"/>
        <v>0</v>
      </c>
      <c r="M13" s="216">
        <f t="shared" si="1"/>
      </c>
    </row>
    <row r="14" spans="1:13" ht="12.75" customHeight="1" thickBot="1">
      <c r="A14" s="217"/>
      <c r="B14" s="218"/>
      <c r="C14" s="84"/>
      <c r="D14" s="84"/>
      <c r="E14" s="84"/>
      <c r="F14" s="84"/>
      <c r="G14" s="84"/>
      <c r="H14" s="84"/>
      <c r="I14" s="84"/>
      <c r="J14" s="84"/>
      <c r="K14" s="84"/>
      <c r="L14" s="371">
        <f t="shared" si="0"/>
        <v>0</v>
      </c>
      <c r="M14" s="219">
        <f t="shared" si="1"/>
      </c>
    </row>
    <row r="15" spans="1:13" ht="12.75" customHeight="1" thickBot="1">
      <c r="A15" s="220" t="s">
        <v>298</v>
      </c>
      <c r="B15" s="221">
        <f>B8+SUM(B10:B14)</f>
        <v>0</v>
      </c>
      <c r="C15" s="221">
        <f aca="true" t="shared" si="2" ref="C15:K15">C8+SUM(C10:C14)</f>
        <v>0</v>
      </c>
      <c r="D15" s="221">
        <f t="shared" si="2"/>
        <v>0</v>
      </c>
      <c r="E15" s="221">
        <f t="shared" si="2"/>
        <v>0</v>
      </c>
      <c r="F15" s="221">
        <f t="shared" si="2"/>
        <v>0</v>
      </c>
      <c r="G15" s="221">
        <f t="shared" si="2"/>
        <v>0</v>
      </c>
      <c r="H15" s="221">
        <f t="shared" si="2"/>
        <v>0</v>
      </c>
      <c r="I15" s="221">
        <f t="shared" si="2"/>
        <v>0</v>
      </c>
      <c r="J15" s="221">
        <f t="shared" si="2"/>
        <v>0</v>
      </c>
      <c r="K15" s="221">
        <f t="shared" si="2"/>
        <v>0</v>
      </c>
      <c r="L15" s="221">
        <f>J15+K15</f>
        <v>0</v>
      </c>
      <c r="M15" s="222">
        <f t="shared" si="1"/>
      </c>
    </row>
    <row r="16" spans="1:13" ht="9.75" customHeight="1">
      <c r="A16" s="77"/>
      <c r="B16" s="81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3.5" customHeight="1" thickBot="1">
      <c r="A17" s="79" t="s">
        <v>303</v>
      </c>
      <c r="B17" s="8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2.75" customHeight="1">
      <c r="A18" s="223" t="s">
        <v>299</v>
      </c>
      <c r="B18" s="208"/>
      <c r="C18" s="86"/>
      <c r="D18" s="86"/>
      <c r="E18" s="85"/>
      <c r="F18" s="86"/>
      <c r="G18" s="86"/>
      <c r="H18" s="379"/>
      <c r="I18" s="379"/>
      <c r="J18" s="379"/>
      <c r="K18" s="379"/>
      <c r="L18" s="368">
        <f>J18+K18</f>
        <v>0</v>
      </c>
      <c r="M18" s="224">
        <f>IF((C18&lt;&gt;0),ROUND((L18/C18)*100,1),"")</f>
      </c>
    </row>
    <row r="19" spans="1:13" ht="12.75" customHeight="1">
      <c r="A19" s="225" t="s">
        <v>300</v>
      </c>
      <c r="B19" s="211"/>
      <c r="C19" s="83"/>
      <c r="D19" s="83"/>
      <c r="E19" s="83"/>
      <c r="F19" s="83"/>
      <c r="G19" s="83"/>
      <c r="H19" s="380"/>
      <c r="I19" s="380"/>
      <c r="J19" s="380"/>
      <c r="K19" s="380"/>
      <c r="L19" s="372">
        <f aca="true" t="shared" si="3" ref="L19:L24">J19+K19</f>
        <v>0</v>
      </c>
      <c r="M19" s="226">
        <f aca="true" t="shared" si="4" ref="M19:M25">IF((C19&lt;&gt;0),ROUND((L19/C19)*100,1),"")</f>
      </c>
    </row>
    <row r="20" spans="1:13" ht="12.75" customHeight="1">
      <c r="A20" s="225" t="s">
        <v>301</v>
      </c>
      <c r="B20" s="214"/>
      <c r="C20" s="83"/>
      <c r="D20" s="83"/>
      <c r="E20" s="83"/>
      <c r="F20" s="83"/>
      <c r="G20" s="83"/>
      <c r="H20" s="380"/>
      <c r="I20" s="380"/>
      <c r="J20" s="380"/>
      <c r="K20" s="380"/>
      <c r="L20" s="372">
        <f t="shared" si="3"/>
        <v>0</v>
      </c>
      <c r="M20" s="226">
        <f t="shared" si="4"/>
      </c>
    </row>
    <row r="21" spans="1:13" ht="12.75" customHeight="1">
      <c r="A21" s="225" t="s">
        <v>302</v>
      </c>
      <c r="B21" s="214"/>
      <c r="C21" s="83"/>
      <c r="D21" s="83"/>
      <c r="E21" s="83"/>
      <c r="F21" s="83"/>
      <c r="G21" s="83"/>
      <c r="H21" s="380"/>
      <c r="I21" s="380"/>
      <c r="J21" s="380"/>
      <c r="K21" s="380"/>
      <c r="L21" s="372">
        <f t="shared" si="3"/>
        <v>0</v>
      </c>
      <c r="M21" s="226">
        <f t="shared" si="4"/>
      </c>
    </row>
    <row r="22" spans="1:13" ht="12.75" customHeight="1">
      <c r="A22" s="227"/>
      <c r="B22" s="214"/>
      <c r="C22" s="83"/>
      <c r="D22" s="83"/>
      <c r="E22" s="83"/>
      <c r="F22" s="83"/>
      <c r="G22" s="83"/>
      <c r="H22" s="380"/>
      <c r="I22" s="380"/>
      <c r="J22" s="380"/>
      <c r="K22" s="380"/>
      <c r="L22" s="372">
        <f t="shared" si="3"/>
        <v>0</v>
      </c>
      <c r="M22" s="226">
        <f t="shared" si="4"/>
      </c>
    </row>
    <row r="23" spans="1:13" ht="12.75" customHeight="1">
      <c r="A23" s="227"/>
      <c r="B23" s="214"/>
      <c r="C23" s="83"/>
      <c r="D23" s="83"/>
      <c r="E23" s="83"/>
      <c r="F23" s="83"/>
      <c r="G23" s="83"/>
      <c r="H23" s="380"/>
      <c r="I23" s="380"/>
      <c r="J23" s="380"/>
      <c r="K23" s="380"/>
      <c r="L23" s="372">
        <f t="shared" si="3"/>
        <v>0</v>
      </c>
      <c r="M23" s="228">
        <f t="shared" si="4"/>
      </c>
    </row>
    <row r="24" spans="1:13" ht="12.75" customHeight="1" thickBot="1">
      <c r="A24" s="229"/>
      <c r="B24" s="218"/>
      <c r="C24" s="84"/>
      <c r="D24" s="84"/>
      <c r="E24" s="84"/>
      <c r="F24" s="84"/>
      <c r="G24" s="84"/>
      <c r="H24" s="378"/>
      <c r="I24" s="378"/>
      <c r="J24" s="378"/>
      <c r="K24" s="378"/>
      <c r="L24" s="373">
        <f t="shared" si="3"/>
        <v>0</v>
      </c>
      <c r="M24" s="230">
        <f t="shared" si="4"/>
      </c>
    </row>
    <row r="25" spans="1:13" ht="13.5" customHeight="1" thickBot="1">
      <c r="A25" s="231" t="s">
        <v>288</v>
      </c>
      <c r="B25" s="221">
        <f>SUM(B18:B24)</f>
        <v>0</v>
      </c>
      <c r="C25" s="221">
        <f aca="true" t="shared" si="5" ref="C25:K25">SUM(C18:C24)</f>
        <v>0</v>
      </c>
      <c r="D25" s="221">
        <f t="shared" si="5"/>
        <v>0</v>
      </c>
      <c r="E25" s="221">
        <f t="shared" si="5"/>
        <v>0</v>
      </c>
      <c r="F25" s="221">
        <f t="shared" si="5"/>
        <v>0</v>
      </c>
      <c r="G25" s="221">
        <f t="shared" si="5"/>
        <v>0</v>
      </c>
      <c r="H25" s="221">
        <f t="shared" si="5"/>
        <v>0</v>
      </c>
      <c r="I25" s="221">
        <f t="shared" si="5"/>
        <v>0</v>
      </c>
      <c r="J25" s="221">
        <f t="shared" si="5"/>
        <v>0</v>
      </c>
      <c r="K25" s="221">
        <f t="shared" si="5"/>
        <v>0</v>
      </c>
      <c r="L25" s="221">
        <f>J25+K25</f>
        <v>0</v>
      </c>
      <c r="M25" s="232">
        <f t="shared" si="4"/>
      </c>
    </row>
    <row r="26" spans="1:13" ht="10.5" customHeight="1">
      <c r="A26" s="573" t="s">
        <v>355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</row>
    <row r="27" spans="1:13" ht="6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ht="15" customHeight="1">
      <c r="A28" s="567" t="s">
        <v>850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</row>
    <row r="29" spans="12:13" ht="12" customHeight="1" thickBot="1">
      <c r="L29" s="570" t="s">
        <v>265</v>
      </c>
      <c r="M29" s="570"/>
    </row>
    <row r="30" spans="1:13" ht="13.5" thickBot="1">
      <c r="A30" s="559" t="s">
        <v>307</v>
      </c>
      <c r="B30" s="560"/>
      <c r="C30" s="560"/>
      <c r="D30" s="560"/>
      <c r="E30" s="560"/>
      <c r="F30" s="560"/>
      <c r="G30" s="560"/>
      <c r="H30" s="560"/>
      <c r="I30" s="560"/>
      <c r="J30" s="560"/>
      <c r="K30" s="234" t="s">
        <v>321</v>
      </c>
      <c r="L30" s="234" t="s">
        <v>322</v>
      </c>
      <c r="M30" s="234" t="s">
        <v>318</v>
      </c>
    </row>
    <row r="31" spans="1:13" ht="12.75">
      <c r="A31" s="554"/>
      <c r="B31" s="555"/>
      <c r="C31" s="555"/>
      <c r="D31" s="555"/>
      <c r="E31" s="555"/>
      <c r="F31" s="555"/>
      <c r="G31" s="555"/>
      <c r="H31" s="555"/>
      <c r="I31" s="555"/>
      <c r="J31" s="555"/>
      <c r="K31" s="375"/>
      <c r="L31" s="376"/>
      <c r="M31" s="376"/>
    </row>
    <row r="32" spans="1:13" ht="13.5" thickBot="1">
      <c r="A32" s="556"/>
      <c r="B32" s="557"/>
      <c r="C32" s="557"/>
      <c r="D32" s="557"/>
      <c r="E32" s="557"/>
      <c r="F32" s="557"/>
      <c r="G32" s="557"/>
      <c r="H32" s="557"/>
      <c r="I32" s="557"/>
      <c r="J32" s="557"/>
      <c r="K32" s="377"/>
      <c r="L32" s="378"/>
      <c r="M32" s="378"/>
    </row>
    <row r="33" spans="1:13" ht="13.5" thickBot="1">
      <c r="A33" s="568" t="s">
        <v>261</v>
      </c>
      <c r="B33" s="569"/>
      <c r="C33" s="569"/>
      <c r="D33" s="569"/>
      <c r="E33" s="569"/>
      <c r="F33" s="569"/>
      <c r="G33" s="569"/>
      <c r="H33" s="569"/>
      <c r="I33" s="569"/>
      <c r="J33" s="569"/>
      <c r="K33" s="374">
        <f>SUM(K31:K32)</f>
        <v>0</v>
      </c>
      <c r="L33" s="374">
        <f>SUM(L31:L32)</f>
        <v>0</v>
      </c>
      <c r="M33" s="374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 xml:space="preserve">&amp;C&amp;"Times New Roman CE,Félkövér"&amp;12
Európai uniós támogatással megvalósuló projektek pénzügyi teljesítése&amp;R&amp;"Times New Roman CE,Félkövér dőlt"&amp;11 12.sz.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2014-05-16T08:22:29Z</cp:lastPrinted>
  <dcterms:created xsi:type="dcterms:W3CDTF">1999-10-30T10:30:45Z</dcterms:created>
  <dcterms:modified xsi:type="dcterms:W3CDTF">2014-05-16T08:22:56Z</dcterms:modified>
  <cp:category/>
  <cp:version/>
  <cp:contentType/>
  <cp:contentStatus/>
</cp:coreProperties>
</file>