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1. Szoc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'5.11. Szoc'!$A$1:$N$29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I25" i="1"/>
  <c r="E25" i="1" s="1"/>
  <c r="E24" i="1"/>
  <c r="M23" i="1"/>
  <c r="L23" i="1"/>
  <c r="K23" i="1"/>
  <c r="J23" i="1"/>
  <c r="I23" i="1"/>
  <c r="H23" i="1"/>
  <c r="G23" i="1"/>
  <c r="F23" i="1"/>
  <c r="E23" i="1"/>
  <c r="I22" i="1"/>
  <c r="E22" i="1" s="1"/>
  <c r="I21" i="1"/>
  <c r="E21" i="1"/>
  <c r="E20" i="1"/>
  <c r="E19" i="1"/>
  <c r="I18" i="1"/>
  <c r="I16" i="1" s="1"/>
  <c r="E18" i="1"/>
  <c r="E17" i="1"/>
  <c r="M16" i="1"/>
  <c r="L16" i="1"/>
  <c r="K16" i="1"/>
  <c r="K10" i="1" s="1"/>
  <c r="K29" i="1" s="1"/>
  <c r="J16" i="1"/>
  <c r="H16" i="1"/>
  <c r="G16" i="1"/>
  <c r="G10" i="1" s="1"/>
  <c r="G29" i="1" s="1"/>
  <c r="F16" i="1"/>
  <c r="E16" i="1" s="1"/>
  <c r="E15" i="1"/>
  <c r="E14" i="1"/>
  <c r="I13" i="1"/>
  <c r="E13" i="1" s="1"/>
  <c r="E12" i="1"/>
  <c r="M11" i="1"/>
  <c r="M10" i="1" s="1"/>
  <c r="M29" i="1" s="1"/>
  <c r="L11" i="1"/>
  <c r="L10" i="1" s="1"/>
  <c r="L29" i="1" s="1"/>
  <c r="K11" i="1"/>
  <c r="J11" i="1"/>
  <c r="I11" i="1"/>
  <c r="I10" i="1" s="1"/>
  <c r="I29" i="1" s="1"/>
  <c r="H11" i="1"/>
  <c r="H10" i="1" s="1"/>
  <c r="H29" i="1" s="1"/>
  <c r="G11" i="1"/>
  <c r="F11" i="1"/>
  <c r="E11" i="1"/>
  <c r="J10" i="1"/>
  <c r="J29" i="1" s="1"/>
  <c r="F10" i="1"/>
  <c r="E10" i="1" l="1"/>
  <c r="F29" i="1"/>
  <c r="E29" i="1" s="1"/>
</calcChain>
</file>

<file path=xl/sharedStrings.xml><?xml version="1.0" encoding="utf-8"?>
<sst xmlns="http://schemas.openxmlformats.org/spreadsheetml/2006/main" count="85" uniqueCount="85">
  <si>
    <t>5.11. melléklet a 4/2020. (II. 13.) önkormányzati rendelethez</t>
  </si>
  <si>
    <t>Önkormányzat által folyósított ellátások</t>
  </si>
  <si>
    <t>(5. melléklet 13.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</si>
  <si>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</si>
  <si>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</si>
  <si>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</si>
  <si>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</si>
  <si>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</si>
  <si>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</si>
  <si>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</si>
  <si>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</si>
  <si>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</si>
  <si>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</si>
  <si>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</si>
  <si>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</si>
  <si>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</si>
  <si>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</si>
  <si>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</si>
  <si>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Feladatcsoport</t>
  </si>
  <si>
    <t>Alcím</t>
  </si>
  <si>
    <t>Jogcím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</si>
  <si>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</si>
  <si>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</si>
  <si>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</si>
  <si>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</si>
  <si>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</si>
  <si>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</si>
  <si>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</si>
  <si>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</si>
  <si>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</si>
  <si>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</si>
  <si>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</si>
  <si>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</si>
  <si>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</si>
  <si>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</si>
  <si>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13.1</t>
  </si>
  <si>
    <t>Kötelező feladat</t>
  </si>
  <si>
    <t>13.1.1</t>
  </si>
  <si>
    <t>Települési támogatás</t>
  </si>
  <si>
    <t>13.1.1.1</t>
  </si>
  <si>
    <t>Lakásfenntartási támogatás</t>
  </si>
  <si>
    <t>55021</t>
  </si>
  <si>
    <t>13.1.1.2</t>
  </si>
  <si>
    <t>Adósságcsökkentési támogatás</t>
  </si>
  <si>
    <t>55022</t>
  </si>
  <si>
    <t>13.1.1.3</t>
  </si>
  <si>
    <t>Eseti, időszaki, nevelési támogatás</t>
  </si>
  <si>
    <t>13.1.1.4</t>
  </si>
  <si>
    <t>Temetési támogatás</t>
  </si>
  <si>
    <t>55024</t>
  </si>
  <si>
    <t>13.1.2</t>
  </si>
  <si>
    <t>Települési támogatás (természetbeni)</t>
  </si>
  <si>
    <t>13.1.2.1</t>
  </si>
  <si>
    <t>Iskolakezdési támogatás</t>
  </si>
  <si>
    <t>55031</t>
  </si>
  <si>
    <t>13.1.2.2</t>
  </si>
  <si>
    <t>Gyógyszertámogatás</t>
  </si>
  <si>
    <t>55032</t>
  </si>
  <si>
    <t>13.1.2.3</t>
  </si>
  <si>
    <t>Kelengye támogatás</t>
  </si>
  <si>
    <t>55033</t>
  </si>
  <si>
    <t>13.1.2.4</t>
  </si>
  <si>
    <t>Rászorultsági térítési díj</t>
  </si>
  <si>
    <t>55034</t>
  </si>
  <si>
    <t>13.1.3</t>
  </si>
  <si>
    <t>Köztemetés</t>
  </si>
  <si>
    <t>55104</t>
  </si>
  <si>
    <t>13.1.4</t>
  </si>
  <si>
    <t>Téli rezsicsökkentés szállítással</t>
  </si>
  <si>
    <t>13.2</t>
  </si>
  <si>
    <t>Önként vállalt feladat</t>
  </si>
  <si>
    <t>13.2.1</t>
  </si>
  <si>
    <t>70 éven felüliek hulladékgazdálkodási közszolgáltatási díjtámogatása</t>
  </si>
  <si>
    <t>55221</t>
  </si>
  <si>
    <t>13.2.2</t>
  </si>
  <si>
    <t>Gyógyfürdő támogatás</t>
  </si>
  <si>
    <t>55222</t>
  </si>
  <si>
    <t>13.2.3</t>
  </si>
  <si>
    <t>Tehetséges tanulók támogatása</t>
  </si>
  <si>
    <t>55223</t>
  </si>
  <si>
    <t>13.2.4</t>
  </si>
  <si>
    <t>Karitatív testülettel együttműködés</t>
  </si>
  <si>
    <t>13.3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</si>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</sst>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6" fillId="2" borderId="2" xfId="0" applyNumberFormat="1" applyFont="1" applyFill="1" applyBorder="1" applyAlignment="1" applyProtection="1">
      <alignment vertical="center"/>
    </xf>
    <xf numFmtId="0" fontId="7" fillId="0" borderId="0" xfId="0" applyFont="1"/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6"/>
  <sheetViews>
    <sheetView tabSelected="1" view="pageBreakPreview" zoomScale="66" zoomScaleNormal="66" zoomScaleSheetLayoutView="66" workbookViewId="0">
      <selection sqref="A1:N1"/>
    </sheetView>
  </sheetViews>
  <sheetFormatPr defaultRowHeight="18" x14ac:dyDescent="0.25"/>
  <cols>
    <col min="1" max="1" width="6.5703125" customWidth="1"/>
    <col min="2" max="2" width="8.5703125" customWidth="1"/>
    <col min="3" max="3" width="10.85546875" customWidth="1"/>
    <col min="4" max="4" width="70" customWidth="1"/>
    <col min="5" max="5" width="18.7109375" customWidth="1"/>
    <col min="6" max="8" width="14.5703125" customWidth="1"/>
    <col min="9" max="9" width="19.42578125" bestFit="1" customWidth="1"/>
    <col min="10" max="13" width="14.5703125" customWidth="1"/>
    <col min="14" max="14" width="16.28515625" style="3" customWidth="1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4.2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7" t="s">
        <v>3</v>
      </c>
    </row>
    <row r="6" spans="1:14" ht="15" customHeight="1" x14ac:dyDescent="0.2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9" t="s">
        <v>13</v>
      </c>
      <c r="K6" s="8" t="s">
        <v>14</v>
      </c>
      <c r="L6" s="10" t="s">
        <v>15</v>
      </c>
      <c r="M6" s="11" t="s">
        <v>16</v>
      </c>
      <c r="N6" s="12" t="s">
        <v>17</v>
      </c>
    </row>
    <row r="7" spans="1:14" ht="12.75" customHeight="1" x14ac:dyDescent="0.2">
      <c r="A7" s="13" t="s">
        <v>18</v>
      </c>
      <c r="B7" s="13" t="s">
        <v>19</v>
      </c>
      <c r="C7" s="13" t="s">
        <v>20</v>
      </c>
      <c r="D7" s="14" t="s">
        <v>21</v>
      </c>
      <c r="E7" s="14" t="s">
        <v>22</v>
      </c>
      <c r="F7" s="15" t="s">
        <v>23</v>
      </c>
      <c r="G7" s="15"/>
      <c r="H7" s="15"/>
      <c r="I7" s="15"/>
      <c r="J7" s="15"/>
      <c r="K7" s="15"/>
      <c r="L7" s="15"/>
      <c r="M7" s="16"/>
      <c r="N7" s="17" t="s">
        <v>24</v>
      </c>
    </row>
    <row r="8" spans="1:14" ht="12.75" customHeight="1" x14ac:dyDescent="0.2">
      <c r="A8" s="13"/>
      <c r="B8" s="13"/>
      <c r="C8" s="13"/>
      <c r="D8" s="14"/>
      <c r="E8" s="14"/>
      <c r="F8" s="18" t="s">
        <v>25</v>
      </c>
      <c r="G8" s="18"/>
      <c r="H8" s="18"/>
      <c r="I8" s="18"/>
      <c r="J8" s="18"/>
      <c r="K8" s="18" t="s">
        <v>26</v>
      </c>
      <c r="L8" s="18"/>
      <c r="M8" s="19"/>
      <c r="N8" s="17"/>
    </row>
    <row r="9" spans="1:14" ht="93" customHeight="1" x14ac:dyDescent="0.2">
      <c r="A9" s="13"/>
      <c r="B9" s="13"/>
      <c r="C9" s="13"/>
      <c r="D9" s="14"/>
      <c r="E9" s="14"/>
      <c r="F9" s="20" t="s">
        <v>27</v>
      </c>
      <c r="G9" s="20" t="s">
        <v>28</v>
      </c>
      <c r="H9" s="20" t="s">
        <v>29</v>
      </c>
      <c r="I9" s="20" t="s">
        <v>30</v>
      </c>
      <c r="J9" s="20" t="s">
        <v>31</v>
      </c>
      <c r="K9" s="20" t="s">
        <v>32</v>
      </c>
      <c r="L9" s="20" t="s">
        <v>33</v>
      </c>
      <c r="M9" s="21" t="s">
        <v>34</v>
      </c>
      <c r="N9" s="17"/>
    </row>
    <row r="10" spans="1:14" s="27" customFormat="1" x14ac:dyDescent="0.2">
      <c r="A10" s="22" t="s">
        <v>35</v>
      </c>
      <c r="B10" s="22"/>
      <c r="C10" s="22"/>
      <c r="D10" s="23" t="s">
        <v>36</v>
      </c>
      <c r="E10" s="24">
        <f t="shared" ref="E10:E29" si="0">SUM(F10:M10)</f>
        <v>184079970</v>
      </c>
      <c r="F10" s="25">
        <f t="shared" ref="F10:M10" si="1">F11+F16+F21+F22</f>
        <v>0</v>
      </c>
      <c r="G10" s="25">
        <f t="shared" si="1"/>
        <v>0</v>
      </c>
      <c r="H10" s="25">
        <f t="shared" si="1"/>
        <v>0</v>
      </c>
      <c r="I10" s="25">
        <f>I11+I16+I21+I22</f>
        <v>184079970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26">
        <f t="shared" si="1"/>
        <v>0</v>
      </c>
      <c r="N10" s="17"/>
    </row>
    <row r="11" spans="1:14" s="27" customFormat="1" x14ac:dyDescent="0.2">
      <c r="A11" s="22"/>
      <c r="B11" s="22" t="s">
        <v>37</v>
      </c>
      <c r="C11" s="22"/>
      <c r="D11" s="28" t="s">
        <v>38</v>
      </c>
      <c r="E11" s="24">
        <f t="shared" si="0"/>
        <v>132029202</v>
      </c>
      <c r="F11" s="29">
        <f t="shared" ref="F11:M11" si="2">SUM(F12:F15)</f>
        <v>0</v>
      </c>
      <c r="G11" s="29">
        <f t="shared" si="2"/>
        <v>0</v>
      </c>
      <c r="H11" s="29">
        <f t="shared" si="2"/>
        <v>0</v>
      </c>
      <c r="I11" s="29">
        <f>SUM(I12:I15)</f>
        <v>132029202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30">
        <f t="shared" si="2"/>
        <v>0</v>
      </c>
      <c r="N11" s="31"/>
    </row>
    <row r="12" spans="1:14" x14ac:dyDescent="0.2">
      <c r="A12" s="32"/>
      <c r="B12" s="32"/>
      <c r="C12" s="32" t="s">
        <v>39</v>
      </c>
      <c r="D12" s="33" t="s">
        <v>40</v>
      </c>
      <c r="E12" s="34">
        <f t="shared" si="0"/>
        <v>80000000</v>
      </c>
      <c r="F12" s="35">
        <v>0</v>
      </c>
      <c r="G12" s="35">
        <v>0</v>
      </c>
      <c r="H12" s="35">
        <v>0</v>
      </c>
      <c r="I12" s="35">
        <v>80000000</v>
      </c>
      <c r="J12" s="35">
        <v>0</v>
      </c>
      <c r="K12" s="35">
        <v>0</v>
      </c>
      <c r="L12" s="35">
        <v>0</v>
      </c>
      <c r="M12" s="36">
        <v>0</v>
      </c>
      <c r="N12" s="31" t="s">
        <v>41</v>
      </c>
    </row>
    <row r="13" spans="1:14" x14ac:dyDescent="0.2">
      <c r="A13" s="32"/>
      <c r="B13" s="32"/>
      <c r="C13" s="32" t="s">
        <v>42</v>
      </c>
      <c r="D13" s="33" t="s">
        <v>43</v>
      </c>
      <c r="E13" s="34">
        <f t="shared" si="0"/>
        <v>10029202</v>
      </c>
      <c r="F13" s="35">
        <v>0</v>
      </c>
      <c r="G13" s="35">
        <v>0</v>
      </c>
      <c r="H13" s="35">
        <v>0</v>
      </c>
      <c r="I13" s="35">
        <f>29202+10000000</f>
        <v>10029202</v>
      </c>
      <c r="J13" s="35">
        <v>0</v>
      </c>
      <c r="K13" s="35">
        <v>0</v>
      </c>
      <c r="L13" s="35">
        <v>0</v>
      </c>
      <c r="M13" s="36">
        <v>0</v>
      </c>
      <c r="N13" s="31" t="s">
        <v>44</v>
      </c>
    </row>
    <row r="14" spans="1:14" x14ac:dyDescent="0.2">
      <c r="A14" s="32"/>
      <c r="B14" s="32"/>
      <c r="C14" s="32" t="s">
        <v>45</v>
      </c>
      <c r="D14" s="33" t="s">
        <v>46</v>
      </c>
      <c r="E14" s="34">
        <f t="shared" si="0"/>
        <v>32000000</v>
      </c>
      <c r="F14" s="35">
        <v>0</v>
      </c>
      <c r="G14" s="35">
        <v>0</v>
      </c>
      <c r="H14" s="35">
        <v>0</v>
      </c>
      <c r="I14" s="35">
        <v>32000000</v>
      </c>
      <c r="J14" s="35">
        <v>0</v>
      </c>
      <c r="K14" s="35">
        <v>0</v>
      </c>
      <c r="L14" s="35">
        <v>0</v>
      </c>
      <c r="M14" s="36">
        <v>0</v>
      </c>
      <c r="N14" s="31">
        <v>55023</v>
      </c>
    </row>
    <row r="15" spans="1:14" x14ac:dyDescent="0.2">
      <c r="A15" s="32"/>
      <c r="B15" s="32"/>
      <c r="C15" s="32" t="s">
        <v>47</v>
      </c>
      <c r="D15" s="33" t="s">
        <v>48</v>
      </c>
      <c r="E15" s="34">
        <f t="shared" si="0"/>
        <v>10000000</v>
      </c>
      <c r="F15" s="35">
        <v>0</v>
      </c>
      <c r="G15" s="35">
        <v>0</v>
      </c>
      <c r="H15" s="35">
        <v>0</v>
      </c>
      <c r="I15" s="35">
        <v>10000000</v>
      </c>
      <c r="J15" s="35">
        <v>0</v>
      </c>
      <c r="K15" s="35">
        <v>0</v>
      </c>
      <c r="L15" s="35">
        <v>0</v>
      </c>
      <c r="M15" s="36">
        <v>0</v>
      </c>
      <c r="N15" s="31" t="s">
        <v>49</v>
      </c>
    </row>
    <row r="16" spans="1:14" s="27" customFormat="1" x14ac:dyDescent="0.2">
      <c r="A16" s="22"/>
      <c r="B16" s="22" t="s">
        <v>50</v>
      </c>
      <c r="C16" s="22"/>
      <c r="D16" s="28" t="s">
        <v>51</v>
      </c>
      <c r="E16" s="24">
        <f t="shared" si="0"/>
        <v>15261681</v>
      </c>
      <c r="F16" s="29">
        <f>SUM(F18:F20)</f>
        <v>0</v>
      </c>
      <c r="G16" s="29">
        <f>SUM(G18:G20)</f>
        <v>0</v>
      </c>
      <c r="H16" s="29">
        <f>SUM(H18:H20)</f>
        <v>0</v>
      </c>
      <c r="I16" s="29">
        <f>SUM(I17:I20)</f>
        <v>15261681</v>
      </c>
      <c r="J16" s="29">
        <f>SUM(J18:J20)</f>
        <v>0</v>
      </c>
      <c r="K16" s="29">
        <f>SUM(K18:K20)</f>
        <v>0</v>
      </c>
      <c r="L16" s="29">
        <f>SUM(L18:L20)</f>
        <v>0</v>
      </c>
      <c r="M16" s="30">
        <f>SUM(M18:M20)</f>
        <v>0</v>
      </c>
      <c r="N16" s="31"/>
    </row>
    <row r="17" spans="1:14" x14ac:dyDescent="0.2">
      <c r="A17" s="32"/>
      <c r="B17" s="32"/>
      <c r="C17" s="32" t="s">
        <v>52</v>
      </c>
      <c r="D17" s="33" t="s">
        <v>53</v>
      </c>
      <c r="E17" s="34">
        <f t="shared" si="0"/>
        <v>4000000</v>
      </c>
      <c r="F17" s="35">
        <v>0</v>
      </c>
      <c r="G17" s="35">
        <v>0</v>
      </c>
      <c r="H17" s="35">
        <v>0</v>
      </c>
      <c r="I17" s="35">
        <v>4000000</v>
      </c>
      <c r="J17" s="35">
        <v>0</v>
      </c>
      <c r="K17" s="35">
        <v>0</v>
      </c>
      <c r="L17" s="35">
        <v>0</v>
      </c>
      <c r="M17" s="37">
        <v>0</v>
      </c>
      <c r="N17" s="31" t="s">
        <v>54</v>
      </c>
    </row>
    <row r="18" spans="1:14" x14ac:dyDescent="0.2">
      <c r="A18" s="32"/>
      <c r="B18" s="32"/>
      <c r="C18" s="32" t="s">
        <v>55</v>
      </c>
      <c r="D18" s="33" t="s">
        <v>56</v>
      </c>
      <c r="E18" s="34">
        <f t="shared" si="0"/>
        <v>6261681</v>
      </c>
      <c r="F18" s="35">
        <v>0</v>
      </c>
      <c r="G18" s="35">
        <v>0</v>
      </c>
      <c r="H18" s="35">
        <v>0</v>
      </c>
      <c r="I18" s="35">
        <f>261681+6000000</f>
        <v>6261681</v>
      </c>
      <c r="J18" s="35">
        <v>0</v>
      </c>
      <c r="K18" s="35">
        <v>0</v>
      </c>
      <c r="L18" s="35">
        <v>0</v>
      </c>
      <c r="M18" s="37">
        <v>0</v>
      </c>
      <c r="N18" s="31" t="s">
        <v>57</v>
      </c>
    </row>
    <row r="19" spans="1:14" x14ac:dyDescent="0.2">
      <c r="A19" s="32"/>
      <c r="B19" s="32"/>
      <c r="C19" s="32" t="s">
        <v>58</v>
      </c>
      <c r="D19" s="33" t="s">
        <v>59</v>
      </c>
      <c r="E19" s="34">
        <f t="shared" si="0"/>
        <v>2500000</v>
      </c>
      <c r="F19" s="35">
        <v>0</v>
      </c>
      <c r="G19" s="35">
        <v>0</v>
      </c>
      <c r="H19" s="35">
        <v>0</v>
      </c>
      <c r="I19" s="35">
        <v>2500000</v>
      </c>
      <c r="J19" s="35">
        <v>0</v>
      </c>
      <c r="K19" s="35">
        <v>0</v>
      </c>
      <c r="L19" s="35">
        <v>0</v>
      </c>
      <c r="M19" s="37">
        <v>0</v>
      </c>
      <c r="N19" s="31" t="s">
        <v>60</v>
      </c>
    </row>
    <row r="20" spans="1:14" ht="18.75" customHeight="1" x14ac:dyDescent="0.2">
      <c r="A20" s="32"/>
      <c r="B20" s="32"/>
      <c r="C20" s="32" t="s">
        <v>61</v>
      </c>
      <c r="D20" s="33" t="s">
        <v>62</v>
      </c>
      <c r="E20" s="34">
        <f t="shared" si="0"/>
        <v>2500000</v>
      </c>
      <c r="F20" s="35">
        <v>0</v>
      </c>
      <c r="G20" s="35">
        <v>0</v>
      </c>
      <c r="H20" s="35">
        <v>0</v>
      </c>
      <c r="I20" s="35">
        <v>2500000</v>
      </c>
      <c r="J20" s="35">
        <v>0</v>
      </c>
      <c r="K20" s="35">
        <v>0</v>
      </c>
      <c r="L20" s="35">
        <v>0</v>
      </c>
      <c r="M20" s="37">
        <v>0</v>
      </c>
      <c r="N20" s="31" t="s">
        <v>63</v>
      </c>
    </row>
    <row r="21" spans="1:14" s="27" customFormat="1" x14ac:dyDescent="0.2">
      <c r="A21" s="22"/>
      <c r="B21" s="22" t="s">
        <v>64</v>
      </c>
      <c r="C21" s="22"/>
      <c r="D21" s="28" t="s">
        <v>65</v>
      </c>
      <c r="E21" s="24">
        <f t="shared" si="0"/>
        <v>23210657</v>
      </c>
      <c r="F21" s="35">
        <v>0</v>
      </c>
      <c r="G21" s="35">
        <v>0</v>
      </c>
      <c r="H21" s="35">
        <v>0</v>
      </c>
      <c r="I21" s="35">
        <f>1210657+22000000</f>
        <v>23210657</v>
      </c>
      <c r="J21" s="35">
        <v>0</v>
      </c>
      <c r="K21" s="35">
        <v>0</v>
      </c>
      <c r="L21" s="35">
        <v>0</v>
      </c>
      <c r="M21" s="37">
        <v>0</v>
      </c>
      <c r="N21" s="31" t="s">
        <v>66</v>
      </c>
    </row>
    <row r="22" spans="1:14" s="27" customFormat="1" x14ac:dyDescent="0.2">
      <c r="A22" s="22"/>
      <c r="B22" s="22" t="s">
        <v>67</v>
      </c>
      <c r="C22" s="22"/>
      <c r="D22" s="28" t="s">
        <v>68</v>
      </c>
      <c r="E22" s="24">
        <f t="shared" si="0"/>
        <v>13578430</v>
      </c>
      <c r="F22" s="35">
        <v>0</v>
      </c>
      <c r="G22" s="35">
        <v>0</v>
      </c>
      <c r="H22" s="35">
        <v>0</v>
      </c>
      <c r="I22" s="35">
        <f>9000000+4578430</f>
        <v>13578430</v>
      </c>
      <c r="J22" s="35">
        <v>0</v>
      </c>
      <c r="K22" s="35">
        <v>0</v>
      </c>
      <c r="L22" s="35">
        <v>0</v>
      </c>
      <c r="M22" s="37">
        <v>0</v>
      </c>
      <c r="N22" s="31">
        <v>55105</v>
      </c>
    </row>
    <row r="23" spans="1:14" s="27" customFormat="1" x14ac:dyDescent="0.2">
      <c r="A23" s="22" t="s">
        <v>69</v>
      </c>
      <c r="B23" s="22"/>
      <c r="C23" s="22"/>
      <c r="D23" s="23" t="s">
        <v>70</v>
      </c>
      <c r="E23" s="24">
        <f>SUM(F23:M23)</f>
        <v>197334600</v>
      </c>
      <c r="F23" s="25">
        <f t="shared" ref="F23:M23" si="3">SUM(F24:F26)</f>
        <v>0</v>
      </c>
      <c r="G23" s="25">
        <f t="shared" si="3"/>
        <v>0</v>
      </c>
      <c r="H23" s="25">
        <f t="shared" si="3"/>
        <v>0</v>
      </c>
      <c r="I23" s="25">
        <f>SUM(I24:I27)</f>
        <v>197334600</v>
      </c>
      <c r="J23" s="25">
        <f t="shared" si="3"/>
        <v>0</v>
      </c>
      <c r="K23" s="25">
        <f t="shared" si="3"/>
        <v>0</v>
      </c>
      <c r="L23" s="25">
        <f t="shared" si="3"/>
        <v>0</v>
      </c>
      <c r="M23" s="26">
        <f t="shared" si="3"/>
        <v>0</v>
      </c>
      <c r="N23" s="31"/>
    </row>
    <row r="24" spans="1:14" ht="30" x14ac:dyDescent="0.2">
      <c r="A24" s="32"/>
      <c r="B24" s="32" t="s">
        <v>71</v>
      </c>
      <c r="C24" s="32"/>
      <c r="D24" s="33" t="s">
        <v>72</v>
      </c>
      <c r="E24" s="34">
        <f t="shared" si="0"/>
        <v>155000000</v>
      </c>
      <c r="F24" s="35">
        <v>0</v>
      </c>
      <c r="G24" s="35">
        <v>0</v>
      </c>
      <c r="H24" s="35">
        <v>0</v>
      </c>
      <c r="I24" s="35">
        <v>155000000</v>
      </c>
      <c r="J24" s="35">
        <v>0</v>
      </c>
      <c r="K24" s="35">
        <v>0</v>
      </c>
      <c r="L24" s="35">
        <v>0</v>
      </c>
      <c r="M24" s="37">
        <v>0</v>
      </c>
      <c r="N24" s="31" t="s">
        <v>73</v>
      </c>
    </row>
    <row r="25" spans="1:14" x14ac:dyDescent="0.2">
      <c r="A25" s="32"/>
      <c r="B25" s="32" t="s">
        <v>74</v>
      </c>
      <c r="C25" s="32"/>
      <c r="D25" s="33" t="s">
        <v>75</v>
      </c>
      <c r="E25" s="34">
        <f t="shared" si="0"/>
        <v>33334600</v>
      </c>
      <c r="F25" s="35">
        <v>0</v>
      </c>
      <c r="G25" s="35">
        <v>0</v>
      </c>
      <c r="H25" s="35">
        <v>0</v>
      </c>
      <c r="I25" s="35">
        <f>334600+33000000</f>
        <v>33334600</v>
      </c>
      <c r="J25" s="35">
        <v>0</v>
      </c>
      <c r="K25" s="35">
        <v>0</v>
      </c>
      <c r="L25" s="35">
        <v>0</v>
      </c>
      <c r="M25" s="37">
        <v>0</v>
      </c>
      <c r="N25" s="31" t="s">
        <v>76</v>
      </c>
    </row>
    <row r="26" spans="1:14" x14ac:dyDescent="0.2">
      <c r="A26" s="32"/>
      <c r="B26" s="32" t="s">
        <v>77</v>
      </c>
      <c r="C26" s="32"/>
      <c r="D26" s="33" t="s">
        <v>78</v>
      </c>
      <c r="E26" s="34">
        <f t="shared" si="0"/>
        <v>4000000</v>
      </c>
      <c r="F26" s="35">
        <v>0</v>
      </c>
      <c r="G26" s="35">
        <v>0</v>
      </c>
      <c r="H26" s="35">
        <v>0</v>
      </c>
      <c r="I26" s="35">
        <v>4000000</v>
      </c>
      <c r="J26" s="35">
        <v>0</v>
      </c>
      <c r="K26" s="35">
        <v>0</v>
      </c>
      <c r="L26" s="35">
        <v>0</v>
      </c>
      <c r="M26" s="37">
        <v>0</v>
      </c>
      <c r="N26" s="31" t="s">
        <v>79</v>
      </c>
    </row>
    <row r="27" spans="1:14" x14ac:dyDescent="0.2">
      <c r="A27" s="38"/>
      <c r="B27" s="22" t="s">
        <v>80</v>
      </c>
      <c r="C27" s="22"/>
      <c r="D27" s="28" t="s">
        <v>81</v>
      </c>
      <c r="E27" s="34">
        <f t="shared" si="0"/>
        <v>5000000</v>
      </c>
      <c r="F27" s="35">
        <v>0</v>
      </c>
      <c r="G27" s="35">
        <v>0</v>
      </c>
      <c r="H27" s="35">
        <v>0</v>
      </c>
      <c r="I27" s="35">
        <v>5000000</v>
      </c>
      <c r="J27" s="35">
        <v>0</v>
      </c>
      <c r="K27" s="35">
        <v>0</v>
      </c>
      <c r="L27" s="35">
        <v>0</v>
      </c>
      <c r="M27" s="37">
        <v>0</v>
      </c>
      <c r="N27" s="39">
        <v>55224</v>
      </c>
    </row>
    <row r="28" spans="1:14" s="27" customFormat="1" x14ac:dyDescent="0.2">
      <c r="A28" s="22" t="s">
        <v>82</v>
      </c>
      <c r="B28" s="22"/>
      <c r="C28" s="22"/>
      <c r="D28" s="23" t="s">
        <v>83</v>
      </c>
      <c r="E28" s="24">
        <f t="shared" si="0"/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40">
        <v>0</v>
      </c>
      <c r="N28" s="31"/>
    </row>
    <row r="29" spans="1:14" ht="34.5" customHeight="1" x14ac:dyDescent="0.2">
      <c r="A29" s="41" t="s">
        <v>84</v>
      </c>
      <c r="B29" s="41"/>
      <c r="C29" s="41"/>
      <c r="D29" s="41"/>
      <c r="E29" s="24">
        <f t="shared" si="0"/>
        <v>381414570</v>
      </c>
      <c r="F29" s="25">
        <f t="shared" ref="F29:M29" si="4">F10+F23+F28</f>
        <v>0</v>
      </c>
      <c r="G29" s="25">
        <f t="shared" si="4"/>
        <v>0</v>
      </c>
      <c r="H29" s="25">
        <f t="shared" si="4"/>
        <v>0</v>
      </c>
      <c r="I29" s="25">
        <f t="shared" si="4"/>
        <v>381414570</v>
      </c>
      <c r="J29" s="25">
        <f t="shared" si="4"/>
        <v>0</v>
      </c>
      <c r="K29" s="25">
        <f t="shared" si="4"/>
        <v>0</v>
      </c>
      <c r="L29" s="25">
        <f t="shared" si="4"/>
        <v>0</v>
      </c>
      <c r="M29" s="26">
        <f t="shared" si="4"/>
        <v>0</v>
      </c>
      <c r="N29" s="42"/>
    </row>
    <row r="30" spans="1:14" ht="18" customHeight="1" x14ac:dyDescent="0.25">
      <c r="N30" s="43"/>
    </row>
    <row r="31" spans="1:14" x14ac:dyDescent="0.25">
      <c r="N31" s="43"/>
    </row>
    <row r="33" spans="14:14" s="45" customFormat="1" ht="23.25" customHeight="1" x14ac:dyDescent="0.25">
      <c r="N33" s="44"/>
    </row>
    <row r="34" spans="14:14" s="45" customFormat="1" ht="27.75" customHeight="1" x14ac:dyDescent="0.25">
      <c r="N34" s="44"/>
    </row>
    <row r="35" spans="14:14" s="45" customFormat="1" x14ac:dyDescent="0.25">
      <c r="N35" s="44"/>
    </row>
    <row r="36" spans="14:14" s="45" customFormat="1" x14ac:dyDescent="0.25">
      <c r="N36" s="44"/>
    </row>
  </sheetData>
  <sheetProtection selectLockedCells="1" selectUnlockedCells="1"/>
  <mergeCells count="14">
    <mergeCell ref="N7:N10"/>
    <mergeCell ref="F8:J8"/>
    <mergeCell ref="K8:M8"/>
    <mergeCell ref="A29:D29"/>
    <mergeCell ref="A1:N1"/>
    <mergeCell ref="A2:M2"/>
    <mergeCell ref="A3:N3"/>
    <mergeCell ref="A4:N4"/>
    <mergeCell ref="A7:A9"/>
    <mergeCell ref="B7:B9"/>
    <mergeCell ref="C7:C9"/>
    <mergeCell ref="D7:D9"/>
    <mergeCell ref="E7:E9"/>
    <mergeCell ref="F7:M7"/>
  </mergeCells>
  <printOptions horizontalCentered="1" verticalCentered="1"/>
  <pageMargins left="0.25" right="0.25" top="0.75" bottom="0.75" header="0.3" footer="0.3"/>
  <pageSetup paperSize="9" scale="5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5.11. Szoc</vt:lpstr>
      <vt:lpstr>'5.11. Szoc'!Nyomtatási_terület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2020-05-06T12:31:48Z</dcterms:created>
  <dcterms:modified xsi:type="dcterms:W3CDTF">2020-05-06T12:31:55Z</dcterms:modified>
</cp:coreProperties>
</file>