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6.2. sz. mell Kornisné Kp.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'9.6.2. sz. mell Kornisné Kp.'!$1:$6</definedName>
  </definedNames>
  <calcPr fullCalcOnLoad="1"/>
</workbook>
</file>

<file path=xl/sharedStrings.xml><?xml version="1.0" encoding="utf-8"?>
<sst xmlns="http://schemas.openxmlformats.org/spreadsheetml/2006/main" count="113" uniqueCount="98">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</sst>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6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color indexed="8"/>
      <name val="Times New Roman"/>
      <family val="1"/>
    </font>
    <font>
      <b/>
      <sz val="9"/>
      <name val="Times New Roman CE"/>
      <family val="1"/>
    </font>
    <font>
      <b/>
      <sz val="9"/>
      <color indexed="8"/>
      <name val="Times New Roman CE"/>
      <family val="1"/>
    </font>
    <font>
      <b/>
      <sz val="12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8"/>
      <name val="Times New Roman CE"/>
      <family val="1"/>
    </font>
    <font>
      <sz val="11"/>
      <name val="Times New Roman CE"/>
      <family val="1"/>
    </font>
    <font>
      <sz val="8"/>
      <color indexed="10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color indexed="8"/>
      <name val="Times New Roman CE"/>
      <family val="0"/>
    </font>
    <font>
      <b/>
      <sz val="10"/>
      <color indexed="8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6" borderId="5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43" fillId="27" borderId="7" applyNumberFormat="0" applyFont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53" fillId="34" borderId="0" applyNumberFormat="0" applyBorder="0" applyAlignment="0" applyProtection="0"/>
    <xf numFmtId="0" fontId="54" fillId="35" borderId="8" applyNumberFormat="0" applyAlignment="0" applyProtection="0"/>
    <xf numFmtId="0" fontId="5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56" fillId="0" borderId="9" applyNumberFormat="0" applyFill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7" fillId="36" borderId="0" applyNumberFormat="0" applyBorder="0" applyAlignment="0" applyProtection="0"/>
    <xf numFmtId="0" fontId="58" fillId="37" borderId="0" applyNumberFormat="0" applyBorder="0" applyAlignment="0" applyProtection="0"/>
    <xf numFmtId="0" fontId="59" fillId="35" borderId="1" applyNumberFormat="0" applyAlignment="0" applyProtection="0"/>
    <xf numFmtId="9" fontId="43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2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2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29" fillId="0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70" applyFont="1" applyFill="1" applyBorder="1" applyAlignment="1" applyProtection="1">
      <alignment horizontal="left" vertical="center" wrapText="1" indent="1"/>
      <protection/>
    </xf>
    <xf numFmtId="164" fontId="3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0" applyNumberFormat="1" applyFont="1" applyFill="1" applyBorder="1" applyAlignment="1" applyProtection="1">
      <alignment horizontal="center" vertical="center" wrapText="1"/>
      <protection/>
    </xf>
    <xf numFmtId="0" fontId="29" fillId="0" borderId="27" xfId="70" applyFont="1" applyFill="1" applyBorder="1" applyAlignment="1" applyProtection="1">
      <alignment horizontal="left" vertical="center" wrapText="1" indent="1"/>
      <protection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9" xfId="70" applyFont="1" applyFill="1" applyBorder="1" applyAlignment="1" applyProtection="1">
      <alignment horizontal="left" vertical="center" wrapText="1" indent="1"/>
      <protection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2" xfId="70" applyFont="1" applyFill="1" applyBorder="1" applyAlignment="1" applyProtection="1">
      <alignment horizontal="left" vertical="center" wrapText="1" indent="1"/>
      <protection/>
    </xf>
    <xf numFmtId="164" fontId="6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7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0" applyNumberFormat="1" applyFont="1" applyFill="1" applyBorder="1" applyAlignment="1" applyProtection="1">
      <alignment horizontal="center" vertical="center" wrapText="1"/>
      <protection/>
    </xf>
    <xf numFmtId="0" fontId="29" fillId="0" borderId="32" xfId="70" applyFont="1" applyFill="1" applyBorder="1" applyAlignment="1" applyProtection="1">
      <alignment horizontal="left" vertical="center" wrapText="1" inden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7" xfId="70" applyFont="1" applyFill="1" applyBorder="1" applyAlignment="1" applyProtection="1">
      <alignment horizontal="left" vertical="center" wrapText="1" indent="1"/>
      <protection/>
    </xf>
    <xf numFmtId="164" fontId="6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70" applyFont="1" applyFill="1" applyBorder="1" applyAlignment="1" applyProtection="1">
      <alignment horizontal="left" vertical="center" wrapText="1" indent="1"/>
      <protection/>
    </xf>
    <xf numFmtId="164" fontId="3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19" xfId="0" applyFont="1" applyBorder="1" applyAlignment="1" applyProtection="1">
      <alignment horizontal="center" vertical="center" wrapText="1"/>
      <protection/>
    </xf>
    <xf numFmtId="164" fontId="6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38" xfId="0" applyFont="1" applyBorder="1" applyAlignment="1" applyProtection="1">
      <alignment horizontal="left" wrapText="1" indent="1"/>
      <protection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horizontal="left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right" vertical="center" wrapText="1" inden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 applyProtection="1">
      <alignment vertical="center" wrapText="1"/>
      <protection/>
    </xf>
    <xf numFmtId="164" fontId="6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6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36" fillId="0" borderId="0" xfId="0" applyFont="1" applyFill="1" applyAlignment="1" applyProtection="1">
      <alignment horizontal="right" vertical="center" wrapText="1" indent="1"/>
      <protection/>
    </xf>
    <xf numFmtId="0" fontId="25" fillId="0" borderId="19" xfId="0" applyFont="1" applyFill="1" applyBorder="1" applyAlignment="1" applyProtection="1">
      <alignment horizontal="left" vertical="center"/>
      <protection/>
    </xf>
    <xf numFmtId="0" fontId="25" fillId="0" borderId="38" xfId="0" applyFont="1" applyFill="1" applyBorder="1" applyAlignment="1" applyProtection="1">
      <alignment vertical="center" wrapText="1"/>
      <protection/>
    </xf>
    <xf numFmtId="165" fontId="3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6" xfId="0" applyFont="1" applyFill="1" applyBorder="1" applyAlignment="1" applyProtection="1">
      <alignment horizontal="left" vertical="center" wrapText="1"/>
      <protection/>
    </xf>
    <xf numFmtId="0" fontId="25" fillId="0" borderId="37" xfId="0" applyFont="1" applyFill="1" applyBorder="1" applyAlignment="1" applyProtection="1">
      <alignment horizontal="left" vertical="center" wrapText="1"/>
      <protection/>
    </xf>
    <xf numFmtId="0" fontId="36" fillId="0" borderId="0" xfId="0" applyFont="1" applyFill="1" applyAlignment="1" applyProtection="1">
      <alignment vertical="center" wrapText="1"/>
      <protection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_KVRENMUNKA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mage\Dokumentumok1\&#214;nkorm&#225;nyzati%20k&#246;lts&#233;gvet&#233;s\K&#246;lts&#233;gvet&#233;s-2017\Rendelet%20m&#243;dos&#237;t&#225;s\2017.06.29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2_2017.(VII.28.)%20&#246;nkorm.rend.mell&#233;klete-2017.%20&#233;vi%20k&#246;lts&#233;gvet&#233;s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8">
    <tabColor rgb="FF92D050"/>
  </sheetPr>
  <dimension ref="A1:C62"/>
  <sheetViews>
    <sheetView tabSelected="1" view="pageLayout" zoomScaleNormal="145" workbookViewId="0" topLeftCell="A1">
      <selection activeCell="B15" sqref="B15"/>
    </sheetView>
  </sheetViews>
  <sheetFormatPr defaultColWidth="9.00390625" defaultRowHeight="12.75"/>
  <cols>
    <col min="1" max="1" width="13.875" style="72" customWidth="1"/>
    <col min="2" max="2" width="79.125" style="18" customWidth="1"/>
    <col min="3" max="3" width="25.00390625" style="80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195472656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23145936</v>
      </c>
    </row>
    <row r="11" spans="1:3" s="28" customFormat="1" ht="12" customHeight="1">
      <c r="A11" s="32" t="s">
        <v>19</v>
      </c>
      <c r="B11" s="33" t="s">
        <v>20</v>
      </c>
      <c r="C11" s="34">
        <v>10500000</v>
      </c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>
        <v>158991720</v>
      </c>
    </row>
    <row r="14" spans="1:3" s="28" customFormat="1" ht="12" customHeight="1">
      <c r="A14" s="32" t="s">
        <v>25</v>
      </c>
      <c r="B14" s="33" t="s">
        <v>26</v>
      </c>
      <c r="C14" s="34">
        <v>2835000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11304449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40">
        <f>5485000+374405+5445044</f>
        <v>11304449</v>
      </c>
    </row>
    <row r="24" spans="1:3" s="37" customFormat="1" ht="12" customHeight="1" thickBot="1">
      <c r="A24" s="32" t="s">
        <v>45</v>
      </c>
      <c r="B24" s="33" t="s">
        <v>46</v>
      </c>
      <c r="C24" s="34">
        <v>374405</v>
      </c>
    </row>
    <row r="25" spans="1:3" s="37" customFormat="1" ht="12" customHeight="1" thickBot="1">
      <c r="A25" s="41" t="s">
        <v>47</v>
      </c>
      <c r="B25" s="42" t="s">
        <v>48</v>
      </c>
      <c r="C25" s="43"/>
    </row>
    <row r="26" spans="1:3" s="37" customFormat="1" ht="12" customHeight="1" thickBot="1">
      <c r="A26" s="41" t="s">
        <v>49</v>
      </c>
      <c r="B26" s="42" t="s">
        <v>50</v>
      </c>
      <c r="C26" s="27">
        <f>+C27+C28</f>
        <v>2665000</v>
      </c>
    </row>
    <row r="27" spans="1:3" s="37" customFormat="1" ht="12" customHeight="1">
      <c r="A27" s="44" t="s">
        <v>51</v>
      </c>
      <c r="B27" s="45" t="s">
        <v>42</v>
      </c>
      <c r="C27" s="46"/>
    </row>
    <row r="28" spans="1:3" s="37" customFormat="1" ht="12" customHeight="1">
      <c r="A28" s="44" t="s">
        <v>52</v>
      </c>
      <c r="B28" s="47" t="s">
        <v>53</v>
      </c>
      <c r="C28" s="48">
        <v>2665000</v>
      </c>
    </row>
    <row r="29" spans="1:3" s="37" customFormat="1" ht="12" customHeight="1" thickBot="1">
      <c r="A29" s="32" t="s">
        <v>54</v>
      </c>
      <c r="B29" s="49" t="s">
        <v>55</v>
      </c>
      <c r="C29" s="50"/>
    </row>
    <row r="30" spans="1:3" s="37" customFormat="1" ht="12" customHeight="1" thickBot="1">
      <c r="A30" s="41" t="s">
        <v>56</v>
      </c>
      <c r="B30" s="42" t="s">
        <v>57</v>
      </c>
      <c r="C30" s="27">
        <f>+C31+C32+C33</f>
        <v>250000</v>
      </c>
    </row>
    <row r="31" spans="1:3" s="37" customFormat="1" ht="12" customHeight="1">
      <c r="A31" s="44" t="s">
        <v>58</v>
      </c>
      <c r="B31" s="45" t="s">
        <v>59</v>
      </c>
      <c r="C31" s="46"/>
    </row>
    <row r="32" spans="1:3" s="37" customFormat="1" ht="12" customHeight="1">
      <c r="A32" s="44" t="s">
        <v>60</v>
      </c>
      <c r="B32" s="47" t="s">
        <v>61</v>
      </c>
      <c r="C32" s="51"/>
    </row>
    <row r="33" spans="1:3" s="37" customFormat="1" ht="12" customHeight="1" thickBot="1">
      <c r="A33" s="32" t="s">
        <v>62</v>
      </c>
      <c r="B33" s="49" t="s">
        <v>63</v>
      </c>
      <c r="C33" s="50">
        <v>250000</v>
      </c>
    </row>
    <row r="34" spans="1:3" s="28" customFormat="1" ht="12" customHeight="1" thickBot="1">
      <c r="A34" s="41" t="s">
        <v>64</v>
      </c>
      <c r="B34" s="42" t="s">
        <v>65</v>
      </c>
      <c r="C34" s="43"/>
    </row>
    <row r="35" spans="1:3" s="28" customFormat="1" ht="12" customHeight="1" thickBot="1">
      <c r="A35" s="41" t="s">
        <v>66</v>
      </c>
      <c r="B35" s="42" t="s">
        <v>67</v>
      </c>
      <c r="C35" s="52">
        <v>1200000</v>
      </c>
    </row>
    <row r="36" spans="1:3" s="28" customFormat="1" ht="12" customHeight="1" thickBot="1">
      <c r="A36" s="19" t="s">
        <v>68</v>
      </c>
      <c r="B36" s="42" t="s">
        <v>69</v>
      </c>
      <c r="C36" s="53">
        <f>+C8+C20+C25+C26+C30+C34+C35</f>
        <v>210892105</v>
      </c>
    </row>
    <row r="37" spans="1:3" s="28" customFormat="1" ht="12" customHeight="1" thickBot="1">
      <c r="A37" s="54" t="s">
        <v>70</v>
      </c>
      <c r="B37" s="42" t="s">
        <v>71</v>
      </c>
      <c r="C37" s="53">
        <f>+C38+C39+C40</f>
        <v>340165855</v>
      </c>
    </row>
    <row r="38" spans="1:3" s="28" customFormat="1" ht="12" customHeight="1">
      <c r="A38" s="44" t="s">
        <v>72</v>
      </c>
      <c r="B38" s="45" t="s">
        <v>73</v>
      </c>
      <c r="C38" s="46">
        <v>418046</v>
      </c>
    </row>
    <row r="39" spans="1:3" s="28" customFormat="1" ht="12" customHeight="1">
      <c r="A39" s="44" t="s">
        <v>74</v>
      </c>
      <c r="B39" s="47" t="s">
        <v>75</v>
      </c>
      <c r="C39" s="51"/>
    </row>
    <row r="40" spans="1:3" s="37" customFormat="1" ht="12" customHeight="1" thickBot="1">
      <c r="A40" s="32" t="s">
        <v>76</v>
      </c>
      <c r="B40" s="49" t="s">
        <v>77</v>
      </c>
      <c r="C40" s="55">
        <f>291171179+10002440+128500+32617351+1706048+1956276+30648+3074400+310040-49073-1200000</f>
        <v>339747809</v>
      </c>
    </row>
    <row r="41" spans="1:3" s="37" customFormat="1" ht="15" customHeight="1" thickBot="1">
      <c r="A41" s="54" t="s">
        <v>78</v>
      </c>
      <c r="B41" s="56" t="s">
        <v>79</v>
      </c>
      <c r="C41" s="57">
        <f>+C36+C37</f>
        <v>551057960</v>
      </c>
    </row>
    <row r="42" spans="1:3" s="37" customFormat="1" ht="15" customHeight="1">
      <c r="A42" s="58"/>
      <c r="B42" s="59"/>
      <c r="C42" s="60"/>
    </row>
    <row r="43" spans="1:3" ht="13.5" thickBot="1">
      <c r="A43" s="61"/>
      <c r="B43" s="62"/>
      <c r="C43" s="63"/>
    </row>
    <row r="44" spans="1:3" s="22" customFormat="1" ht="16.5" customHeight="1" thickBot="1">
      <c r="A44" s="64"/>
      <c r="B44" s="65" t="s">
        <v>80</v>
      </c>
      <c r="C44" s="57"/>
    </row>
    <row r="45" spans="1:3" s="66" customFormat="1" ht="12" customHeight="1" thickBot="1">
      <c r="A45" s="41" t="s">
        <v>13</v>
      </c>
      <c r="B45" s="42" t="s">
        <v>81</v>
      </c>
      <c r="C45" s="27">
        <f>SUM(C46:C50)</f>
        <v>543694574</v>
      </c>
    </row>
    <row r="46" spans="1:3" ht="12" customHeight="1">
      <c r="A46" s="32" t="s">
        <v>15</v>
      </c>
      <c r="B46" s="39" t="s">
        <v>82</v>
      </c>
      <c r="C46" s="67">
        <f>252961952+7690498+26854054+1398400+30648+2520000+416250+3193542+242106</f>
        <v>295307450</v>
      </c>
    </row>
    <row r="47" spans="1:3" ht="12" customHeight="1">
      <c r="A47" s="32" t="s">
        <v>17</v>
      </c>
      <c r="B47" s="33" t="s">
        <v>83</v>
      </c>
      <c r="C47" s="68">
        <f>59052747+1676942+5763297+307648+554400-41845+761502+3565</f>
        <v>68078256</v>
      </c>
    </row>
    <row r="48" spans="1:3" ht="12" customHeight="1">
      <c r="A48" s="32" t="s">
        <v>19</v>
      </c>
      <c r="B48" s="33" t="s">
        <v>84</v>
      </c>
      <c r="C48" s="68">
        <f>176076922+1300000+635000-59900+128500+977900+254400-29210+1490000-170000-294744</f>
        <v>180308868</v>
      </c>
    </row>
    <row r="49" spans="1:3" ht="12" customHeight="1">
      <c r="A49" s="32" t="s">
        <v>21</v>
      </c>
      <c r="B49" s="33" t="s">
        <v>85</v>
      </c>
      <c r="C49" s="69"/>
    </row>
    <row r="50" spans="1:3" ht="12" customHeight="1" thickBot="1">
      <c r="A50" s="32" t="s">
        <v>23</v>
      </c>
      <c r="B50" s="33" t="s">
        <v>86</v>
      </c>
      <c r="C50" s="69"/>
    </row>
    <row r="51" spans="1:3" ht="12" customHeight="1" thickBot="1">
      <c r="A51" s="41" t="s">
        <v>37</v>
      </c>
      <c r="B51" s="42" t="s">
        <v>87</v>
      </c>
      <c r="C51" s="27">
        <f>SUM(C52:C54)</f>
        <v>7363386</v>
      </c>
    </row>
    <row r="52" spans="1:3" s="66" customFormat="1" ht="12" customHeight="1">
      <c r="A52" s="32" t="s">
        <v>39</v>
      </c>
      <c r="B52" s="39" t="s">
        <v>88</v>
      </c>
      <c r="C52" s="67">
        <f>3155260+59900+973976+29210+310040+2665000+170000</f>
        <v>7363386</v>
      </c>
    </row>
    <row r="53" spans="1:3" ht="12" customHeight="1">
      <c r="A53" s="32" t="s">
        <v>41</v>
      </c>
      <c r="B53" s="33" t="s">
        <v>89</v>
      </c>
      <c r="C53" s="69"/>
    </row>
    <row r="54" spans="1:3" ht="12" customHeight="1">
      <c r="A54" s="32" t="s">
        <v>43</v>
      </c>
      <c r="B54" s="33" t="s">
        <v>90</v>
      </c>
      <c r="C54" s="69"/>
    </row>
    <row r="55" spans="1:3" ht="12" customHeight="1" thickBot="1">
      <c r="A55" s="32" t="s">
        <v>45</v>
      </c>
      <c r="B55" s="33" t="s">
        <v>91</v>
      </c>
      <c r="C55" s="69"/>
    </row>
    <row r="56" spans="1:3" ht="15" customHeight="1" thickBot="1">
      <c r="A56" s="41" t="s">
        <v>47</v>
      </c>
      <c r="B56" s="42" t="s">
        <v>92</v>
      </c>
      <c r="C56" s="43"/>
    </row>
    <row r="57" spans="1:3" ht="13.5" thickBot="1">
      <c r="A57" s="41" t="s">
        <v>49</v>
      </c>
      <c r="B57" s="70" t="s">
        <v>93</v>
      </c>
      <c r="C57" s="71">
        <f>+C45+C51+C56</f>
        <v>551057960</v>
      </c>
    </row>
    <row r="58" ht="15" customHeight="1" thickBot="1">
      <c r="C58" s="73"/>
    </row>
    <row r="59" spans="1:3" ht="14.25" customHeight="1" thickBot="1">
      <c r="A59" s="74" t="s">
        <v>94</v>
      </c>
      <c r="B59" s="75"/>
      <c r="C59" s="76">
        <v>115.8</v>
      </c>
    </row>
    <row r="60" spans="1:3" ht="13.5" thickBot="1">
      <c r="A60" s="74" t="s">
        <v>95</v>
      </c>
      <c r="B60" s="75"/>
      <c r="C60" s="77">
        <v>4</v>
      </c>
    </row>
    <row r="61" spans="1:3" ht="13.5" thickBot="1">
      <c r="A61" s="74" t="s">
        <v>96</v>
      </c>
      <c r="B61" s="75"/>
      <c r="C61" s="77">
        <v>32</v>
      </c>
    </row>
    <row r="62" spans="1:3" ht="13.5" thickBot="1">
      <c r="A62" s="78" t="s">
        <v>97</v>
      </c>
      <c r="B62" s="79"/>
      <c r="C62" s="77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28. melléklet a 22/2017.(VII.28.)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2017-07-28T07:33:50Z</dcterms:created>
  <dcterms:modified xsi:type="dcterms:W3CDTF">2017-07-28T07:33:51Z</dcterms:modified>
  <cp:category/>
  <cp:version/>
  <cp:contentType/>
  <cp:contentStatus/>
</cp:coreProperties>
</file>