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KIADÁS" sheetId="1" r:id="rId1"/>
    <sheet name="Munka2" sheetId="2" r:id="rId2"/>
    <sheet name="BEVÉTELEK" sheetId="3" r:id="rId3"/>
  </sheets>
  <calcPr calcId="152511"/>
</workbook>
</file>

<file path=xl/calcChain.xml><?xml version="1.0" encoding="utf-8"?>
<calcChain xmlns="http://schemas.openxmlformats.org/spreadsheetml/2006/main">
  <c r="H37" i="1" l="1"/>
  <c r="B10" i="3"/>
  <c r="E10" i="3"/>
  <c r="I10" i="3"/>
  <c r="J10" i="3"/>
  <c r="K10" i="3"/>
  <c r="K9" i="3"/>
  <c r="I8" i="3"/>
  <c r="K8" i="3" s="1"/>
  <c r="I7" i="3"/>
  <c r="K7" i="3" s="1"/>
  <c r="D4" i="2" l="1"/>
  <c r="D5" i="2"/>
  <c r="D6" i="2"/>
  <c r="D7" i="2"/>
  <c r="D8" i="2"/>
  <c r="D9" i="2"/>
  <c r="D11" i="2"/>
  <c r="D12" i="2"/>
  <c r="D13" i="2"/>
  <c r="D14" i="2"/>
  <c r="D15" i="2"/>
  <c r="D17" i="2"/>
  <c r="D18" i="2"/>
  <c r="D20" i="2"/>
  <c r="D21" i="2"/>
  <c r="D23" i="2"/>
  <c r="D24" i="2"/>
  <c r="D25" i="2"/>
  <c r="D26" i="2"/>
  <c r="D28" i="2"/>
  <c r="D29" i="2"/>
  <c r="D30" i="2"/>
  <c r="D32" i="2"/>
  <c r="D33" i="2"/>
  <c r="D3" i="2"/>
  <c r="C34" i="2"/>
  <c r="B34" i="2"/>
  <c r="C27" i="2"/>
  <c r="B27" i="2"/>
  <c r="C22" i="2"/>
  <c r="B22" i="2"/>
  <c r="C19" i="2"/>
  <c r="C31" i="2" s="1"/>
  <c r="B19" i="2"/>
  <c r="B31" i="2" s="1"/>
  <c r="C16" i="2"/>
  <c r="B16" i="2"/>
  <c r="C10" i="2"/>
  <c r="C35" i="2" s="1"/>
  <c r="B10" i="2"/>
  <c r="B35" i="2" s="1"/>
  <c r="D35" i="2" l="1"/>
  <c r="D16" i="2"/>
  <c r="D31" i="2"/>
  <c r="D22" i="2"/>
  <c r="D27" i="2"/>
  <c r="D34" i="2"/>
  <c r="D19" i="2"/>
  <c r="D10" i="2"/>
  <c r="G12" i="1"/>
  <c r="B36" i="1"/>
  <c r="C36" i="1"/>
  <c r="H34" i="1"/>
  <c r="H35" i="1"/>
  <c r="H32" i="1"/>
  <c r="H31" i="1"/>
  <c r="H30" i="1"/>
  <c r="B29" i="1"/>
  <c r="C29" i="1"/>
  <c r="F29" i="1"/>
  <c r="G29" i="1"/>
  <c r="H28" i="1"/>
  <c r="H27" i="1"/>
  <c r="H26" i="1"/>
  <c r="H25" i="1"/>
  <c r="H23" i="1"/>
  <c r="B24" i="1"/>
  <c r="C24" i="1"/>
  <c r="H22" i="1"/>
  <c r="F21" i="1"/>
  <c r="F33" i="1" s="1"/>
  <c r="G21" i="1"/>
  <c r="G33" i="1" s="1"/>
  <c r="H20" i="1"/>
  <c r="E12" i="1"/>
  <c r="E37" i="1" s="1"/>
  <c r="B21" i="1"/>
  <c r="C21" i="1"/>
  <c r="H19" i="1"/>
  <c r="B18" i="1"/>
  <c r="C18" i="1"/>
  <c r="F18" i="1"/>
  <c r="G18" i="1"/>
  <c r="H16" i="1"/>
  <c r="H17" i="1"/>
  <c r="H15" i="1"/>
  <c r="H14" i="1"/>
  <c r="H11" i="1"/>
  <c r="H5" i="1"/>
  <c r="H6" i="1"/>
  <c r="H7" i="1"/>
  <c r="H8" i="1"/>
  <c r="H9" i="1"/>
  <c r="H10" i="1"/>
  <c r="B12" i="1"/>
  <c r="C12" i="1"/>
  <c r="D12" i="1"/>
  <c r="F12" i="1"/>
  <c r="H36" i="1" l="1"/>
  <c r="C33" i="1"/>
  <c r="C37" i="1" s="1"/>
  <c r="F37" i="1"/>
  <c r="B33" i="1"/>
  <c r="B37" i="1" s="1"/>
  <c r="G37" i="1"/>
  <c r="H24" i="1"/>
  <c r="H29" i="1"/>
  <c r="H21" i="1"/>
  <c r="H12" i="1"/>
  <c r="H18" i="1"/>
  <c r="H33" i="1" l="1"/>
</calcChain>
</file>

<file path=xl/sharedStrings.xml><?xml version="1.0" encoding="utf-8"?>
<sst xmlns="http://schemas.openxmlformats.org/spreadsheetml/2006/main" count="96" uniqueCount="57">
  <si>
    <t>béren kívüli juttatások (k1107)</t>
  </si>
  <si>
    <t>egyéb külső személyi juttatások (K123)</t>
  </si>
  <si>
    <t>személyi juttatások összesen:</t>
  </si>
  <si>
    <t>szja (K227)</t>
  </si>
  <si>
    <t>egészségügyi hozzájárulás(K224)</t>
  </si>
  <si>
    <t xml:space="preserve">munkaadót terhelő járulékok összesen: </t>
  </si>
  <si>
    <t>szakmai anyag (K311)</t>
  </si>
  <si>
    <t>üzemeltetési anyag</t>
  </si>
  <si>
    <t>készletbeszerzés összesen:</t>
  </si>
  <si>
    <t>informatikai szolgáltatások igénybevétele (K321)</t>
  </si>
  <si>
    <t>egyéb kommunikációs szolgáltatás (K322)</t>
  </si>
  <si>
    <t xml:space="preserve">Kommunikációs szolgáltatások összesen: </t>
  </si>
  <si>
    <t xml:space="preserve">Közüzemi díjak (K331) </t>
  </si>
  <si>
    <t>Karbantartás,kisjavítás (K334)</t>
  </si>
  <si>
    <t>Egyéb szolgáltatások (K337)</t>
  </si>
  <si>
    <t>DOLOGI KIADÁSOK ÖSSZESEN: (K3)</t>
  </si>
  <si>
    <t>szocho (k211)</t>
  </si>
  <si>
    <t>Egyéb tárgyi eszk.beszerzés (K64)</t>
  </si>
  <si>
    <t>Beruház.célú előz.felsz.Áfa (K67)</t>
  </si>
  <si>
    <t xml:space="preserve">Szolgáltatási kiadások összesen: </t>
  </si>
  <si>
    <t>Működési célú előz.felsz. Áfa (K351)</t>
  </si>
  <si>
    <t xml:space="preserve">Beruházások </t>
  </si>
  <si>
    <t xml:space="preserve">KÖLTSÉGVETÉSI KIADÁSOK MINDÖSSZESEN: </t>
  </si>
  <si>
    <t>Homokmégy</t>
  </si>
  <si>
    <t>Hajós</t>
  </si>
  <si>
    <t>011130</t>
  </si>
  <si>
    <t>018030</t>
  </si>
  <si>
    <t>közlekedési ktg.térítés</t>
  </si>
  <si>
    <t>016020</t>
  </si>
  <si>
    <t>Egyéb ktg.térítések (K1110)</t>
  </si>
  <si>
    <t>Foglalkoztatottak egyéb személyi juttatásai (K1113)</t>
  </si>
  <si>
    <t>Hmégy</t>
  </si>
  <si>
    <t>Munkavégzésre irányuló egyéb jogv.(K122)</t>
  </si>
  <si>
    <t>összesen</t>
  </si>
  <si>
    <t>táppénz hozzájárulás</t>
  </si>
  <si>
    <t>Bérleti és lízing díjak (K333)</t>
  </si>
  <si>
    <t>Kiküldetés kiadásai (K341)</t>
  </si>
  <si>
    <t>Egyéb dologi kiadás (K355)</t>
  </si>
  <si>
    <t>munkabér(K11101)</t>
  </si>
  <si>
    <t>KIADÁSOK  HOMOKMÉGY - HAJÓS BONTÁS</t>
  </si>
  <si>
    <t xml:space="preserve">    2016. december 31-i teljesítési adatok kormányzati funkciónként - BEVÉTELEK</t>
  </si>
  <si>
    <t>Kormányzati funkciók</t>
  </si>
  <si>
    <t>Működési célú támogatások Áht-belülről</t>
  </si>
  <si>
    <t>Felhalmozási célú támogatás Áht-belülről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</si>
  <si>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</si>
  <si>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</si>
  <si>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</si>
  <si>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</si>
  <si>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</si>
  <si>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</t>
  </si>
  <si>
    <t>Finanszírozási bevételek</t>
  </si>
  <si>
    <t>Bevételek összesen</t>
  </si>
  <si>
    <t>5/d sz. .melléklet</t>
  </si>
  <si>
    <t>KÖZÖS ÖNKORMÁNYZATI HIVATAL</t>
  </si>
  <si>
    <t>Összesen:</t>
  </si>
  <si>
    <t>5/c.sz.melléklet</t>
  </si>
  <si>
    <t xml:space="preserve"> 2016. december 31-i teljesítési adatok kormányzati funkciónként -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</si>
</sst>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vertical="top"/>
    </xf>
    <xf numFmtId="0" fontId="0" fillId="3" borderId="0" xfId="0" applyFill="1"/>
    <xf numFmtId="0" fontId="0" fillId="0" borderId="0" xfId="0" applyAlignment="1">
      <alignment horizontal="left" vertical="center" wrapText="1"/>
    </xf>
    <xf numFmtId="1" fontId="0" fillId="0" borderId="0" xfId="1" applyNumberFormat="1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4" xfId="1" applyNumberFormat="1" applyFont="1" applyBorder="1" applyAlignment="1">
      <alignment horizontal="left" vertical="center" wrapText="1"/>
    </xf>
    <xf numFmtId="164" fontId="0" fillId="0" borderId="4" xfId="1" applyNumberFormat="1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164" fontId="0" fillId="0" borderId="4" xfId="1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4" fillId="4" borderId="4" xfId="1" applyNumberFormat="1" applyFont="1" applyFill="1" applyBorder="1" applyAlignment="1">
      <alignment horizontal="left" vertical="center" wrapText="1"/>
    </xf>
    <xf numFmtId="164" fontId="4" fillId="4" borderId="4" xfId="1" applyNumberFormat="1" applyFont="1" applyFill="1" applyBorder="1" applyAlignment="1">
      <alignment horizontal="left" vertical="center"/>
    </xf>
    <xf numFmtId="164" fontId="0" fillId="0" borderId="0" xfId="1" applyNumberFormat="1" applyFont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4" xfId="1" applyNumberFormat="1" applyFont="1" applyFill="1" applyBorder="1" applyAlignment="1">
      <alignment horizontal="left" vertical="center" wrapText="1"/>
    </xf>
    <xf numFmtId="164" fontId="4" fillId="2" borderId="4" xfId="1" applyNumberFormat="1" applyFont="1" applyFill="1" applyBorder="1" applyAlignment="1">
      <alignment horizontal="left" vertical="center"/>
    </xf>
    <xf numFmtId="164" fontId="2" fillId="3" borderId="4" xfId="1" applyNumberFormat="1" applyFont="1" applyFill="1" applyBorder="1" applyAlignment="1">
      <alignment horizontal="left" vertical="center" wrapText="1"/>
    </xf>
    <xf numFmtId="164" fontId="1" fillId="3" borderId="4" xfId="1" applyNumberFormat="1" applyFont="1" applyFill="1" applyBorder="1" applyAlignment="1">
      <alignment horizontal="left" vertical="center" wrapText="1"/>
    </xf>
    <xf numFmtId="164" fontId="1" fillId="3" borderId="4" xfId="1" applyNumberFormat="1" applyFont="1" applyFill="1" applyBorder="1" applyAlignment="1">
      <alignment horizontal="left" vertical="center"/>
    </xf>
    <xf numFmtId="164" fontId="3" fillId="3" borderId="4" xfId="1" applyNumberFormat="1" applyFont="1" applyFill="1" applyBorder="1" applyAlignment="1">
      <alignment horizontal="left" vertical="center" wrapText="1"/>
    </xf>
    <xf numFmtId="164" fontId="1" fillId="0" borderId="4" xfId="1" applyNumberFormat="1" applyFont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 wrapText="1"/>
    </xf>
    <xf numFmtId="164" fontId="4" fillId="4" borderId="5" xfId="1" applyNumberFormat="1" applyFont="1" applyFill="1" applyBorder="1" applyAlignment="1">
      <alignment horizontal="left" vertical="center" wrapText="1"/>
    </xf>
    <xf numFmtId="164" fontId="4" fillId="4" borderId="5" xfId="1" applyNumberFormat="1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 wrapText="1"/>
    </xf>
    <xf numFmtId="164" fontId="4" fillId="4" borderId="3" xfId="1" applyNumberFormat="1" applyFont="1" applyFill="1" applyBorder="1" applyAlignment="1">
      <alignment horizontal="left" vertical="center" wrapText="1"/>
    </xf>
    <xf numFmtId="164" fontId="4" fillId="4" borderId="7" xfId="1" applyNumberFormat="1" applyFont="1" applyFill="1" applyBorder="1" applyAlignment="1">
      <alignment horizontal="left" vertical="center"/>
    </xf>
    <xf numFmtId="1" fontId="0" fillId="3" borderId="0" xfId="1" applyNumberFormat="1" applyFont="1" applyFill="1" applyBorder="1" applyAlignment="1">
      <alignment horizontal="left" vertical="center" wrapText="1"/>
    </xf>
    <xf numFmtId="1" fontId="4" fillId="3" borderId="0" xfId="1" applyNumberFormat="1" applyFont="1" applyFill="1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1" fontId="4" fillId="3" borderId="1" xfId="1" applyNumberFormat="1" applyFont="1" applyFill="1" applyBorder="1" applyAlignment="1">
      <alignment horizontal="left" vertical="center" wrapText="1"/>
    </xf>
    <xf numFmtId="164" fontId="4" fillId="4" borderId="1" xfId="0" applyNumberFormat="1" applyFont="1" applyFill="1" applyBorder="1"/>
    <xf numFmtId="164" fontId="4" fillId="4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/>
    <xf numFmtId="164" fontId="4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" fontId="7" fillId="0" borderId="0" xfId="1" applyNumberFormat="1" applyFont="1" applyAlignment="1">
      <alignment horizontal="left" vertical="center"/>
    </xf>
    <xf numFmtId="1" fontId="6" fillId="0" borderId="0" xfId="1" applyNumberFormat="1" applyFont="1" applyAlignment="1">
      <alignment horizontal="left" vertical="center"/>
    </xf>
    <xf numFmtId="49" fontId="0" fillId="0" borderId="0" xfId="0" applyNumberFormat="1"/>
    <xf numFmtId="49" fontId="6" fillId="0" borderId="0" xfId="1" applyNumberFormat="1" applyFont="1"/>
    <xf numFmtId="49" fontId="6" fillId="0" borderId="1" xfId="1" applyNumberFormat="1" applyFont="1" applyBorder="1" applyAlignment="1">
      <alignment horizontal="center" vertical="center" wrapText="1"/>
    </xf>
    <xf numFmtId="1" fontId="8" fillId="2" borderId="2" xfId="1" applyNumberFormat="1" applyFont="1" applyFill="1" applyBorder="1" applyAlignment="1">
      <alignment horizontal="center" vertical="center" wrapText="1"/>
    </xf>
    <xf numFmtId="49" fontId="0" fillId="0" borderId="4" xfId="0" applyNumberFormat="1" applyBorder="1"/>
    <xf numFmtId="49" fontId="4" fillId="5" borderId="0" xfId="0" applyNumberFormat="1" applyFont="1" applyFill="1"/>
    <xf numFmtId="1" fontId="7" fillId="0" borderId="0" xfId="1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1" fontId="4" fillId="0" borderId="4" xfId="0" applyNumberFormat="1" applyFont="1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1" fontId="0" fillId="0" borderId="2" xfId="0" applyNumberFormat="1" applyBorder="1" applyAlignment="1">
      <alignment horizontal="left" vertical="center"/>
    </xf>
    <xf numFmtId="1" fontId="0" fillId="0" borderId="1" xfId="0" applyNumberFormat="1" applyFill="1" applyBorder="1" applyAlignment="1">
      <alignment horizontal="left" vertical="center"/>
    </xf>
    <xf numFmtId="1" fontId="0" fillId="0" borderId="4" xfId="1" applyNumberFormat="1" applyFont="1" applyBorder="1" applyAlignment="1">
      <alignment horizontal="left" vertical="center" wrapText="1"/>
    </xf>
    <xf numFmtId="1" fontId="0" fillId="0" borderId="4" xfId="1" applyNumberFormat="1" applyFont="1" applyBorder="1" applyAlignment="1">
      <alignment horizontal="left" vertical="center"/>
    </xf>
    <xf numFmtId="1" fontId="0" fillId="0" borderId="1" xfId="1" applyNumberFormat="1" applyFont="1" applyBorder="1" applyAlignment="1">
      <alignment horizontal="left" vertical="center"/>
    </xf>
    <xf numFmtId="1" fontId="0" fillId="0" borderId="4" xfId="1" applyNumberFormat="1" applyFont="1" applyFill="1" applyBorder="1" applyAlignment="1">
      <alignment horizontal="left" vertical="center" wrapText="1"/>
    </xf>
    <xf numFmtId="1" fontId="4" fillId="4" borderId="4" xfId="1" applyNumberFormat="1" applyFont="1" applyFill="1" applyBorder="1" applyAlignment="1">
      <alignment horizontal="left" vertical="center" wrapText="1"/>
    </xf>
    <xf numFmtId="1" fontId="4" fillId="4" borderId="4" xfId="1" applyNumberFormat="1" applyFont="1" applyFill="1" applyBorder="1" applyAlignment="1">
      <alignment horizontal="left" vertical="center"/>
    </xf>
    <xf numFmtId="1" fontId="4" fillId="4" borderId="1" xfId="1" applyNumberFormat="1" applyFont="1" applyFill="1" applyBorder="1" applyAlignment="1">
      <alignment horizontal="left" vertical="center"/>
    </xf>
    <xf numFmtId="1" fontId="4" fillId="2" borderId="4" xfId="1" applyNumberFormat="1" applyFont="1" applyFill="1" applyBorder="1" applyAlignment="1">
      <alignment horizontal="left" vertical="center" wrapText="1"/>
    </xf>
    <xf numFmtId="1" fontId="4" fillId="2" borderId="4" xfId="1" applyNumberFormat="1" applyFont="1" applyFill="1" applyBorder="1" applyAlignment="1">
      <alignment horizontal="left" vertical="center"/>
    </xf>
    <xf numFmtId="1" fontId="4" fillId="2" borderId="1" xfId="1" applyNumberFormat="1" applyFont="1" applyFill="1" applyBorder="1" applyAlignment="1">
      <alignment horizontal="left" vertical="center"/>
    </xf>
    <xf numFmtId="1" fontId="1" fillId="2" borderId="1" xfId="1" applyNumberFormat="1" applyFont="1" applyFill="1" applyBorder="1" applyAlignment="1">
      <alignment horizontal="left" vertical="center"/>
    </xf>
    <xf numFmtId="1" fontId="2" fillId="3" borderId="4" xfId="1" applyNumberFormat="1" applyFont="1" applyFill="1" applyBorder="1" applyAlignment="1">
      <alignment horizontal="left" vertical="center" wrapText="1"/>
    </xf>
    <xf numFmtId="1" fontId="0" fillId="0" borderId="1" xfId="1" applyNumberFormat="1" applyFont="1" applyBorder="1" applyAlignment="1">
      <alignment horizontal="left" vertical="center" wrapText="1"/>
    </xf>
    <xf numFmtId="1" fontId="1" fillId="3" borderId="4" xfId="1" applyNumberFormat="1" applyFont="1" applyFill="1" applyBorder="1" applyAlignment="1">
      <alignment horizontal="left" vertical="center" wrapText="1"/>
    </xf>
    <xf numFmtId="1" fontId="1" fillId="3" borderId="4" xfId="1" applyNumberFormat="1" applyFont="1" applyFill="1" applyBorder="1" applyAlignment="1">
      <alignment horizontal="left" vertical="center"/>
    </xf>
    <xf numFmtId="1" fontId="1" fillId="3" borderId="1" xfId="1" applyNumberFormat="1" applyFont="1" applyFill="1" applyBorder="1" applyAlignment="1">
      <alignment horizontal="left" vertical="center"/>
    </xf>
    <xf numFmtId="1" fontId="3" fillId="3" borderId="4" xfId="1" applyNumberFormat="1" applyFont="1" applyFill="1" applyBorder="1" applyAlignment="1">
      <alignment horizontal="left" vertical="center" wrapText="1"/>
    </xf>
    <xf numFmtId="1" fontId="1" fillId="0" borderId="4" xfId="1" applyNumberFormat="1" applyFont="1" applyBorder="1" applyAlignment="1">
      <alignment horizontal="left" vertical="center"/>
    </xf>
    <xf numFmtId="1" fontId="1" fillId="0" borderId="1" xfId="1" applyNumberFormat="1" applyFont="1" applyBorder="1" applyAlignment="1">
      <alignment horizontal="left" vertical="center"/>
    </xf>
    <xf numFmtId="1" fontId="4" fillId="4" borderId="5" xfId="1" applyNumberFormat="1" applyFont="1" applyFill="1" applyBorder="1" applyAlignment="1">
      <alignment horizontal="left" vertical="center" wrapText="1"/>
    </xf>
    <xf numFmtId="1" fontId="4" fillId="4" borderId="5" xfId="1" applyNumberFormat="1" applyFont="1" applyFill="1" applyBorder="1" applyAlignment="1">
      <alignment horizontal="left" vertical="center"/>
    </xf>
    <xf numFmtId="1" fontId="4" fillId="4" borderId="2" xfId="1" applyNumberFormat="1" applyFont="1" applyFill="1" applyBorder="1" applyAlignment="1">
      <alignment horizontal="left" vertical="center"/>
    </xf>
    <xf numFmtId="1" fontId="4" fillId="4" borderId="3" xfId="1" applyNumberFormat="1" applyFont="1" applyFill="1" applyBorder="1" applyAlignment="1">
      <alignment horizontal="left" vertical="center" wrapText="1"/>
    </xf>
    <xf numFmtId="1" fontId="4" fillId="4" borderId="7" xfId="1" applyNumberFormat="1" applyFont="1" applyFill="1" applyBorder="1" applyAlignment="1">
      <alignment horizontal="left" vertical="center"/>
    </xf>
    <xf numFmtId="1" fontId="4" fillId="4" borderId="8" xfId="1" applyNumberFormat="1" applyFont="1" applyFill="1" applyBorder="1" applyAlignment="1">
      <alignment horizontal="left" vertical="center"/>
    </xf>
    <xf numFmtId="1" fontId="4" fillId="4" borderId="9" xfId="1" applyNumberFormat="1" applyFont="1" applyFill="1" applyBorder="1" applyAlignment="1">
      <alignment horizontal="left" vertical="center"/>
    </xf>
    <xf numFmtId="1" fontId="0" fillId="3" borderId="0" xfId="0" applyNumberFormat="1" applyFill="1" applyBorder="1" applyAlignment="1">
      <alignment horizontal="left" vertical="center"/>
    </xf>
    <xf numFmtId="1" fontId="9" fillId="3" borderId="1" xfId="1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1" fontId="0" fillId="0" borderId="1" xfId="1" applyNumberFormat="1" applyFont="1" applyBorder="1"/>
    <xf numFmtId="1" fontId="4" fillId="5" borderId="1" xfId="0" applyNumberFormat="1" applyFont="1" applyFill="1" applyBorder="1"/>
    <xf numFmtId="0" fontId="10" fillId="3" borderId="0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K9" sqref="K9"/>
    </sheetView>
  </sheetViews>
  <sheetFormatPr defaultRowHeight="15" x14ac:dyDescent="0.25"/>
  <cols>
    <col min="1" max="1" width="24.28515625" style="84" customWidth="1"/>
    <col min="2" max="2" width="10.7109375" style="4" customWidth="1"/>
    <col min="3" max="3" width="10.28515625" style="48" customWidth="1"/>
    <col min="4" max="4" width="7" style="48" customWidth="1"/>
    <col min="5" max="5" width="8.42578125" style="48" customWidth="1"/>
    <col min="6" max="6" width="8.85546875" style="48" customWidth="1"/>
    <col min="7" max="7" width="8" style="48" customWidth="1"/>
    <col min="8" max="8" width="9.140625" style="48" customWidth="1"/>
  </cols>
  <sheetData>
    <row r="1" spans="1:8" x14ac:dyDescent="0.25">
      <c r="F1" s="48" t="s">
        <v>55</v>
      </c>
    </row>
    <row r="2" spans="1:8" x14ac:dyDescent="0.25">
      <c r="A2" s="94" t="s">
        <v>56</v>
      </c>
      <c r="B2" s="95"/>
      <c r="C2" s="95"/>
      <c r="D2" s="95"/>
      <c r="E2" s="95"/>
      <c r="F2" s="95"/>
      <c r="G2" s="95"/>
      <c r="H2" s="95"/>
    </row>
    <row r="3" spans="1:8" ht="22.5" customHeight="1" x14ac:dyDescent="0.25">
      <c r="A3" s="92"/>
      <c r="B3" s="47"/>
      <c r="C3" s="39" t="s">
        <v>53</v>
      </c>
      <c r="D3" s="39"/>
      <c r="E3" s="39"/>
      <c r="F3" s="39"/>
      <c r="G3" s="39"/>
    </row>
    <row r="4" spans="1:8" x14ac:dyDescent="0.25">
      <c r="A4" s="93"/>
      <c r="B4" s="80" t="s">
        <v>23</v>
      </c>
      <c r="C4" s="49" t="s">
        <v>24</v>
      </c>
      <c r="D4" s="50" t="s">
        <v>31</v>
      </c>
      <c r="E4" s="50" t="s">
        <v>24</v>
      </c>
      <c r="F4" s="50" t="s">
        <v>31</v>
      </c>
      <c r="G4" s="51" t="s">
        <v>24</v>
      </c>
      <c r="H4" s="52" t="s">
        <v>33</v>
      </c>
    </row>
    <row r="5" spans="1:8" x14ac:dyDescent="0.25">
      <c r="A5" s="81" t="s">
        <v>38</v>
      </c>
      <c r="B5" s="53">
        <v>11312998</v>
      </c>
      <c r="C5" s="54">
        <v>34675100</v>
      </c>
      <c r="D5" s="55"/>
      <c r="E5" s="55"/>
      <c r="F5" s="55"/>
      <c r="G5" s="55"/>
      <c r="H5" s="55">
        <f t="shared" ref="H5:H11" si="0">SUM(B5:G5)</f>
        <v>45988098</v>
      </c>
    </row>
    <row r="6" spans="1:8" s="1" customFormat="1" ht="33" customHeight="1" x14ac:dyDescent="0.25">
      <c r="A6" s="81" t="s">
        <v>0</v>
      </c>
      <c r="B6" s="53">
        <v>637950</v>
      </c>
      <c r="C6" s="54">
        <v>1910994</v>
      </c>
      <c r="D6" s="55"/>
      <c r="E6" s="55">
        <v>223900</v>
      </c>
      <c r="F6" s="55"/>
      <c r="G6" s="55"/>
      <c r="H6" s="55">
        <f t="shared" si="0"/>
        <v>2772844</v>
      </c>
    </row>
    <row r="7" spans="1:8" s="1" customFormat="1" ht="20.25" customHeight="1" x14ac:dyDescent="0.25">
      <c r="A7" s="81" t="s">
        <v>27</v>
      </c>
      <c r="B7" s="53">
        <v>76091</v>
      </c>
      <c r="C7" s="54">
        <v>48506</v>
      </c>
      <c r="D7" s="55"/>
      <c r="E7" s="55"/>
      <c r="F7" s="55"/>
      <c r="G7" s="55">
        <v>6036</v>
      </c>
      <c r="H7" s="55">
        <f t="shared" si="0"/>
        <v>130633</v>
      </c>
    </row>
    <row r="8" spans="1:8" x14ac:dyDescent="0.25">
      <c r="A8" s="81" t="s">
        <v>29</v>
      </c>
      <c r="B8" s="53">
        <v>220861</v>
      </c>
      <c r="C8" s="54">
        <v>60000</v>
      </c>
      <c r="D8" s="55"/>
      <c r="E8" s="55"/>
      <c r="F8" s="55"/>
      <c r="G8" s="55"/>
      <c r="H8" s="55">
        <f t="shared" si="0"/>
        <v>280861</v>
      </c>
    </row>
    <row r="9" spans="1:8" ht="25.5" x14ac:dyDescent="0.25">
      <c r="A9" s="81" t="s">
        <v>30</v>
      </c>
      <c r="B9" s="53">
        <v>418050</v>
      </c>
      <c r="C9" s="54">
        <v>1995216</v>
      </c>
      <c r="D9" s="55"/>
      <c r="E9" s="55"/>
      <c r="F9" s="55"/>
      <c r="G9" s="55"/>
      <c r="H9" s="55">
        <f t="shared" si="0"/>
        <v>2413266</v>
      </c>
    </row>
    <row r="10" spans="1:8" ht="25.5" x14ac:dyDescent="0.25">
      <c r="A10" s="81" t="s">
        <v>32</v>
      </c>
      <c r="B10" s="53"/>
      <c r="C10" s="54"/>
      <c r="D10" s="55"/>
      <c r="E10" s="55"/>
      <c r="F10" s="55">
        <v>120000</v>
      </c>
      <c r="G10" s="55">
        <v>90000</v>
      </c>
      <c r="H10" s="55">
        <f t="shared" si="0"/>
        <v>210000</v>
      </c>
    </row>
    <row r="11" spans="1:8" ht="25.5" x14ac:dyDescent="0.25">
      <c r="A11" s="82" t="s">
        <v>1</v>
      </c>
      <c r="B11" s="56">
        <v>135200</v>
      </c>
      <c r="C11" s="54">
        <v>60000</v>
      </c>
      <c r="D11" s="55"/>
      <c r="E11" s="55"/>
      <c r="F11" s="55">
        <v>340000</v>
      </c>
      <c r="G11" s="55">
        <v>360000</v>
      </c>
      <c r="H11" s="55">
        <f t="shared" si="0"/>
        <v>895200</v>
      </c>
    </row>
    <row r="12" spans="1:8" x14ac:dyDescent="0.25">
      <c r="A12" s="83" t="s">
        <v>2</v>
      </c>
      <c r="B12" s="57">
        <f t="shared" ref="B12:H12" si="1">SUM(B5:B11)</f>
        <v>12801150</v>
      </c>
      <c r="C12" s="58">
        <f t="shared" si="1"/>
        <v>38749816</v>
      </c>
      <c r="D12" s="59">
        <f t="shared" si="1"/>
        <v>0</v>
      </c>
      <c r="E12" s="59">
        <f t="shared" si="1"/>
        <v>223900</v>
      </c>
      <c r="F12" s="59">
        <f t="shared" si="1"/>
        <v>460000</v>
      </c>
      <c r="G12" s="59">
        <f t="shared" si="1"/>
        <v>456036</v>
      </c>
      <c r="H12" s="59">
        <f t="shared" si="1"/>
        <v>52690902</v>
      </c>
    </row>
    <row r="13" spans="1:8" x14ac:dyDescent="0.25">
      <c r="C13" s="54"/>
      <c r="D13" s="55"/>
      <c r="E13" s="55"/>
      <c r="F13" s="55"/>
      <c r="G13" s="55"/>
      <c r="H13" s="55"/>
    </row>
    <row r="14" spans="1:8" x14ac:dyDescent="0.25">
      <c r="A14" s="81" t="s">
        <v>16</v>
      </c>
      <c r="B14" s="53">
        <v>3189049</v>
      </c>
      <c r="C14" s="54">
        <v>9919939</v>
      </c>
      <c r="D14" s="55"/>
      <c r="E14" s="55"/>
      <c r="F14" s="55">
        <v>120960</v>
      </c>
      <c r="G14" s="55">
        <v>115830</v>
      </c>
      <c r="H14" s="55">
        <f t="shared" ref="H14:H24" si="2">SUM(B14:G14)</f>
        <v>13345778</v>
      </c>
    </row>
    <row r="15" spans="1:8" ht="25.5" x14ac:dyDescent="0.25">
      <c r="A15" s="81" t="s">
        <v>4</v>
      </c>
      <c r="B15" s="53">
        <v>117157</v>
      </c>
      <c r="C15" s="54">
        <v>297740</v>
      </c>
      <c r="D15" s="55"/>
      <c r="E15" s="55"/>
      <c r="F15" s="55">
        <v>17062</v>
      </c>
      <c r="G15" s="55">
        <v>3133</v>
      </c>
      <c r="H15" s="55">
        <f t="shared" si="2"/>
        <v>435092</v>
      </c>
    </row>
    <row r="16" spans="1:8" x14ac:dyDescent="0.25">
      <c r="A16" s="81" t="s">
        <v>3</v>
      </c>
      <c r="B16" s="53">
        <v>125515</v>
      </c>
      <c r="C16" s="54">
        <v>319013</v>
      </c>
      <c r="D16" s="55"/>
      <c r="E16" s="55"/>
      <c r="F16" s="55">
        <v>1740</v>
      </c>
      <c r="G16" s="55">
        <v>9479</v>
      </c>
      <c r="H16" s="55">
        <f t="shared" si="2"/>
        <v>455747</v>
      </c>
    </row>
    <row r="17" spans="1:8" x14ac:dyDescent="0.25">
      <c r="A17" s="81" t="s">
        <v>34</v>
      </c>
      <c r="B17" s="53"/>
      <c r="C17" s="54">
        <v>7289</v>
      </c>
      <c r="D17" s="55"/>
      <c r="E17" s="55"/>
      <c r="F17" s="55"/>
      <c r="G17" s="55"/>
      <c r="H17" s="55">
        <f t="shared" si="2"/>
        <v>7289</v>
      </c>
    </row>
    <row r="18" spans="1:8" ht="25.5" x14ac:dyDescent="0.25">
      <c r="A18" s="83" t="s">
        <v>5</v>
      </c>
      <c r="B18" s="57">
        <f>SUM(B14:B17)</f>
        <v>3431721</v>
      </c>
      <c r="C18" s="58">
        <f>SUM(C14:C17)</f>
        <v>10543981</v>
      </c>
      <c r="D18" s="59"/>
      <c r="E18" s="59"/>
      <c r="F18" s="59">
        <f>SUM(F14:F17)</f>
        <v>139762</v>
      </c>
      <c r="G18" s="59">
        <f>SUM(G14:G17)</f>
        <v>128442</v>
      </c>
      <c r="H18" s="59">
        <f t="shared" si="2"/>
        <v>14243906</v>
      </c>
    </row>
    <row r="19" spans="1:8" x14ac:dyDescent="0.25">
      <c r="A19" s="81" t="s">
        <v>6</v>
      </c>
      <c r="B19" s="53">
        <v>9300</v>
      </c>
      <c r="C19" s="54">
        <v>154787</v>
      </c>
      <c r="D19" s="55"/>
      <c r="E19" s="55"/>
      <c r="F19" s="55"/>
      <c r="G19" s="55"/>
      <c r="H19" s="55">
        <f t="shared" si="2"/>
        <v>164087</v>
      </c>
    </row>
    <row r="20" spans="1:8" x14ac:dyDescent="0.25">
      <c r="A20" s="81" t="s">
        <v>7</v>
      </c>
      <c r="B20" s="53">
        <v>536156</v>
      </c>
      <c r="C20" s="54">
        <v>1086810</v>
      </c>
      <c r="D20" s="55"/>
      <c r="E20" s="55"/>
      <c r="F20" s="55">
        <v>51744</v>
      </c>
      <c r="G20" s="55">
        <v>48996</v>
      </c>
      <c r="H20" s="55">
        <f t="shared" si="2"/>
        <v>1723706</v>
      </c>
    </row>
    <row r="21" spans="1:8" x14ac:dyDescent="0.25">
      <c r="A21" s="85" t="s">
        <v>8</v>
      </c>
      <c r="B21" s="60">
        <f>SUM(B19:B20)</f>
        <v>545456</v>
      </c>
      <c r="C21" s="61">
        <f>SUM(C19:C20)</f>
        <v>1241597</v>
      </c>
      <c r="D21" s="62"/>
      <c r="E21" s="62"/>
      <c r="F21" s="62">
        <f>SUM(F19:F20)</f>
        <v>51744</v>
      </c>
      <c r="G21" s="62">
        <f>SUM(G19:G20)</f>
        <v>48996</v>
      </c>
      <c r="H21" s="62">
        <f t="shared" si="2"/>
        <v>1887793</v>
      </c>
    </row>
    <row r="22" spans="1:8" ht="25.5" x14ac:dyDescent="0.25">
      <c r="A22" s="81" t="s">
        <v>9</v>
      </c>
      <c r="B22" s="53">
        <v>72148</v>
      </c>
      <c r="C22" s="54">
        <v>208127</v>
      </c>
      <c r="D22" s="55"/>
      <c r="E22" s="55"/>
      <c r="F22" s="55"/>
      <c r="G22" s="55"/>
      <c r="H22" s="55">
        <f t="shared" si="2"/>
        <v>280275</v>
      </c>
    </row>
    <row r="23" spans="1:8" ht="25.5" x14ac:dyDescent="0.25">
      <c r="A23" s="81" t="s">
        <v>10</v>
      </c>
      <c r="B23" s="53">
        <v>248555</v>
      </c>
      <c r="C23" s="54">
        <v>225305</v>
      </c>
      <c r="D23" s="55"/>
      <c r="E23" s="55"/>
      <c r="F23" s="55"/>
      <c r="G23" s="55"/>
      <c r="H23" s="55">
        <f t="shared" si="2"/>
        <v>473860</v>
      </c>
    </row>
    <row r="24" spans="1:8" ht="25.5" x14ac:dyDescent="0.25">
      <c r="A24" s="85" t="s">
        <v>11</v>
      </c>
      <c r="B24" s="60">
        <f>SUM(B22:B23)</f>
        <v>320703</v>
      </c>
      <c r="C24" s="61">
        <f>SUM(C22:C23)</f>
        <v>433432</v>
      </c>
      <c r="D24" s="63"/>
      <c r="E24" s="63"/>
      <c r="F24" s="63"/>
      <c r="G24" s="63"/>
      <c r="H24" s="62">
        <f t="shared" si="2"/>
        <v>754135</v>
      </c>
    </row>
    <row r="25" spans="1:8" x14ac:dyDescent="0.25">
      <c r="A25" s="85" t="s">
        <v>12</v>
      </c>
      <c r="B25" s="64">
        <v>295821</v>
      </c>
      <c r="C25" s="54">
        <v>834263</v>
      </c>
      <c r="D25" s="55"/>
      <c r="E25" s="55"/>
      <c r="F25" s="65"/>
      <c r="G25" s="65"/>
      <c r="H25" s="55">
        <f t="shared" ref="H25:H31" si="3">SUM(B25:G25)</f>
        <v>1130084</v>
      </c>
    </row>
    <row r="26" spans="1:8" x14ac:dyDescent="0.25">
      <c r="A26" s="85" t="s">
        <v>35</v>
      </c>
      <c r="B26" s="64"/>
      <c r="C26" s="54">
        <v>120148</v>
      </c>
      <c r="D26" s="55"/>
      <c r="E26" s="55"/>
      <c r="F26" s="65"/>
      <c r="G26" s="65"/>
      <c r="H26" s="55">
        <f t="shared" si="3"/>
        <v>120148</v>
      </c>
    </row>
    <row r="27" spans="1:8" x14ac:dyDescent="0.25">
      <c r="A27" s="85" t="s">
        <v>13</v>
      </c>
      <c r="B27" s="64">
        <v>85000</v>
      </c>
      <c r="C27" s="54">
        <v>76368</v>
      </c>
      <c r="D27" s="55"/>
      <c r="E27" s="55"/>
      <c r="F27" s="65"/>
      <c r="G27" s="65"/>
      <c r="H27" s="55">
        <f t="shared" si="3"/>
        <v>161368</v>
      </c>
    </row>
    <row r="28" spans="1:8" x14ac:dyDescent="0.25">
      <c r="A28" s="85" t="s">
        <v>14</v>
      </c>
      <c r="B28" s="64">
        <v>518369</v>
      </c>
      <c r="C28" s="54">
        <v>1362147</v>
      </c>
      <c r="D28" s="55"/>
      <c r="E28" s="55"/>
      <c r="F28" s="65">
        <v>1378</v>
      </c>
      <c r="G28" s="65">
        <v>2489</v>
      </c>
      <c r="H28" s="55">
        <f t="shared" si="3"/>
        <v>1884383</v>
      </c>
    </row>
    <row r="29" spans="1:8" ht="25.5" x14ac:dyDescent="0.25">
      <c r="A29" s="85" t="s">
        <v>19</v>
      </c>
      <c r="B29" s="60">
        <f>SUM(B25:B28)</f>
        <v>899190</v>
      </c>
      <c r="C29" s="61">
        <f>SUM(C25:C28)</f>
        <v>2392926</v>
      </c>
      <c r="D29" s="62"/>
      <c r="E29" s="62"/>
      <c r="F29" s="62">
        <f>SUM(F25:F28)</f>
        <v>1378</v>
      </c>
      <c r="G29" s="62">
        <f>SUM(G25:G28)</f>
        <v>2489</v>
      </c>
      <c r="H29" s="62">
        <f t="shared" si="3"/>
        <v>3295983</v>
      </c>
    </row>
    <row r="30" spans="1:8" x14ac:dyDescent="0.25">
      <c r="A30" s="85" t="s">
        <v>36</v>
      </c>
      <c r="B30" s="66">
        <v>49210</v>
      </c>
      <c r="C30" s="67">
        <v>1588</v>
      </c>
      <c r="D30" s="68"/>
      <c r="E30" s="68"/>
      <c r="F30" s="68"/>
      <c r="G30" s="68"/>
      <c r="H30" s="68">
        <f t="shared" si="3"/>
        <v>50798</v>
      </c>
    </row>
    <row r="31" spans="1:8" ht="25.5" x14ac:dyDescent="0.25">
      <c r="A31" s="85" t="s">
        <v>20</v>
      </c>
      <c r="B31" s="69">
        <v>309763</v>
      </c>
      <c r="C31" s="54">
        <v>651233</v>
      </c>
      <c r="D31" s="55"/>
      <c r="E31" s="55"/>
      <c r="F31" s="55">
        <v>14343</v>
      </c>
      <c r="G31" s="55">
        <v>13228</v>
      </c>
      <c r="H31" s="55">
        <f t="shared" si="3"/>
        <v>988567</v>
      </c>
    </row>
    <row r="32" spans="1:8" x14ac:dyDescent="0.25">
      <c r="A32" s="85" t="s">
        <v>37</v>
      </c>
      <c r="B32" s="69"/>
      <c r="C32" s="54">
        <v>57549</v>
      </c>
      <c r="D32" s="55"/>
      <c r="E32" s="55"/>
      <c r="F32" s="55"/>
      <c r="G32" s="55"/>
      <c r="H32" s="55">
        <f>SUM(C32:G32)</f>
        <v>57549</v>
      </c>
    </row>
    <row r="33" spans="1:8" ht="25.5" x14ac:dyDescent="0.25">
      <c r="A33" s="83" t="s">
        <v>15</v>
      </c>
      <c r="B33" s="57">
        <f>B21+B24+B29+B30+B31</f>
        <v>2124322</v>
      </c>
      <c r="C33" s="58">
        <f>C21+C24+C29+C30+C31+C32</f>
        <v>4778325</v>
      </c>
      <c r="D33" s="59"/>
      <c r="E33" s="59"/>
      <c r="F33" s="59">
        <f>F21+F29+F31</f>
        <v>67465</v>
      </c>
      <c r="G33" s="59">
        <f>G21+G29+G31</f>
        <v>64713</v>
      </c>
      <c r="H33" s="59">
        <f>H21+H24+H29+H30+H31+H32</f>
        <v>7034825</v>
      </c>
    </row>
    <row r="34" spans="1:8" s="2" customFormat="1" ht="25.5" x14ac:dyDescent="0.25">
      <c r="A34" s="85" t="s">
        <v>17</v>
      </c>
      <c r="B34" s="66">
        <v>77804</v>
      </c>
      <c r="C34" s="67">
        <v>190710</v>
      </c>
      <c r="D34" s="68"/>
      <c r="E34" s="68"/>
      <c r="F34" s="68"/>
      <c r="G34" s="68"/>
      <c r="H34" s="68">
        <f>SUM(B34:G34)</f>
        <v>268514</v>
      </c>
    </row>
    <row r="35" spans="1:8" ht="25.5" x14ac:dyDescent="0.25">
      <c r="A35" s="85" t="s">
        <v>18</v>
      </c>
      <c r="B35" s="66">
        <v>21006</v>
      </c>
      <c r="C35" s="70">
        <v>51491</v>
      </c>
      <c r="D35" s="71"/>
      <c r="E35" s="71"/>
      <c r="F35" s="71"/>
      <c r="G35" s="71"/>
      <c r="H35" s="71">
        <f>SUM(B35:G35)</f>
        <v>72497</v>
      </c>
    </row>
    <row r="36" spans="1:8" ht="15.75" thickBot="1" x14ac:dyDescent="0.3">
      <c r="A36" s="86" t="s">
        <v>21</v>
      </c>
      <c r="B36" s="72">
        <f>SUM(B34:B35)</f>
        <v>98810</v>
      </c>
      <c r="C36" s="73">
        <f>SUM(C34:C35)</f>
        <v>242201</v>
      </c>
      <c r="D36" s="74"/>
      <c r="E36" s="74"/>
      <c r="F36" s="74"/>
      <c r="G36" s="74"/>
      <c r="H36" s="74">
        <f>SUM(B36:G36)</f>
        <v>341011</v>
      </c>
    </row>
    <row r="37" spans="1:8" ht="26.25" thickBot="1" x14ac:dyDescent="0.3">
      <c r="A37" s="87" t="s">
        <v>22</v>
      </c>
      <c r="B37" s="75">
        <f>B12+B18+B33+B36</f>
        <v>18456003</v>
      </c>
      <c r="C37" s="76">
        <f>C12+C18+C33+C36</f>
        <v>54314323</v>
      </c>
      <c r="D37" s="77"/>
      <c r="E37" s="77">
        <f>E12</f>
        <v>223900</v>
      </c>
      <c r="F37" s="77">
        <f>F12+F18+F33</f>
        <v>667227</v>
      </c>
      <c r="G37" s="77">
        <f>G12+G18+G33</f>
        <v>649191</v>
      </c>
      <c r="H37" s="78">
        <f>SUM(B37:G37)</f>
        <v>74310644</v>
      </c>
    </row>
    <row r="38" spans="1:8" x14ac:dyDescent="0.25">
      <c r="A38" s="88"/>
      <c r="B38" s="29"/>
    </row>
    <row r="40" spans="1:8" x14ac:dyDescent="0.25">
      <c r="A40" s="89"/>
      <c r="B40" s="29"/>
      <c r="C40" s="79"/>
    </row>
    <row r="41" spans="1:8" x14ac:dyDescent="0.25">
      <c r="A41" s="88"/>
      <c r="B41" s="29"/>
      <c r="C41" s="79"/>
    </row>
    <row r="42" spans="1:8" x14ac:dyDescent="0.25">
      <c r="A42" s="88"/>
      <c r="B42" s="29"/>
      <c r="C42" s="79"/>
    </row>
    <row r="43" spans="1:8" x14ac:dyDescent="0.25">
      <c r="A43" s="88"/>
      <c r="B43" s="30"/>
      <c r="C43" s="79"/>
    </row>
    <row r="44" spans="1:8" x14ac:dyDescent="0.25">
      <c r="A44" s="88"/>
      <c r="B44" s="29"/>
      <c r="C44" s="79"/>
    </row>
    <row r="45" spans="1:8" x14ac:dyDescent="0.25">
      <c r="A45" s="88"/>
      <c r="B45" s="30"/>
      <c r="C45" s="79"/>
    </row>
    <row r="46" spans="1:8" x14ac:dyDescent="0.25">
      <c r="A46" s="88"/>
      <c r="B46" s="29"/>
      <c r="C46" s="79"/>
    </row>
  </sheetData>
  <mergeCells count="2">
    <mergeCell ref="A3:A4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sqref="A1:C1"/>
    </sheetView>
  </sheetViews>
  <sheetFormatPr defaultRowHeight="15" x14ac:dyDescent="0.25"/>
  <cols>
    <col min="1" max="1" width="49.28515625" customWidth="1"/>
    <col min="2" max="2" width="14" customWidth="1"/>
    <col min="3" max="3" width="14.7109375" customWidth="1"/>
    <col min="4" max="4" width="15.42578125" customWidth="1"/>
  </cols>
  <sheetData>
    <row r="1" spans="1:4" ht="26.25" customHeight="1" x14ac:dyDescent="0.25">
      <c r="A1" s="96" t="s">
        <v>39</v>
      </c>
      <c r="B1" s="97"/>
      <c r="C1" s="97"/>
    </row>
    <row r="2" spans="1:4" ht="26.25" customHeight="1" x14ac:dyDescent="0.25">
      <c r="A2" s="14"/>
      <c r="B2" s="33" t="s">
        <v>23</v>
      </c>
      <c r="C2" s="38" t="s">
        <v>24</v>
      </c>
      <c r="D2" s="32" t="s">
        <v>33</v>
      </c>
    </row>
    <row r="3" spans="1:4" x14ac:dyDescent="0.25">
      <c r="A3" s="5" t="s">
        <v>38</v>
      </c>
      <c r="B3" s="6">
        <v>11312998</v>
      </c>
      <c r="C3" s="7">
        <v>34675100</v>
      </c>
      <c r="D3" s="31">
        <f>SUM(B3:C3)</f>
        <v>45988098</v>
      </c>
    </row>
    <row r="4" spans="1:4" x14ac:dyDescent="0.25">
      <c r="A4" s="5" t="s">
        <v>0</v>
      </c>
      <c r="B4" s="6">
        <v>637950</v>
      </c>
      <c r="C4" s="7">
        <v>2134894</v>
      </c>
      <c r="D4" s="31">
        <f t="shared" ref="D4:D35" si="0">SUM(B4:C4)</f>
        <v>2772844</v>
      </c>
    </row>
    <row r="5" spans="1:4" x14ac:dyDescent="0.25">
      <c r="A5" s="5" t="s">
        <v>27</v>
      </c>
      <c r="B5" s="6">
        <v>76091</v>
      </c>
      <c r="C5" s="7">
        <v>54542</v>
      </c>
      <c r="D5" s="31">
        <f t="shared" si="0"/>
        <v>130633</v>
      </c>
    </row>
    <row r="6" spans="1:4" x14ac:dyDescent="0.25">
      <c r="A6" s="5" t="s">
        <v>29</v>
      </c>
      <c r="B6" s="6">
        <v>220861</v>
      </c>
      <c r="C6" s="7">
        <v>60000</v>
      </c>
      <c r="D6" s="31">
        <f t="shared" si="0"/>
        <v>280861</v>
      </c>
    </row>
    <row r="7" spans="1:4" ht="26.25" customHeight="1" x14ac:dyDescent="0.25">
      <c r="A7" s="5" t="s">
        <v>30</v>
      </c>
      <c r="B7" s="6">
        <v>418050</v>
      </c>
      <c r="C7" s="7">
        <v>1995216</v>
      </c>
      <c r="D7" s="31">
        <f t="shared" si="0"/>
        <v>2413266</v>
      </c>
    </row>
    <row r="8" spans="1:4" ht="18.75" customHeight="1" x14ac:dyDescent="0.25">
      <c r="A8" s="5" t="s">
        <v>32</v>
      </c>
      <c r="B8" s="6">
        <v>120000</v>
      </c>
      <c r="C8" s="7">
        <v>90000</v>
      </c>
      <c r="D8" s="31">
        <f t="shared" si="0"/>
        <v>210000</v>
      </c>
    </row>
    <row r="9" spans="1:4" ht="13.5" customHeight="1" x14ac:dyDescent="0.25">
      <c r="A9" s="8" t="s">
        <v>1</v>
      </c>
      <c r="B9" s="9">
        <v>475200</v>
      </c>
      <c r="C9" s="7">
        <v>420000</v>
      </c>
      <c r="D9" s="31">
        <f t="shared" si="0"/>
        <v>895200</v>
      </c>
    </row>
    <row r="10" spans="1:4" x14ac:dyDescent="0.25">
      <c r="A10" s="10" t="s">
        <v>2</v>
      </c>
      <c r="B10" s="11">
        <f t="shared" ref="B10:C10" si="1">SUM(B3:B9)</f>
        <v>13261150</v>
      </c>
      <c r="C10" s="12">
        <f t="shared" si="1"/>
        <v>39429752</v>
      </c>
      <c r="D10" s="34">
        <f t="shared" si="0"/>
        <v>52690902</v>
      </c>
    </row>
    <row r="11" spans="1:4" x14ac:dyDescent="0.25">
      <c r="A11" s="3"/>
      <c r="B11" s="13"/>
      <c r="C11" s="7"/>
      <c r="D11" s="31">
        <f t="shared" si="0"/>
        <v>0</v>
      </c>
    </row>
    <row r="12" spans="1:4" x14ac:dyDescent="0.25">
      <c r="A12" s="5" t="s">
        <v>16</v>
      </c>
      <c r="B12" s="6">
        <v>3310009</v>
      </c>
      <c r="C12" s="7">
        <v>10035769</v>
      </c>
      <c r="D12" s="31">
        <f t="shared" si="0"/>
        <v>13345778</v>
      </c>
    </row>
    <row r="13" spans="1:4" x14ac:dyDescent="0.25">
      <c r="A13" s="5" t="s">
        <v>4</v>
      </c>
      <c r="B13" s="6">
        <v>134219</v>
      </c>
      <c r="C13" s="7">
        <v>300873</v>
      </c>
      <c r="D13" s="31">
        <f t="shared" si="0"/>
        <v>435092</v>
      </c>
    </row>
    <row r="14" spans="1:4" x14ac:dyDescent="0.25">
      <c r="A14" s="5" t="s">
        <v>3</v>
      </c>
      <c r="B14" s="6">
        <v>127255</v>
      </c>
      <c r="C14" s="7">
        <v>328492</v>
      </c>
      <c r="D14" s="31">
        <f t="shared" si="0"/>
        <v>455747</v>
      </c>
    </row>
    <row r="15" spans="1:4" x14ac:dyDescent="0.25">
      <c r="A15" s="5" t="s">
        <v>34</v>
      </c>
      <c r="B15" s="6"/>
      <c r="C15" s="7">
        <v>7289</v>
      </c>
      <c r="D15" s="31">
        <f t="shared" si="0"/>
        <v>7289</v>
      </c>
    </row>
    <row r="16" spans="1:4" x14ac:dyDescent="0.25">
      <c r="A16" s="10" t="s">
        <v>5</v>
      </c>
      <c r="B16" s="11">
        <f>SUM(B12:B15)</f>
        <v>3571483</v>
      </c>
      <c r="C16" s="12">
        <f>SUM(C12:C15)</f>
        <v>10672423</v>
      </c>
      <c r="D16" s="35">
        <f t="shared" si="0"/>
        <v>14243906</v>
      </c>
    </row>
    <row r="17" spans="1:4" x14ac:dyDescent="0.25">
      <c r="A17" s="5" t="s">
        <v>6</v>
      </c>
      <c r="B17" s="6">
        <v>9300</v>
      </c>
      <c r="C17" s="7">
        <v>154787</v>
      </c>
      <c r="D17" s="31">
        <f t="shared" si="0"/>
        <v>164087</v>
      </c>
    </row>
    <row r="18" spans="1:4" x14ac:dyDescent="0.25">
      <c r="A18" s="5" t="s">
        <v>7</v>
      </c>
      <c r="B18" s="6">
        <v>587900</v>
      </c>
      <c r="C18" s="7">
        <v>1135806</v>
      </c>
      <c r="D18" s="31">
        <f t="shared" si="0"/>
        <v>1723706</v>
      </c>
    </row>
    <row r="19" spans="1:4" x14ac:dyDescent="0.25">
      <c r="A19" s="15" t="s">
        <v>8</v>
      </c>
      <c r="B19" s="16">
        <f>SUM(B17:B18)</f>
        <v>597200</v>
      </c>
      <c r="C19" s="17">
        <f>SUM(C17:C18)</f>
        <v>1290593</v>
      </c>
      <c r="D19" s="36">
        <f t="shared" si="0"/>
        <v>1887793</v>
      </c>
    </row>
    <row r="20" spans="1:4" x14ac:dyDescent="0.25">
      <c r="A20" s="5" t="s">
        <v>9</v>
      </c>
      <c r="B20" s="6">
        <v>72148</v>
      </c>
      <c r="C20" s="7">
        <v>208127</v>
      </c>
      <c r="D20" s="31">
        <f t="shared" si="0"/>
        <v>280275</v>
      </c>
    </row>
    <row r="21" spans="1:4" ht="20.25" customHeight="1" x14ac:dyDescent="0.25">
      <c r="A21" s="5" t="s">
        <v>10</v>
      </c>
      <c r="B21" s="6">
        <v>248555</v>
      </c>
      <c r="C21" s="7">
        <v>225305</v>
      </c>
      <c r="D21" s="31">
        <f t="shared" si="0"/>
        <v>473860</v>
      </c>
    </row>
    <row r="22" spans="1:4" x14ac:dyDescent="0.25">
      <c r="A22" s="15" t="s">
        <v>11</v>
      </c>
      <c r="B22" s="16">
        <f>SUM(B20:B21)</f>
        <v>320703</v>
      </c>
      <c r="C22" s="17">
        <f>SUM(C20:C21)</f>
        <v>433432</v>
      </c>
      <c r="D22" s="37">
        <f t="shared" si="0"/>
        <v>754135</v>
      </c>
    </row>
    <row r="23" spans="1:4" x14ac:dyDescent="0.25">
      <c r="A23" s="15" t="s">
        <v>12</v>
      </c>
      <c r="B23" s="18">
        <v>295821</v>
      </c>
      <c r="C23" s="7">
        <v>834263</v>
      </c>
      <c r="D23" s="31">
        <f t="shared" si="0"/>
        <v>1130084</v>
      </c>
    </row>
    <row r="24" spans="1:4" x14ac:dyDescent="0.25">
      <c r="A24" s="15" t="s">
        <v>35</v>
      </c>
      <c r="B24" s="18"/>
      <c r="C24" s="7">
        <v>120148</v>
      </c>
      <c r="D24" s="31">
        <f t="shared" si="0"/>
        <v>120148</v>
      </c>
    </row>
    <row r="25" spans="1:4" x14ac:dyDescent="0.25">
      <c r="A25" s="15" t="s">
        <v>13</v>
      </c>
      <c r="B25" s="18">
        <v>85000</v>
      </c>
      <c r="C25" s="7">
        <v>76368</v>
      </c>
      <c r="D25" s="31">
        <f t="shared" si="0"/>
        <v>161368</v>
      </c>
    </row>
    <row r="26" spans="1:4" x14ac:dyDescent="0.25">
      <c r="A26" s="15" t="s">
        <v>14</v>
      </c>
      <c r="B26" s="18">
        <v>519747</v>
      </c>
      <c r="C26" s="7">
        <v>1364636</v>
      </c>
      <c r="D26" s="31">
        <f t="shared" si="0"/>
        <v>1884383</v>
      </c>
    </row>
    <row r="27" spans="1:4" x14ac:dyDescent="0.25">
      <c r="A27" s="15" t="s">
        <v>19</v>
      </c>
      <c r="B27" s="16">
        <f>SUM(B23:B26)</f>
        <v>900568</v>
      </c>
      <c r="C27" s="17">
        <f>SUM(C23:C26)</f>
        <v>2395415</v>
      </c>
      <c r="D27" s="37">
        <f t="shared" si="0"/>
        <v>3295983</v>
      </c>
    </row>
    <row r="28" spans="1:4" x14ac:dyDescent="0.25">
      <c r="A28" s="15" t="s">
        <v>36</v>
      </c>
      <c r="B28" s="19">
        <v>49210</v>
      </c>
      <c r="C28" s="20">
        <v>1588</v>
      </c>
      <c r="D28" s="31">
        <f t="shared" si="0"/>
        <v>50798</v>
      </c>
    </row>
    <row r="29" spans="1:4" x14ac:dyDescent="0.25">
      <c r="A29" s="15" t="s">
        <v>20</v>
      </c>
      <c r="B29" s="21">
        <v>324106</v>
      </c>
      <c r="C29" s="7">
        <v>664461</v>
      </c>
      <c r="D29" s="31">
        <f t="shared" si="0"/>
        <v>988567</v>
      </c>
    </row>
    <row r="30" spans="1:4" x14ac:dyDescent="0.25">
      <c r="A30" s="15" t="s">
        <v>37</v>
      </c>
      <c r="B30" s="21"/>
      <c r="C30" s="7">
        <v>57549</v>
      </c>
      <c r="D30" s="31">
        <f t="shared" si="0"/>
        <v>57549</v>
      </c>
    </row>
    <row r="31" spans="1:4" x14ac:dyDescent="0.25">
      <c r="A31" s="10" t="s">
        <v>15</v>
      </c>
      <c r="B31" s="11">
        <f>B19+B22+B27+B28+B29</f>
        <v>2191787</v>
      </c>
      <c r="C31" s="12">
        <f>C19+C22+C27+C28+C29+C30</f>
        <v>4843038</v>
      </c>
      <c r="D31" s="35">
        <f t="shared" si="0"/>
        <v>7034825</v>
      </c>
    </row>
    <row r="32" spans="1:4" x14ac:dyDescent="0.25">
      <c r="A32" s="15" t="s">
        <v>17</v>
      </c>
      <c r="B32" s="19">
        <v>77804</v>
      </c>
      <c r="C32" s="20">
        <v>190710</v>
      </c>
      <c r="D32" s="31">
        <f t="shared" si="0"/>
        <v>268514</v>
      </c>
    </row>
    <row r="33" spans="1:4" x14ac:dyDescent="0.25">
      <c r="A33" s="15" t="s">
        <v>18</v>
      </c>
      <c r="B33" s="19">
        <v>21006</v>
      </c>
      <c r="C33" s="22">
        <v>51491</v>
      </c>
      <c r="D33" s="31">
        <f t="shared" si="0"/>
        <v>72497</v>
      </c>
    </row>
    <row r="34" spans="1:4" ht="15.75" thickBot="1" x14ac:dyDescent="0.3">
      <c r="A34" s="23" t="s">
        <v>21</v>
      </c>
      <c r="B34" s="24">
        <f>SUM(B32:B33)</f>
        <v>98810</v>
      </c>
      <c r="C34" s="25">
        <f>SUM(C32:C33)</f>
        <v>242201</v>
      </c>
      <c r="D34" s="34">
        <f t="shared" si="0"/>
        <v>341011</v>
      </c>
    </row>
    <row r="35" spans="1:4" ht="15.75" thickBot="1" x14ac:dyDescent="0.3">
      <c r="A35" s="26" t="s">
        <v>22</v>
      </c>
      <c r="B35" s="27">
        <f>B10+B16+B31+B34</f>
        <v>19123230</v>
      </c>
      <c r="C35" s="28">
        <f>C10+C16+C31+C34</f>
        <v>55187414</v>
      </c>
      <c r="D35" s="35">
        <f t="shared" si="0"/>
        <v>74310644</v>
      </c>
    </row>
  </sheetData>
  <mergeCells count="1">
    <mergeCell ref="A1:C1"/>
  </mergeCells>
  <pageMargins left="0.25" right="0.25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0"/>
  <sheetViews>
    <sheetView topLeftCell="A4" workbookViewId="0">
      <selection activeCell="B7" sqref="B7:K10"/>
    </sheetView>
  </sheetViews>
  <sheetFormatPr defaultRowHeight="15" x14ac:dyDescent="0.25"/>
  <cols>
    <col min="1" max="1" width="9.85546875" style="41" customWidth="1"/>
    <col min="2" max="2" width="13.140625" customWidth="1"/>
    <col min="4" max="4" width="10.42578125" customWidth="1"/>
    <col min="5" max="5" width="14.5703125" customWidth="1"/>
    <col min="6" max="6" width="11.85546875" customWidth="1"/>
    <col min="9" max="9" width="15.42578125" customWidth="1"/>
    <col min="10" max="10" width="13.85546875" customWidth="1"/>
    <col min="11" max="11" width="11.85546875" customWidth="1"/>
  </cols>
  <sheetData>
    <row r="4" spans="1:11" x14ac:dyDescent="0.25">
      <c r="A4" s="42"/>
      <c r="B4" s="39" t="s">
        <v>40</v>
      </c>
      <c r="C4" s="39"/>
      <c r="D4" s="39"/>
      <c r="E4" s="39"/>
      <c r="F4" s="39"/>
      <c r="G4" s="39"/>
      <c r="H4" s="39"/>
      <c r="I4" s="40"/>
      <c r="J4" s="40" t="s">
        <v>52</v>
      </c>
      <c r="K4" s="40"/>
    </row>
    <row r="5" spans="1:11" x14ac:dyDescent="0.25">
      <c r="A5" s="42"/>
      <c r="B5" s="39"/>
      <c r="C5" s="39" t="s">
        <v>53</v>
      </c>
      <c r="D5" s="39"/>
      <c r="E5" s="39"/>
      <c r="F5" s="39"/>
      <c r="G5" s="39"/>
      <c r="H5" s="39"/>
      <c r="I5" s="40"/>
      <c r="J5" s="40"/>
      <c r="K5" s="40"/>
    </row>
    <row r="6" spans="1:11" ht="56.25" x14ac:dyDescent="0.25">
      <c r="A6" s="43" t="s">
        <v>41</v>
      </c>
      <c r="B6" s="44" t="s">
        <v>42</v>
      </c>
      <c r="C6" s="44" t="s">
        <v>43</v>
      </c>
      <c r="D6" s="44" t="s">
        <v>44</v>
      </c>
      <c r="E6" s="44" t="s">
        <v>45</v>
      </c>
      <c r="F6" s="44" t="s">
        <v>46</v>
      </c>
      <c r="G6" s="44" t="s">
        <v>47</v>
      </c>
      <c r="H6" s="44" t="s">
        <v>48</v>
      </c>
      <c r="I6" s="44" t="s">
        <v>49</v>
      </c>
      <c r="J6" s="44" t="s">
        <v>50</v>
      </c>
      <c r="K6" s="44" t="s">
        <v>51</v>
      </c>
    </row>
    <row r="7" spans="1:11" x14ac:dyDescent="0.25">
      <c r="A7" s="45" t="s">
        <v>25</v>
      </c>
      <c r="B7" s="90"/>
      <c r="C7" s="90"/>
      <c r="D7" s="90"/>
      <c r="E7" s="90">
        <v>1960313</v>
      </c>
      <c r="F7" s="90"/>
      <c r="G7" s="90"/>
      <c r="H7" s="90"/>
      <c r="I7" s="90">
        <f>SUM(B7:H7)</f>
        <v>1960313</v>
      </c>
      <c r="J7" s="90"/>
      <c r="K7" s="90">
        <f>I7+J7</f>
        <v>1960313</v>
      </c>
    </row>
    <row r="8" spans="1:11" x14ac:dyDescent="0.25">
      <c r="A8" s="45" t="s">
        <v>28</v>
      </c>
      <c r="B8" s="90">
        <v>1382119</v>
      </c>
      <c r="C8" s="90"/>
      <c r="D8" s="90"/>
      <c r="E8" s="90"/>
      <c r="F8" s="90"/>
      <c r="G8" s="90"/>
      <c r="H8" s="90"/>
      <c r="I8" s="90">
        <f>SUM(B8:H8)</f>
        <v>1382119</v>
      </c>
      <c r="J8" s="90"/>
      <c r="K8" s="90">
        <f>SUM(I8:J8)</f>
        <v>1382119</v>
      </c>
    </row>
    <row r="9" spans="1:11" x14ac:dyDescent="0.25">
      <c r="A9" s="45" t="s">
        <v>26</v>
      </c>
      <c r="B9" s="90"/>
      <c r="C9" s="90"/>
      <c r="D9" s="90"/>
      <c r="E9" s="90"/>
      <c r="F9" s="90"/>
      <c r="G9" s="90"/>
      <c r="H9" s="90"/>
      <c r="I9" s="90"/>
      <c r="J9" s="90">
        <v>73524743</v>
      </c>
      <c r="K9" s="90">
        <f>SUM(I9:J9)</f>
        <v>73524743</v>
      </c>
    </row>
    <row r="10" spans="1:11" x14ac:dyDescent="0.25">
      <c r="A10" s="46" t="s">
        <v>54</v>
      </c>
      <c r="B10" s="91">
        <f>SUM(B7:B9)</f>
        <v>1382119</v>
      </c>
      <c r="C10" s="91"/>
      <c r="D10" s="91"/>
      <c r="E10" s="91">
        <f>SUM(E7:E9)</f>
        <v>1960313</v>
      </c>
      <c r="F10" s="91"/>
      <c r="G10" s="91"/>
      <c r="H10" s="91"/>
      <c r="I10" s="91">
        <f>SUM(I7:I9)</f>
        <v>3342432</v>
      </c>
      <c r="J10" s="91">
        <f>SUM(J7:J9)</f>
        <v>73524743</v>
      </c>
      <c r="K10" s="91">
        <f>SUM(K7:K9)</f>
        <v>76867175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KIADÁS</vt:lpstr>
      <vt:lpstr>Munka2</vt:lpstr>
      <vt:lpstr>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2017-05-23T07:47:13Z</dcterms:modified>
</cp:coreProperties>
</file>