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0" windowWidth="15480" windowHeight="11640" tabRatio="727" activeTab="0"/>
  </bookViews>
  <sheets>
    <sheet name="1.1. sz. mell." sheetId="1" r:id="rId1"/>
  </sheets>
  <definedNames>
    <definedName name="_xlfn.IFERROR" hidden="1">#NAME?</definedName>
    <definedName name="_xlnm.Print_Area" localSheetId="0">'1.1. sz. mell.'!$A$1:$F$152</definedName>
  </definedNames>
  <calcPr fullCalcOnLoad="1"/>
</workbook>
</file>

<file path=xl/sharedStrings.xml><?xml version="1.0" encoding="utf-8"?>
<sst xmlns="http://schemas.openxmlformats.org/spreadsheetml/2006/main" count="299" uniqueCount="253">
  <si>
    <t>B E V É T E L E K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</si>
  <si>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</si>
  <si>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</si>
  <si>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</si>
  <si>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</si>
  <si>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</si>
  <si>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</si>
  <si>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</si>
  <si>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</si>
  <si>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</si>
  <si>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</si>
  <si>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</si>
  <si>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K I A D Á S O K</t>
  </si>
  <si>
    <t>Személyi  juttatások</t>
  </si>
  <si>
    <t>Általános tartalék</t>
  </si>
  <si>
    <t>Céltartalék</t>
  </si>
  <si>
    <t>Sor-
szám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</si>
  <si>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</si>
  <si>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</si>
  <si>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</si>
  <si>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</si>
  <si>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</si>
  <si>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</si>
  <si>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</si>
  <si>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</si>
  <si>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</si>
  <si>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</si>
  <si>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</si>
  <si>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</si>
  <si>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</si>
  <si>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</si>
  <si>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</si>
  <si>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</si>
  <si>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</si>
  <si>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</si>
  <si>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</si>
  <si>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</si>
  <si>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</si>
  <si>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</si>
  <si>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1.5</t>
  </si>
  <si>
    <t>1.8.</t>
  </si>
  <si>
    <t>1.9.</t>
  </si>
  <si>
    <t>1.10.</t>
  </si>
  <si>
    <t>1.11.</t>
  </si>
  <si>
    <t>2.6.</t>
  </si>
  <si>
    <t>1.12.</t>
  </si>
  <si>
    <t>2.7.</t>
  </si>
  <si>
    <t>Dologi  kiadások</t>
  </si>
  <si>
    <t>1.5.</t>
  </si>
  <si>
    <t>11.1.</t>
  </si>
  <si>
    <t>11.2.</t>
  </si>
  <si>
    <t>1. sz. táblázat</t>
  </si>
  <si>
    <t>2. sz. táblázat</t>
  </si>
  <si>
    <t>3. sz. táblázat</t>
  </si>
  <si>
    <t>3.5.</t>
  </si>
  <si>
    <t>3.6.</t>
  </si>
  <si>
    <t xml:space="preserve">4. 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</si>
  <si>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</si>
  <si>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</si>
  <si>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</si>
  <si>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</si>
  <si>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</si>
  <si>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</si>
  <si>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</si>
  <si>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</si>
  <si>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</si>
  <si>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</si>
  <si>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</si>
  <si>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</si>
  <si>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</si>
  <si>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</si>
  <si>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</si>
  <si>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</si>
  <si>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Beruházások</t>
  </si>
  <si>
    <t>Ezer forintban</t>
  </si>
  <si>
    <t>8.3.</t>
  </si>
  <si>
    <t>Egyéb felhalmozási kiadások</t>
  </si>
  <si>
    <t>Eredeti előirányzat</t>
  </si>
  <si>
    <t>Módosított előirányzat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</si>
  <si>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</si>
  <si>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</si>
  <si>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</si>
  <si>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</si>
  <si>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</si>
  <si>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központosított előirányzatok</t>
  </si>
  <si>
    <t>Helyi önkormányzatok kiegészítő támogatásai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</si>
  <si>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</si>
  <si>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</si>
  <si>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</si>
  <si>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</si>
  <si>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</si>
  <si>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</si>
  <si>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</si>
  <si>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</si>
  <si>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</si>
  <si>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</si>
  <si>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Közhatalmi bevételek (4.1.+4.2.+4.3.+4.4.)</t>
  </si>
  <si>
    <t>4.1.</t>
  </si>
  <si>
    <t>Helyi adók  (4.1.1.+4.1.2.)</t>
  </si>
  <si>
    <t>4.1.1.</t>
  </si>
  <si>
    <t>- Vagyoni típusú adók</t>
  </si>
  <si>
    <t>4.1.2.</t>
  </si>
  <si>
    <t>- Termékek és szolgáltatások adói</t>
  </si>
  <si>
    <t>Gépjárműadó</t>
  </si>
  <si>
    <t>4.3.</t>
  </si>
  <si>
    <t>Egyéb áruhasználati és szolgáltatási adók</t>
  </si>
  <si>
    <t>4.4.</t>
  </si>
  <si>
    <t>Egyéb közhatalmi bevételek</t>
  </si>
  <si>
    <t>Működési bevételek (5.1.+…+ 5.10.)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</si>
  <si>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</si>
  <si>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</si>
  <si>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</si>
  <si>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</si>
  <si>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</si>
  <si>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</si>
  <si>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</si>
  <si>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</si>
  <si>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5.9.</t>
  </si>
  <si>
    <t>Egyéb pénzügyi műveletek bevételei</t>
  </si>
  <si>
    <t>5.10.</t>
  </si>
  <si>
    <t>Egyéb működési bevételek</t>
  </si>
  <si>
    <t>Felhalmozási bevételek (6.1.+…+6.5.)</t>
  </si>
  <si>
    <t>Immateriális javak értékesítése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</si>
  <si>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</si>
  <si>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</si>
  <si>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</si>
  <si>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</si>
  <si>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</si>
  <si>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</si>
  <si>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</si>
  <si>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</si>
  <si>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</si>
  <si>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Működési célú visszatérítendő támogatások kölcsönök visszatér. ÁH-n kívülről</t>
  </si>
  <si>
    <t>7.3.</t>
  </si>
  <si>
    <t>Egyéb működési célú átvett pénzeszköz</t>
  </si>
  <si>
    <t>7.4.</t>
  </si>
  <si>
    <t>7.3.-ból EU-s támogatás (közvetlen)</t>
  </si>
  <si>
    <t>Felhalmozási célú átvett pénzeszközök (8.1.+8.2.+8.3.)</t>
  </si>
  <si>
    <t>Felhalm. célú garancia- és kezességvállalásból megtérülések ÁH-n kívülről</t>
  </si>
  <si>
    <t>Felhalm. célú visszatérítendő támogatások kölcsönök visszatér. ÁH-n kívülről</t>
  </si>
  <si>
    <t>Egyéb felhalmozási célú átvett pénzeszköz</t>
  </si>
  <si>
    <t>8.4.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</si>
  <si>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</si>
  <si>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</si>
  <si>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</si>
  <si>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</si>
  <si>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</si>
  <si>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</si>
  <si>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</si>
  <si>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</si>
  <si>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</si>
  <si>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11.</t>
  </si>
  <si>
    <t>Belföldi értékpapírok bevételei (11.1. +…+ 11.4.)</t>
  </si>
  <si>
    <t>Forgatási célú belföldi értékpapírok beváltása,  értékesítése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</si>
  <si>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</si>
  <si>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</si>
  <si>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</si>
  <si>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</si>
  <si>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</si>
  <si>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</si>
  <si>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</si>
  <si>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</si>
  <si>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</si>
  <si>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</si>
  <si>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</si>
  <si>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</si>
  <si>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</si>
  <si>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</si>
  <si>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</si>
  <si>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</si>
  <si>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</si>
  <si>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</si>
  <si>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</si>
  <si>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</si>
  <si>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</si>
  <si>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</si>
  <si>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</si>
  <si>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</si>
  <si>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</si>
  <si>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</si>
  <si>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</si>
  <si>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</si>
  <si>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</si>
  <si>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</si>
  <si>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</si>
  <si>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</si>
  <si>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</si>
  <si>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 xml:space="preserve">    17.</t>
  </si>
  <si>
    <t>KÖLTSÉGVETÉSI ÉS FINANSZÍROZÁSI BEVÉTELEK ÖSSZESEN: (9+16)</t>
  </si>
  <si>
    <t xml:space="preserve"> - az 1.5-ből: - Elvonások és befizetések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</si>
  <si>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</si>
  <si>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</si>
  <si>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</si>
  <si>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</si>
  <si>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</si>
  <si>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</si>
  <si>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</si>
  <si>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>1.14.</t>
  </si>
  <si>
    <t xml:space="preserve">   - Kamattámogatások</t>
  </si>
  <si>
    <t>1.15.</t>
  </si>
  <si>
    <t xml:space="preserve">   - Egyéb működési célú támogatások államháztartáson kívülre</t>
  </si>
  <si>
    <t>2.1.-ből EU-s forrásból megvalósuló beruházás</t>
  </si>
  <si>
    <t>2.3.-ból EU-s forrásból megvalósuló felújítás</t>
  </si>
  <si>
    <t xml:space="preserve">   - Visszatérítendő támogatások, kölcsönök nyújtása ÁH-n belülre</t>
  </si>
  <si>
    <t xml:space="preserve">   - Egyéb felhalmozási célú támogatások ÁH-n belülre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</si>
  <si>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</si>
  <si>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</si>
  <si>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</si>
  <si>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</si>
  <si>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</si>
  <si>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</si>
  <si>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Tartalékok (3.1.+3.2.)</t>
  </si>
  <si>
    <t>KÖLTSÉGVETÉSI KIADÁSOK ÖSSZESEN (1+2+3)</t>
  </si>
  <si>
    <t>Hitel-, kölcsöntörlesztés államháztartáson kívülre (5.1. + … + 5.3.)</t>
  </si>
  <si>
    <t>Belföldi értékpapírok kiadásai (6.1. + … + 6.4.)</t>
  </si>
  <si>
    <t>Belföldi finanszírozás kiadásai (7.1. + … + 7.4.)</t>
  </si>
  <si>
    <t>Államháztartáson belüli megelőlegezések folyósítása</t>
  </si>
  <si>
    <t>Államháztartáson belüli megelőlegezések visszafizetése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</si>
  <si>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</si>
  <si>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</si>
  <si>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</si>
  <si>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</si>
  <si>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</si>
  <si>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</si>
  <si>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KIADÁSOK ÖSSZESEN: (4+9)</t>
  </si>
  <si>
    <t xml:space="preserve">2014. évi </t>
  </si>
  <si>
    <t>2014. VI. 30. teljesítés</t>
  </si>
  <si>
    <t>KÖLTSÉGVETÉSI, FINANSZÍROZÁSI BEVÉTELEK ÉS KIADÁSOK EGYENLEGE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</si>
  <si>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</si>
  <si>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</si>
  <si>
    <t>Pénzügyi lízing kiadásai</t>
  </si>
  <si>
    <t>Hosszú lejáratú hitelek, kölcsönök törlesztése</t>
  </si>
  <si>
    <t>Likviditási célú hitelek, kölcsönök törlesztése pénzügyi vállalkozásnak</t>
  </si>
  <si>
    <t>Rövid lejáratú hitelek, kölcsönök törlesztése</t>
  </si>
  <si>
    <t>Forgatási célú belföldi értékpapírok vásárlása</t>
  </si>
  <si>
    <t>Forgatási célú belföldi értékpapírok beváltása</t>
  </si>
  <si>
    <t>Befektetési célú belföldi értékpapírok vásárlása</t>
  </si>
  <si>
    <t>Befektetési célú belföldi értékpapírok beváltása</t>
  </si>
  <si>
    <t xml:space="preserve">Pénzeszközök betétként elhelyezése </t>
  </si>
  <si>
    <t xml:space="preserve">   Rövid lejáratú  hitelek, kölcsönök felvétele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</si>
  <si>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</si>
  <si>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</si>
  <si>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</si>
  <si>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</si>
  <si>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2.5.-ből        - Garancia- és kezességvállalásból kifizetés ÁH-n belülre</t>
  </si>
  <si>
    <t>Kiadási jogcím</t>
  </si>
  <si>
    <t>4.2</t>
  </si>
  <si>
    <t>4.5.</t>
  </si>
  <si>
    <t>Jövedelemadó</t>
  </si>
  <si>
    <r>
      <t xml:space="preserve">Működési költségvetés kiadásai </t>
    </r>
    <r>
      <rPr>
        <sz val="12"/>
        <rFont val="Times New Roman CE"/>
        <family val="0"/>
      </rPr>
      <t>(1.1+…+1.5.)</t>
    </r>
  </si>
  <si>
    <r>
      <t xml:space="preserve">Felhalmozási költségvetés kiadásai </t>
    </r>
    <r>
      <rPr>
        <sz val="12"/>
        <rFont val="Times New Roman CE"/>
        <family val="0"/>
      </rPr>
      <t>(2.1.+2.3.+2.5.)</t>
    </r>
  </si>
  <si>
    <t>%</t>
  </si>
  <si>
    <t>???</t>
  </si>
</sst>
</file>

<file path=xl/styles.xml><?xml version="1.0" encoding="utf-8"?>
<styleSheet xmlns="http://schemas.openxmlformats.org/spreadsheetml/2006/main">
  <numFmts count="1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#,##0.0"/>
    <numFmt numFmtId="172" formatCode="#,##0_ ;\-#,##0\ "/>
    <numFmt numFmtId="173" formatCode="[$€-2]\ #\ ##,000_);[Red]\([$€-2]\ #\ ##,000\)"/>
  </numFmts>
  <fonts count="48">
    <font>
      <sz val="10"/>
      <name val="Times New Roman CE"/>
      <family val="0"/>
    </font>
    <font>
      <sz val="12"/>
      <name val="Times New Roman CE"/>
      <family val="1"/>
    </font>
    <font>
      <b/>
      <sz val="12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12"/>
      <color indexed="10"/>
      <name val="Times New Roman CE"/>
      <family val="0"/>
    </font>
    <font>
      <sz val="8"/>
      <name val="Times New Roman CE"/>
      <family val="0"/>
    </font>
    <font>
      <b/>
      <i/>
      <sz val="12"/>
      <name val="Times New Roman CE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Times New Roman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0" fillId="22" borderId="7" applyNumberFormat="0" applyFont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30" borderId="8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" fillId="0" borderId="0">
      <alignment/>
      <protection/>
    </xf>
    <xf numFmtId="0" fontId="4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0" fontId="47" fillId="30" borderId="1" applyNumberFormat="0" applyAlignment="0" applyProtection="0"/>
    <xf numFmtId="9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5" fillId="0" borderId="0" xfId="58" applyFont="1" applyFill="1">
      <alignment/>
      <protection/>
    </xf>
    <xf numFmtId="0" fontId="2" fillId="0" borderId="0" xfId="58" applyFont="1" applyFill="1">
      <alignment/>
      <protection/>
    </xf>
    <xf numFmtId="0" fontId="1" fillId="0" borderId="0" xfId="58" applyFont="1" applyFill="1">
      <alignment/>
      <protection/>
    </xf>
    <xf numFmtId="0" fontId="1" fillId="0" borderId="0" xfId="58" applyFont="1" applyFill="1" applyAlignment="1">
      <alignment horizontal="right" vertical="center" indent="1"/>
      <protection/>
    </xf>
    <xf numFmtId="0" fontId="2" fillId="0" borderId="10" xfId="58" applyFont="1" applyFill="1" applyBorder="1" applyAlignment="1" applyProtection="1">
      <alignment horizontal="center" vertical="center" wrapText="1"/>
      <protection/>
    </xf>
    <xf numFmtId="0" fontId="2" fillId="0" borderId="10" xfId="58" applyFont="1" applyFill="1" applyBorder="1" applyAlignment="1" applyProtection="1">
      <alignment vertical="center" wrapText="1"/>
      <protection/>
    </xf>
    <xf numFmtId="164" fontId="2" fillId="0" borderId="10" xfId="58" applyNumberFormat="1" applyFont="1" applyFill="1" applyBorder="1" applyAlignment="1" applyProtection="1">
      <alignment horizontal="right" vertical="center" wrapText="1" indent="1"/>
      <protection/>
    </xf>
    <xf numFmtId="164" fontId="7" fillId="0" borderId="11" xfId="58" applyNumberFormat="1" applyFont="1" applyFill="1" applyBorder="1" applyAlignment="1" applyProtection="1">
      <alignment horizontal="left" vertical="center"/>
      <protection/>
    </xf>
    <xf numFmtId="0" fontId="7" fillId="0" borderId="11" xfId="0" applyFont="1" applyFill="1" applyBorder="1" applyAlignment="1" applyProtection="1">
      <alignment horizontal="right" vertical="center"/>
      <protection/>
    </xf>
    <xf numFmtId="0" fontId="2" fillId="0" borderId="12" xfId="58" applyFont="1" applyFill="1" applyBorder="1" applyAlignment="1" applyProtection="1">
      <alignment horizontal="center" vertical="center" wrapText="1"/>
      <protection/>
    </xf>
    <xf numFmtId="0" fontId="2" fillId="0" borderId="13" xfId="58" applyFont="1" applyFill="1" applyBorder="1" applyAlignment="1" applyProtection="1">
      <alignment horizontal="center" vertical="center" wrapText="1"/>
      <protection/>
    </xf>
    <xf numFmtId="0" fontId="2" fillId="0" borderId="14" xfId="58" applyFont="1" applyFill="1" applyBorder="1" applyAlignment="1" applyProtection="1">
      <alignment horizontal="center" vertical="center" wrapText="1"/>
      <protection/>
    </xf>
    <xf numFmtId="0" fontId="1" fillId="0" borderId="0" xfId="58" applyFont="1" applyFill="1">
      <alignment/>
      <protection/>
    </xf>
    <xf numFmtId="0" fontId="2" fillId="0" borderId="13" xfId="58" applyFont="1" applyFill="1" applyBorder="1" applyAlignment="1" applyProtection="1">
      <alignment horizontal="left" vertical="center" wrapText="1" indent="1"/>
      <protection/>
    </xf>
    <xf numFmtId="0" fontId="2" fillId="0" borderId="14" xfId="58" applyFont="1" applyFill="1" applyBorder="1" applyAlignment="1" applyProtection="1">
      <alignment horizontal="left" vertical="center" wrapText="1"/>
      <protection/>
    </xf>
    <xf numFmtId="164" fontId="2" fillId="0" borderId="14" xfId="58" applyNumberFormat="1" applyFont="1" applyFill="1" applyBorder="1" applyAlignment="1" applyProtection="1">
      <alignment horizontal="right" vertical="center" wrapText="1" indent="1"/>
      <protection/>
    </xf>
    <xf numFmtId="49" fontId="1" fillId="0" borderId="15" xfId="58" applyNumberFormat="1" applyFont="1" applyFill="1" applyBorder="1" applyAlignment="1" applyProtection="1">
      <alignment horizontal="left" vertical="center" wrapText="1" indent="1"/>
      <protection/>
    </xf>
    <xf numFmtId="0" fontId="8" fillId="0" borderId="16" xfId="0" applyFont="1" applyBorder="1" applyAlignment="1" applyProtection="1">
      <alignment horizontal="left" vertical="center" wrapText="1"/>
      <protection/>
    </xf>
    <xf numFmtId="164" fontId="1" fillId="0" borderId="16" xfId="58" applyNumberFormat="1" applyFont="1" applyFill="1" applyBorder="1" applyAlignment="1" applyProtection="1">
      <alignment horizontal="right" vertical="center" wrapText="1" indent="1"/>
      <protection locked="0"/>
    </xf>
    <xf numFmtId="49" fontId="1" fillId="0" borderId="17" xfId="58" applyNumberFormat="1" applyFont="1" applyFill="1" applyBorder="1" applyAlignment="1" applyProtection="1">
      <alignment horizontal="left" vertical="center" wrapText="1" indent="1"/>
      <protection/>
    </xf>
    <xf numFmtId="0" fontId="8" fillId="0" borderId="18" xfId="0" applyFont="1" applyBorder="1" applyAlignment="1" applyProtection="1">
      <alignment horizontal="left" vertical="center" wrapText="1"/>
      <protection/>
    </xf>
    <xf numFmtId="164" fontId="1" fillId="0" borderId="18" xfId="58" applyNumberFormat="1" applyFont="1" applyFill="1" applyBorder="1" applyAlignment="1" applyProtection="1">
      <alignment horizontal="right" vertical="center" wrapText="1" indent="1"/>
      <protection locked="0"/>
    </xf>
    <xf numFmtId="164" fontId="1" fillId="0" borderId="19" xfId="58" applyNumberFormat="1" applyFont="1" applyFill="1" applyBorder="1" applyAlignment="1" applyProtection="1">
      <alignment horizontal="right" vertical="center" wrapText="1" indent="1"/>
      <protection locked="0"/>
    </xf>
    <xf numFmtId="164" fontId="1" fillId="0" borderId="20" xfId="58" applyNumberFormat="1" applyFont="1" applyFill="1" applyBorder="1" applyAlignment="1" applyProtection="1">
      <alignment horizontal="right" vertical="center" wrapText="1" indent="1"/>
      <protection locked="0"/>
    </xf>
    <xf numFmtId="164" fontId="1" fillId="33" borderId="18" xfId="58" applyNumberFormat="1" applyFont="1" applyFill="1" applyBorder="1" applyAlignment="1" applyProtection="1">
      <alignment horizontal="right" vertical="center" wrapText="1" indent="1"/>
      <protection locked="0"/>
    </xf>
    <xf numFmtId="49" fontId="1" fillId="0" borderId="21" xfId="58" applyNumberFormat="1" applyFont="1" applyFill="1" applyBorder="1" applyAlignment="1" applyProtection="1">
      <alignment horizontal="left" vertical="center" wrapText="1" indent="1"/>
      <protection/>
    </xf>
    <xf numFmtId="0" fontId="8" fillId="0" borderId="22" xfId="0" applyFont="1" applyBorder="1" applyAlignment="1" applyProtection="1">
      <alignment horizontal="left" vertical="center" wrapText="1"/>
      <protection/>
    </xf>
    <xf numFmtId="164" fontId="1" fillId="33" borderId="22" xfId="58" applyNumberFormat="1" applyFont="1" applyFill="1" applyBorder="1" applyAlignment="1" applyProtection="1">
      <alignment horizontal="right" vertical="center" wrapText="1" indent="1"/>
      <protection locked="0"/>
    </xf>
    <xf numFmtId="0" fontId="9" fillId="0" borderId="14" xfId="0" applyFont="1" applyBorder="1" applyAlignment="1" applyProtection="1">
      <alignment horizontal="left" vertical="center" wrapText="1"/>
      <protection/>
    </xf>
    <xf numFmtId="164" fontId="1" fillId="0" borderId="22" xfId="58" applyNumberFormat="1" applyFont="1" applyFill="1" applyBorder="1" applyAlignment="1" applyProtection="1">
      <alignment horizontal="right" vertical="center" wrapText="1" indent="1"/>
      <protection locked="0"/>
    </xf>
    <xf numFmtId="164" fontId="1" fillId="0" borderId="23" xfId="58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14" xfId="58" applyNumberFormat="1" applyFont="1" applyFill="1" applyBorder="1" applyAlignment="1" applyProtection="1">
      <alignment horizontal="right" vertical="center" wrapText="1" indent="1"/>
      <protection/>
    </xf>
    <xf numFmtId="164" fontId="1" fillId="0" borderId="24" xfId="58" applyNumberFormat="1" applyFont="1" applyFill="1" applyBorder="1" applyAlignment="1" applyProtection="1">
      <alignment horizontal="right" vertical="center" wrapText="1" indent="1"/>
      <protection/>
    </xf>
    <xf numFmtId="164" fontId="1" fillId="0" borderId="25" xfId="58" applyNumberFormat="1" applyFont="1" applyFill="1" applyBorder="1" applyAlignment="1" applyProtection="1">
      <alignment horizontal="right" vertical="center" wrapText="1" indent="1"/>
      <protection locked="0"/>
    </xf>
    <xf numFmtId="164" fontId="1" fillId="0" borderId="24" xfId="58" applyNumberFormat="1" applyFont="1" applyFill="1" applyBorder="1" applyAlignment="1" applyProtection="1">
      <alignment horizontal="right" vertical="center" wrapText="1" indent="1"/>
      <protection locked="0"/>
    </xf>
    <xf numFmtId="164" fontId="1" fillId="0" borderId="20" xfId="58" applyNumberFormat="1" applyFont="1" applyFill="1" applyBorder="1" applyAlignment="1" applyProtection="1">
      <alignment horizontal="right" vertical="center" wrapText="1" indent="1"/>
      <protection locked="0"/>
    </xf>
    <xf numFmtId="164" fontId="1" fillId="0" borderId="18" xfId="58" applyNumberFormat="1" applyFont="1" applyFill="1" applyBorder="1" applyAlignment="1" applyProtection="1">
      <alignment horizontal="right" vertical="center" wrapText="1" indent="1"/>
      <protection locked="0"/>
    </xf>
    <xf numFmtId="164" fontId="1" fillId="0" borderId="25" xfId="58" applyNumberFormat="1" applyFont="1" applyFill="1" applyBorder="1" applyAlignment="1" applyProtection="1">
      <alignment horizontal="right" vertical="center" wrapText="1" indent="1"/>
      <protection locked="0"/>
    </xf>
    <xf numFmtId="164" fontId="1" fillId="0" borderId="22" xfId="58" applyNumberFormat="1" applyFont="1" applyFill="1" applyBorder="1" applyAlignment="1" applyProtection="1">
      <alignment horizontal="right" vertical="center" wrapText="1" indent="1"/>
      <protection locked="0"/>
    </xf>
    <xf numFmtId="164" fontId="1" fillId="0" borderId="16" xfId="58" applyNumberFormat="1" applyFont="1" applyFill="1" applyBorder="1" applyAlignment="1" applyProtection="1">
      <alignment horizontal="right" vertical="center" wrapText="1" indent="1"/>
      <protection locked="0"/>
    </xf>
    <xf numFmtId="0" fontId="9" fillId="0" borderId="13" xfId="0" applyFont="1" applyBorder="1" applyAlignment="1" applyProtection="1">
      <alignment vertical="center" wrapText="1"/>
      <protection/>
    </xf>
    <xf numFmtId="0" fontId="8" fillId="0" borderId="22" xfId="0" applyFont="1" applyBorder="1" applyAlignment="1" applyProtection="1">
      <alignment vertical="center" wrapText="1"/>
      <protection/>
    </xf>
    <xf numFmtId="0" fontId="8" fillId="0" borderId="15" xfId="0" applyFont="1" applyBorder="1" applyAlignment="1" applyProtection="1">
      <alignment vertical="center" wrapText="1"/>
      <protection/>
    </xf>
    <xf numFmtId="0" fontId="8" fillId="0" borderId="17" xfId="0" applyFont="1" applyBorder="1" applyAlignment="1" applyProtection="1">
      <alignment vertical="center" wrapText="1"/>
      <protection/>
    </xf>
    <xf numFmtId="0" fontId="8" fillId="0" borderId="21" xfId="0" applyFont="1" applyBorder="1" applyAlignment="1" applyProtection="1">
      <alignment vertical="center" wrapText="1"/>
      <protection/>
    </xf>
    <xf numFmtId="164" fontId="2" fillId="0" borderId="14" xfId="58" applyNumberFormat="1" applyFont="1" applyFill="1" applyBorder="1" applyAlignment="1" applyProtection="1">
      <alignment horizontal="right" vertical="center" wrapText="1" indent="1"/>
      <protection locked="0"/>
    </xf>
    <xf numFmtId="0" fontId="9" fillId="0" borderId="14" xfId="0" applyFont="1" applyBorder="1" applyAlignment="1" applyProtection="1">
      <alignment vertical="center" wrapText="1"/>
      <protection/>
    </xf>
    <xf numFmtId="0" fontId="9" fillId="0" borderId="26" xfId="0" applyFont="1" applyBorder="1" applyAlignment="1" applyProtection="1">
      <alignment vertical="center" wrapText="1"/>
      <protection/>
    </xf>
    <xf numFmtId="0" fontId="9" fillId="0" borderId="27" xfId="0" applyFont="1" applyBorder="1" applyAlignment="1" applyProtection="1">
      <alignment vertical="center" wrapText="1"/>
      <protection/>
    </xf>
    <xf numFmtId="0" fontId="1" fillId="0" borderId="10" xfId="58" applyFont="1" applyFill="1" applyBorder="1" applyAlignment="1" applyProtection="1">
      <alignment horizontal="right" vertical="center" wrapText="1" indent="1"/>
      <protection locked="0"/>
    </xf>
    <xf numFmtId="164" fontId="1" fillId="0" borderId="10" xfId="58" applyNumberFormat="1" applyFont="1" applyFill="1" applyBorder="1" applyAlignment="1" applyProtection="1">
      <alignment horizontal="right" vertical="center" wrapText="1" indent="1"/>
      <protection locked="0"/>
    </xf>
    <xf numFmtId="0" fontId="1" fillId="0" borderId="0" xfId="58" applyFont="1" applyFill="1" applyBorder="1">
      <alignment/>
      <protection/>
    </xf>
    <xf numFmtId="0" fontId="2" fillId="0" borderId="28" xfId="58" applyFont="1" applyFill="1" applyBorder="1" applyAlignment="1" applyProtection="1">
      <alignment horizontal="left" vertical="center" wrapText="1" indent="1"/>
      <protection/>
    </xf>
    <xf numFmtId="0" fontId="2" fillId="0" borderId="29" xfId="58" applyFont="1" applyFill="1" applyBorder="1" applyAlignment="1" applyProtection="1">
      <alignment vertical="center" wrapText="1"/>
      <protection/>
    </xf>
    <xf numFmtId="164" fontId="2" fillId="0" borderId="30" xfId="58" applyNumberFormat="1" applyFont="1" applyFill="1" applyBorder="1" applyAlignment="1" applyProtection="1">
      <alignment horizontal="right" vertical="center" wrapText="1" indent="1"/>
      <protection/>
    </xf>
    <xf numFmtId="49" fontId="1" fillId="0" borderId="31" xfId="58" applyNumberFormat="1" applyFont="1" applyFill="1" applyBorder="1" applyAlignment="1" applyProtection="1">
      <alignment horizontal="left" vertical="center" wrapText="1" indent="1"/>
      <protection/>
    </xf>
    <xf numFmtId="0" fontId="1" fillId="0" borderId="32" xfId="58" applyFont="1" applyFill="1" applyBorder="1" applyAlignment="1" applyProtection="1">
      <alignment horizontal="left" vertical="center" wrapText="1"/>
      <protection/>
    </xf>
    <xf numFmtId="164" fontId="1" fillId="0" borderId="33" xfId="58" applyNumberFormat="1" applyFont="1" applyFill="1" applyBorder="1" applyAlignment="1" applyProtection="1">
      <alignment horizontal="right" vertical="center" wrapText="1" indent="1"/>
      <protection locked="0"/>
    </xf>
    <xf numFmtId="164" fontId="1" fillId="0" borderId="32" xfId="58" applyNumberFormat="1" applyFont="1" applyFill="1" applyBorder="1" applyAlignment="1" applyProtection="1">
      <alignment horizontal="right" vertical="center" wrapText="1" indent="1"/>
      <protection locked="0"/>
    </xf>
    <xf numFmtId="0" fontId="1" fillId="0" borderId="18" xfId="58" applyFont="1" applyFill="1" applyBorder="1" applyAlignment="1" applyProtection="1">
      <alignment horizontal="left" vertical="center" wrapText="1"/>
      <protection/>
    </xf>
    <xf numFmtId="0" fontId="1" fillId="0" borderId="34" xfId="58" applyFont="1" applyFill="1" applyBorder="1" applyAlignment="1" applyProtection="1">
      <alignment horizontal="left" vertical="center" wrapText="1"/>
      <protection/>
    </xf>
    <xf numFmtId="0" fontId="1" fillId="0" borderId="0" xfId="58" applyFont="1" applyFill="1" applyBorder="1" applyAlignment="1" applyProtection="1">
      <alignment horizontal="left" vertical="center" wrapText="1"/>
      <protection/>
    </xf>
    <xf numFmtId="0" fontId="1" fillId="0" borderId="18" xfId="58" applyFont="1" applyFill="1" applyBorder="1" applyAlignment="1" applyProtection="1">
      <alignment horizontal="left" vertical="center"/>
      <protection/>
    </xf>
    <xf numFmtId="49" fontId="1" fillId="0" borderId="35" xfId="58" applyNumberFormat="1" applyFont="1" applyFill="1" applyBorder="1" applyAlignment="1" applyProtection="1">
      <alignment horizontal="left" vertical="center" wrapText="1" indent="1"/>
      <protection/>
    </xf>
    <xf numFmtId="0" fontId="1" fillId="0" borderId="22" xfId="58" applyFont="1" applyFill="1" applyBorder="1" applyAlignment="1" applyProtection="1">
      <alignment horizontal="left" vertical="center" wrapText="1"/>
      <protection/>
    </xf>
    <xf numFmtId="49" fontId="1" fillId="0" borderId="36" xfId="58" applyNumberFormat="1" applyFont="1" applyFill="1" applyBorder="1" applyAlignment="1" applyProtection="1">
      <alignment horizontal="left" vertical="center" wrapText="1" indent="1"/>
      <protection/>
    </xf>
    <xf numFmtId="0" fontId="1" fillId="0" borderId="12" xfId="58" applyFont="1" applyFill="1" applyBorder="1" applyAlignment="1" applyProtection="1">
      <alignment horizontal="left" vertical="center" wrapText="1"/>
      <protection/>
    </xf>
    <xf numFmtId="164" fontId="1" fillId="0" borderId="37" xfId="58" applyNumberFormat="1" applyFont="1" applyFill="1" applyBorder="1" applyAlignment="1" applyProtection="1">
      <alignment horizontal="right" vertical="center" wrapText="1" indent="1"/>
      <protection locked="0"/>
    </xf>
    <xf numFmtId="164" fontId="1" fillId="0" borderId="12" xfId="58" applyNumberFormat="1" applyFont="1" applyFill="1" applyBorder="1" applyAlignment="1" applyProtection="1">
      <alignment horizontal="right" vertical="center" wrapText="1" indent="1"/>
      <protection locked="0"/>
    </xf>
    <xf numFmtId="0" fontId="2" fillId="0" borderId="14" xfId="58" applyFont="1" applyFill="1" applyBorder="1" applyAlignment="1" applyProtection="1">
      <alignment vertical="center" wrapText="1"/>
      <protection/>
    </xf>
    <xf numFmtId="164" fontId="2" fillId="0" borderId="38" xfId="58" applyNumberFormat="1" applyFont="1" applyFill="1" applyBorder="1" applyAlignment="1" applyProtection="1">
      <alignment horizontal="right" vertical="center" wrapText="1" indent="1"/>
      <protection/>
    </xf>
    <xf numFmtId="0" fontId="1" fillId="0" borderId="16" xfId="58" applyFont="1" applyFill="1" applyBorder="1" applyAlignment="1" applyProtection="1">
      <alignment horizontal="left" vertical="center" wrapText="1"/>
      <protection/>
    </xf>
    <xf numFmtId="0" fontId="2" fillId="0" borderId="14" xfId="58" applyFont="1" applyFill="1" applyBorder="1" applyAlignment="1" applyProtection="1">
      <alignment horizontal="left" vertical="center" wrapText="1"/>
      <protection/>
    </xf>
    <xf numFmtId="164" fontId="1" fillId="0" borderId="39" xfId="58" applyNumberFormat="1" applyFont="1" applyFill="1" applyBorder="1" applyAlignment="1" applyProtection="1">
      <alignment horizontal="right" vertical="center" wrapText="1" indent="1"/>
      <protection locked="0"/>
    </xf>
    <xf numFmtId="0" fontId="1" fillId="0" borderId="40" xfId="58" applyFont="1" applyFill="1" applyBorder="1" applyAlignment="1" applyProtection="1">
      <alignment horizontal="left" vertical="center" wrapText="1"/>
      <protection/>
    </xf>
    <xf numFmtId="164" fontId="2" fillId="0" borderId="38" xfId="58" applyNumberFormat="1" applyFont="1" applyFill="1" applyBorder="1" applyAlignment="1" applyProtection="1">
      <alignment horizontal="right" vertical="center" wrapText="1" indent="1"/>
      <protection/>
    </xf>
    <xf numFmtId="164" fontId="9" fillId="0" borderId="38" xfId="0" applyNumberFormat="1" applyFont="1" applyBorder="1" applyAlignment="1" applyProtection="1">
      <alignment horizontal="right" vertical="center" wrapText="1" indent="1"/>
      <protection/>
    </xf>
    <xf numFmtId="164" fontId="9" fillId="0" borderId="14" xfId="0" applyNumberFormat="1" applyFont="1" applyBorder="1" applyAlignment="1" applyProtection="1">
      <alignment horizontal="right" vertical="center" wrapText="1" indent="1"/>
      <protection/>
    </xf>
    <xf numFmtId="164" fontId="9" fillId="0" borderId="38" xfId="0" applyNumberFormat="1" applyFont="1" applyBorder="1" applyAlignment="1" applyProtection="1" quotePrefix="1">
      <alignment horizontal="right" vertical="center" wrapText="1" indent="1"/>
      <protection/>
    </xf>
    <xf numFmtId="164" fontId="9" fillId="0" borderId="14" xfId="0" applyNumberFormat="1" applyFont="1" applyBorder="1" applyAlignment="1" applyProtection="1" quotePrefix="1">
      <alignment horizontal="right" vertical="center" wrapText="1" indent="1"/>
      <protection/>
    </xf>
    <xf numFmtId="0" fontId="9" fillId="0" borderId="26" xfId="0" applyFont="1" applyBorder="1" applyAlignment="1" applyProtection="1">
      <alignment horizontal="left" vertical="center" wrapText="1" indent="1"/>
      <protection/>
    </xf>
    <xf numFmtId="0" fontId="9" fillId="0" borderId="27" xfId="0" applyFont="1" applyBorder="1" applyAlignment="1" applyProtection="1">
      <alignment horizontal="left" vertical="center" wrapText="1"/>
      <protection/>
    </xf>
    <xf numFmtId="164" fontId="2" fillId="0" borderId="38" xfId="58" applyNumberFormat="1" applyFont="1" applyFill="1" applyBorder="1" applyAlignment="1" applyProtection="1">
      <alignment vertical="center" wrapText="1"/>
      <protection/>
    </xf>
    <xf numFmtId="0" fontId="2" fillId="0" borderId="41" xfId="58" applyFont="1" applyFill="1" applyBorder="1" applyAlignment="1" applyProtection="1">
      <alignment horizontal="center" vertical="center" wrapText="1"/>
      <protection/>
    </xf>
    <xf numFmtId="0" fontId="2" fillId="0" borderId="42" xfId="58" applyFont="1" applyFill="1" applyBorder="1" applyAlignment="1" applyProtection="1">
      <alignment horizontal="center" vertical="center" wrapText="1"/>
      <protection/>
    </xf>
    <xf numFmtId="164" fontId="1" fillId="0" borderId="43" xfId="58" applyNumberFormat="1" applyFont="1" applyFill="1" applyBorder="1" applyAlignment="1" applyProtection="1">
      <alignment horizontal="right" vertical="center" wrapText="1" indent="1"/>
      <protection locked="0"/>
    </xf>
    <xf numFmtId="164" fontId="1" fillId="33" borderId="39" xfId="58" applyNumberFormat="1" applyFont="1" applyFill="1" applyBorder="1" applyAlignment="1" applyProtection="1">
      <alignment horizontal="right" vertical="center" wrapText="1" indent="1"/>
      <protection locked="0"/>
    </xf>
    <xf numFmtId="164" fontId="1" fillId="33" borderId="44" xfId="58" applyNumberFormat="1" applyFont="1" applyFill="1" applyBorder="1" applyAlignment="1" applyProtection="1">
      <alignment horizontal="right" vertical="center" wrapText="1" indent="1"/>
      <protection locked="0"/>
    </xf>
    <xf numFmtId="164" fontId="1" fillId="0" borderId="44" xfId="58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42" xfId="58" applyNumberFormat="1" applyFont="1" applyFill="1" applyBorder="1" applyAlignment="1" applyProtection="1">
      <alignment horizontal="right" vertical="center" wrapText="1" indent="1"/>
      <protection/>
    </xf>
    <xf numFmtId="164" fontId="1" fillId="0" borderId="43" xfId="58" applyNumberFormat="1" applyFont="1" applyFill="1" applyBorder="1" applyAlignment="1" applyProtection="1">
      <alignment horizontal="right" vertical="center" wrapText="1" indent="1"/>
      <protection/>
    </xf>
    <xf numFmtId="164" fontId="1" fillId="0" borderId="39" xfId="58" applyNumberFormat="1" applyFont="1" applyFill="1" applyBorder="1" applyAlignment="1" applyProtection="1">
      <alignment horizontal="right" vertical="center" wrapText="1" indent="1"/>
      <protection locked="0"/>
    </xf>
    <xf numFmtId="164" fontId="1" fillId="0" borderId="44" xfId="58" applyNumberFormat="1" applyFont="1" applyFill="1" applyBorder="1" applyAlignment="1" applyProtection="1">
      <alignment horizontal="right" vertical="center" wrapText="1" indent="1"/>
      <protection locked="0"/>
    </xf>
    <xf numFmtId="164" fontId="1" fillId="0" borderId="43" xfId="58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42" xfId="58" applyNumberFormat="1" applyFont="1" applyFill="1" applyBorder="1" applyAlignment="1" applyProtection="1">
      <alignment horizontal="right" vertical="center" wrapText="1" indent="1"/>
      <protection locked="0"/>
    </xf>
    <xf numFmtId="0" fontId="2" fillId="0" borderId="38" xfId="58" applyFont="1" applyFill="1" applyBorder="1" applyAlignment="1" applyProtection="1">
      <alignment horizontal="center" vertical="center" wrapText="1"/>
      <protection/>
    </xf>
    <xf numFmtId="164" fontId="1" fillId="0" borderId="45" xfId="58" applyNumberFormat="1" applyFont="1" applyFill="1" applyBorder="1" applyAlignment="1" applyProtection="1">
      <alignment horizontal="right" vertical="center" wrapText="1" indent="1"/>
      <protection locked="0"/>
    </xf>
    <xf numFmtId="164" fontId="1" fillId="0" borderId="46" xfId="58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42" xfId="58" applyNumberFormat="1" applyFont="1" applyFill="1" applyBorder="1" applyAlignment="1" applyProtection="1">
      <alignment horizontal="right" vertical="center" wrapText="1" indent="1"/>
      <protection/>
    </xf>
    <xf numFmtId="164" fontId="9" fillId="0" borderId="42" xfId="0" applyNumberFormat="1" applyFont="1" applyBorder="1" applyAlignment="1" applyProtection="1">
      <alignment horizontal="right" vertical="center" wrapText="1" indent="1"/>
      <protection/>
    </xf>
    <xf numFmtId="164" fontId="9" fillId="0" borderId="42" xfId="0" applyNumberFormat="1" applyFont="1" applyBorder="1" applyAlignment="1" applyProtection="1" quotePrefix="1">
      <alignment horizontal="right" vertical="center" wrapText="1" indent="1"/>
      <protection/>
    </xf>
    <xf numFmtId="0" fontId="1" fillId="0" borderId="18" xfId="58" applyFont="1" applyFill="1" applyBorder="1">
      <alignment/>
      <protection/>
    </xf>
    <xf numFmtId="0" fontId="1" fillId="0" borderId="18" xfId="58" applyFont="1" applyFill="1" applyBorder="1">
      <alignment/>
      <protection/>
    </xf>
    <xf numFmtId="0" fontId="1" fillId="0" borderId="44" xfId="58" applyFont="1" applyFill="1" applyBorder="1">
      <alignment/>
      <protection/>
    </xf>
    <xf numFmtId="0" fontId="1" fillId="0" borderId="0" xfId="58" applyFont="1" applyFill="1" applyBorder="1">
      <alignment/>
      <protection/>
    </xf>
    <xf numFmtId="0" fontId="1" fillId="0" borderId="43" xfId="58" applyFont="1" applyFill="1" applyBorder="1">
      <alignment/>
      <protection/>
    </xf>
    <xf numFmtId="0" fontId="1" fillId="0" borderId="22" xfId="58" applyFont="1" applyFill="1" applyBorder="1" applyAlignment="1">
      <alignment horizontal="center" vertical="center"/>
      <protection/>
    </xf>
    <xf numFmtId="0" fontId="1" fillId="0" borderId="14" xfId="58" applyFont="1" applyFill="1" applyBorder="1">
      <alignment/>
      <protection/>
    </xf>
    <xf numFmtId="0" fontId="1" fillId="0" borderId="14" xfId="58" applyNumberFormat="1" applyFont="1" applyFill="1" applyBorder="1">
      <alignment/>
      <protection/>
    </xf>
    <xf numFmtId="0" fontId="1" fillId="0" borderId="16" xfId="58" applyNumberFormat="1" applyFont="1" applyFill="1" applyBorder="1">
      <alignment/>
      <protection/>
    </xf>
    <xf numFmtId="0" fontId="1" fillId="0" borderId="18" xfId="58" applyNumberFormat="1" applyFont="1" applyFill="1" applyBorder="1">
      <alignment/>
      <protection/>
    </xf>
    <xf numFmtId="0" fontId="1" fillId="0" borderId="22" xfId="58" applyNumberFormat="1" applyFont="1" applyFill="1" applyBorder="1">
      <alignment/>
      <protection/>
    </xf>
    <xf numFmtId="0" fontId="1" fillId="0" borderId="22" xfId="58" applyFont="1" applyFill="1" applyBorder="1">
      <alignment/>
      <protection/>
    </xf>
    <xf numFmtId="0" fontId="1" fillId="0" borderId="16" xfId="58" applyFont="1" applyFill="1" applyBorder="1">
      <alignment/>
      <protection/>
    </xf>
    <xf numFmtId="0" fontId="1" fillId="0" borderId="14" xfId="58" applyFont="1" applyFill="1" applyBorder="1" applyAlignment="1">
      <alignment horizontal="center"/>
      <protection/>
    </xf>
    <xf numFmtId="0" fontId="1" fillId="0" borderId="22" xfId="58" applyFont="1" applyFill="1" applyBorder="1">
      <alignment/>
      <protection/>
    </xf>
    <xf numFmtId="0" fontId="1" fillId="0" borderId="16" xfId="58" applyFont="1" applyFill="1" applyBorder="1">
      <alignment/>
      <protection/>
    </xf>
    <xf numFmtId="0" fontId="1" fillId="0" borderId="14" xfId="58" applyFont="1" applyFill="1" applyBorder="1">
      <alignment/>
      <protection/>
    </xf>
    <xf numFmtId="0" fontId="2" fillId="0" borderId="32" xfId="58" applyFont="1" applyFill="1" applyBorder="1" applyAlignment="1" applyProtection="1">
      <alignment horizontal="center" vertical="center" wrapText="1"/>
      <protection/>
    </xf>
    <xf numFmtId="0" fontId="2" fillId="0" borderId="12" xfId="58" applyFont="1" applyFill="1" applyBorder="1" applyAlignment="1" applyProtection="1">
      <alignment horizontal="center" vertical="center" wrapText="1"/>
      <protection/>
    </xf>
    <xf numFmtId="164" fontId="2" fillId="0" borderId="32" xfId="58" applyNumberFormat="1" applyFont="1" applyFill="1" applyBorder="1" applyAlignment="1" applyProtection="1">
      <alignment horizontal="center" vertical="center"/>
      <protection/>
    </xf>
    <xf numFmtId="164" fontId="2" fillId="0" borderId="47" xfId="58" applyNumberFormat="1" applyFont="1" applyFill="1" applyBorder="1" applyAlignment="1" applyProtection="1">
      <alignment horizontal="center" vertical="center"/>
      <protection/>
    </xf>
    <xf numFmtId="0" fontId="2" fillId="0" borderId="31" xfId="58" applyFont="1" applyFill="1" applyBorder="1" applyAlignment="1" applyProtection="1">
      <alignment horizontal="center" vertical="center" wrapText="1"/>
      <protection/>
    </xf>
    <xf numFmtId="0" fontId="2" fillId="0" borderId="36" xfId="58" applyFont="1" applyFill="1" applyBorder="1" applyAlignment="1" applyProtection="1">
      <alignment horizontal="center" vertical="center" wrapText="1"/>
      <protection/>
    </xf>
    <xf numFmtId="164" fontId="7" fillId="0" borderId="11" xfId="58" applyNumberFormat="1" applyFont="1" applyFill="1" applyBorder="1" applyAlignment="1" applyProtection="1">
      <alignment horizontal="left" vertical="center"/>
      <protection/>
    </xf>
    <xf numFmtId="0" fontId="2" fillId="0" borderId="0" xfId="58" applyFont="1" applyFill="1" applyAlignment="1" applyProtection="1">
      <alignment horizontal="center"/>
      <protection/>
    </xf>
    <xf numFmtId="164" fontId="2" fillId="0" borderId="0" xfId="58" applyNumberFormat="1" applyFont="1" applyFill="1" applyBorder="1" applyAlignment="1" applyProtection="1">
      <alignment horizontal="center" vertical="center"/>
      <protection/>
    </xf>
    <xf numFmtId="164" fontId="7" fillId="0" borderId="11" xfId="58" applyNumberFormat="1" applyFont="1" applyFill="1" applyBorder="1" applyAlignment="1" applyProtection="1">
      <alignment horizontal="left"/>
      <protection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Followed Hyperlink" xfId="55"/>
    <cellStyle name="Magyarázó szöveg" xfId="56"/>
    <cellStyle name="Már látott hiperhivatkozás" xfId="57"/>
    <cellStyle name="Normál_KVRENMUNKA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7"/>
  <sheetViews>
    <sheetView tabSelected="1" view="pageBreakPreview" zoomScaleNormal="120" zoomScaleSheetLayoutView="100" workbookViewId="0" topLeftCell="A1">
      <selection activeCell="G15" sqref="G15"/>
    </sheetView>
  </sheetViews>
  <sheetFormatPr defaultColWidth="9.00390625" defaultRowHeight="12.75"/>
  <cols>
    <col min="1" max="1" width="9.00390625" style="3" customWidth="1"/>
    <col min="2" max="2" width="75.875" style="3" customWidth="1"/>
    <col min="3" max="3" width="15.50390625" style="4" customWidth="1"/>
    <col min="4" max="4" width="15.50390625" style="3" customWidth="1"/>
    <col min="5" max="5" width="20.50390625" style="3" customWidth="1"/>
    <col min="6" max="6" width="9.00390625" style="3" customWidth="1"/>
    <col min="7" max="16384" width="9.375" style="3" customWidth="1"/>
  </cols>
  <sheetData>
    <row r="1" spans="1:5" ht="15.75" customHeight="1">
      <c r="A1" s="127" t="s">
        <v>0</v>
      </c>
      <c r="B1" s="127"/>
      <c r="C1" s="127"/>
      <c r="D1" s="127"/>
      <c r="E1" s="127"/>
    </row>
    <row r="2" spans="1:5" ht="15.75" customHeight="1" thickBot="1">
      <c r="A2" s="125" t="s">
        <v>51</v>
      </c>
      <c r="B2" s="125"/>
      <c r="D2" s="8"/>
      <c r="E2" s="9" t="s">
        <v>74</v>
      </c>
    </row>
    <row r="3" spans="1:6" ht="15.75" customHeight="1">
      <c r="A3" s="123" t="s">
        <v>16</v>
      </c>
      <c r="B3" s="119" t="s">
        <v>1</v>
      </c>
      <c r="C3" s="121" t="s">
        <v>225</v>
      </c>
      <c r="D3" s="121"/>
      <c r="E3" s="122"/>
      <c r="F3" s="102"/>
    </row>
    <row r="4" spans="1:6" ht="37.5" customHeight="1" thickBot="1">
      <c r="A4" s="124"/>
      <c r="B4" s="120"/>
      <c r="C4" s="10" t="s">
        <v>77</v>
      </c>
      <c r="D4" s="10" t="s">
        <v>78</v>
      </c>
      <c r="E4" s="84" t="s">
        <v>226</v>
      </c>
      <c r="F4" s="107" t="s">
        <v>251</v>
      </c>
    </row>
    <row r="5" spans="1:6" s="13" customFormat="1" ht="15" customHeight="1" thickBot="1">
      <c r="A5" s="11">
        <v>1</v>
      </c>
      <c r="B5" s="12">
        <v>2</v>
      </c>
      <c r="C5" s="12">
        <v>3</v>
      </c>
      <c r="D5" s="12">
        <v>4</v>
      </c>
      <c r="E5" s="85">
        <v>5</v>
      </c>
      <c r="F5" s="108"/>
    </row>
    <row r="6" spans="1:6" s="13" customFormat="1" ht="15" customHeight="1" thickBot="1">
      <c r="A6" s="14" t="s">
        <v>2</v>
      </c>
      <c r="B6" s="15" t="s">
        <v>79</v>
      </c>
      <c r="C6" s="16">
        <f>SUM(C7:C12)</f>
        <v>26499</v>
      </c>
      <c r="D6" s="16">
        <f>SUM(D7:D12)</f>
        <v>31766</v>
      </c>
      <c r="E6" s="71">
        <f>SUM(E7:E12)</f>
        <v>18773</v>
      </c>
      <c r="F6" s="109">
        <v>59.1</v>
      </c>
    </row>
    <row r="7" spans="1:6" s="13" customFormat="1" ht="15" customHeight="1">
      <c r="A7" s="17" t="s">
        <v>28</v>
      </c>
      <c r="B7" s="18" t="s">
        <v>80</v>
      </c>
      <c r="C7" s="19">
        <v>13385</v>
      </c>
      <c r="D7" s="19">
        <v>13385</v>
      </c>
      <c r="E7" s="86">
        <v>6960</v>
      </c>
      <c r="F7" s="110">
        <v>0.52</v>
      </c>
    </row>
    <row r="8" spans="1:6" s="13" customFormat="1" ht="15" customHeight="1">
      <c r="A8" s="20" t="s">
        <v>29</v>
      </c>
      <c r="B8" s="21" t="s">
        <v>81</v>
      </c>
      <c r="C8" s="22"/>
      <c r="D8" s="22"/>
      <c r="E8" s="74"/>
      <c r="F8" s="111"/>
    </row>
    <row r="9" spans="1:6" s="13" customFormat="1" ht="15" customHeight="1">
      <c r="A9" s="20" t="s">
        <v>30</v>
      </c>
      <c r="B9" s="21" t="s">
        <v>82</v>
      </c>
      <c r="C9" s="22">
        <v>881</v>
      </c>
      <c r="D9" s="22">
        <v>12095</v>
      </c>
      <c r="E9" s="74">
        <v>6019</v>
      </c>
      <c r="F9" s="111">
        <v>49.8</v>
      </c>
    </row>
    <row r="10" spans="1:6" s="13" customFormat="1" ht="15" customHeight="1">
      <c r="A10" s="20" t="s">
        <v>31</v>
      </c>
      <c r="B10" s="21" t="s">
        <v>83</v>
      </c>
      <c r="C10" s="24">
        <v>1004</v>
      </c>
      <c r="D10" s="24">
        <v>1004</v>
      </c>
      <c r="E10" s="74">
        <v>522</v>
      </c>
      <c r="F10" s="111">
        <v>52</v>
      </c>
    </row>
    <row r="11" spans="1:6" s="13" customFormat="1" ht="15" customHeight="1">
      <c r="A11" s="20" t="s">
        <v>48</v>
      </c>
      <c r="B11" s="21" t="s">
        <v>84</v>
      </c>
      <c r="C11" s="24">
        <v>11229</v>
      </c>
      <c r="D11" s="25">
        <v>5282</v>
      </c>
      <c r="E11" s="87">
        <v>5272</v>
      </c>
      <c r="F11" s="111">
        <v>99.8</v>
      </c>
    </row>
    <row r="12" spans="1:6" s="13" customFormat="1" ht="15" customHeight="1" thickBot="1">
      <c r="A12" s="26" t="s">
        <v>32</v>
      </c>
      <c r="B12" s="27" t="s">
        <v>85</v>
      </c>
      <c r="C12" s="24"/>
      <c r="D12" s="28"/>
      <c r="E12" s="88"/>
      <c r="F12" s="112"/>
    </row>
    <row r="13" spans="1:6" s="13" customFormat="1" ht="15" customHeight="1" thickBot="1">
      <c r="A13" s="14" t="s">
        <v>3</v>
      </c>
      <c r="B13" s="29" t="s">
        <v>86</v>
      </c>
      <c r="C13" s="16">
        <f>SUM(C14:C19)</f>
        <v>200</v>
      </c>
      <c r="D13" s="16">
        <f>SUM(D14:D19)</f>
        <v>200</v>
      </c>
      <c r="E13" s="71">
        <v>0</v>
      </c>
      <c r="F13" s="109"/>
    </row>
    <row r="14" spans="1:6" s="13" customFormat="1" ht="15" customHeight="1">
      <c r="A14" s="17" t="s">
        <v>34</v>
      </c>
      <c r="B14" s="18" t="s">
        <v>87</v>
      </c>
      <c r="C14" s="19"/>
      <c r="D14" s="19"/>
      <c r="E14" s="86"/>
      <c r="F14" s="110"/>
    </row>
    <row r="15" spans="1:6" s="13" customFormat="1" ht="15" customHeight="1">
      <c r="A15" s="20" t="s">
        <v>35</v>
      </c>
      <c r="B15" s="21" t="s">
        <v>88</v>
      </c>
      <c r="C15" s="22"/>
      <c r="D15" s="22"/>
      <c r="E15" s="74"/>
      <c r="F15" s="111"/>
    </row>
    <row r="16" spans="1:6" s="13" customFormat="1" ht="15" customHeight="1">
      <c r="A16" s="20" t="s">
        <v>36</v>
      </c>
      <c r="B16" s="21" t="s">
        <v>240</v>
      </c>
      <c r="C16" s="22"/>
      <c r="D16" s="22"/>
      <c r="E16" s="74"/>
      <c r="F16" s="111"/>
    </row>
    <row r="17" spans="1:6" s="13" customFormat="1" ht="15" customHeight="1">
      <c r="A17" s="20" t="s">
        <v>37</v>
      </c>
      <c r="B17" s="21" t="s">
        <v>241</v>
      </c>
      <c r="C17" s="22"/>
      <c r="D17" s="22"/>
      <c r="E17" s="74"/>
      <c r="F17" s="111"/>
    </row>
    <row r="18" spans="1:6" s="13" customFormat="1" ht="15" customHeight="1">
      <c r="A18" s="20" t="s">
        <v>38</v>
      </c>
      <c r="B18" s="21" t="s">
        <v>89</v>
      </c>
      <c r="C18" s="24">
        <v>200</v>
      </c>
      <c r="D18" s="22">
        <v>200</v>
      </c>
      <c r="E18" s="74">
        <v>0</v>
      </c>
      <c r="F18" s="111">
        <v>0</v>
      </c>
    </row>
    <row r="19" spans="1:6" s="13" customFormat="1" ht="15" customHeight="1" thickBot="1">
      <c r="A19" s="26" t="s">
        <v>44</v>
      </c>
      <c r="B19" s="27" t="s">
        <v>90</v>
      </c>
      <c r="C19" s="30"/>
      <c r="D19" s="30"/>
      <c r="E19" s="89"/>
      <c r="F19" s="112"/>
    </row>
    <row r="20" spans="1:6" s="13" customFormat="1" ht="15" customHeight="1" thickBot="1">
      <c r="A20" s="14" t="s">
        <v>4</v>
      </c>
      <c r="B20" s="15" t="s">
        <v>91</v>
      </c>
      <c r="C20" s="16"/>
      <c r="D20" s="16">
        <f>+D21+D22+D23+D24+D25</f>
        <v>0</v>
      </c>
      <c r="E20" s="90">
        <f>+E21+E22+E23+E24+E25</f>
        <v>0</v>
      </c>
      <c r="F20" s="109"/>
    </row>
    <row r="21" spans="1:6" s="13" customFormat="1" ht="15" customHeight="1">
      <c r="A21" s="17" t="s">
        <v>17</v>
      </c>
      <c r="B21" s="18" t="s">
        <v>92</v>
      </c>
      <c r="C21" s="19"/>
      <c r="D21" s="19"/>
      <c r="E21" s="86"/>
      <c r="F21" s="110"/>
    </row>
    <row r="22" spans="1:6" s="13" customFormat="1" ht="15" customHeight="1">
      <c r="A22" s="20" t="s">
        <v>18</v>
      </c>
      <c r="B22" s="21" t="s">
        <v>93</v>
      </c>
      <c r="C22" s="22"/>
      <c r="D22" s="22"/>
      <c r="E22" s="74"/>
      <c r="F22" s="111"/>
    </row>
    <row r="23" spans="1:6" s="13" customFormat="1" ht="15" customHeight="1">
      <c r="A23" s="20" t="s">
        <v>19</v>
      </c>
      <c r="B23" s="21" t="s">
        <v>242</v>
      </c>
      <c r="C23" s="22"/>
      <c r="D23" s="22"/>
      <c r="E23" s="74"/>
      <c r="F23" s="103"/>
    </row>
    <row r="24" spans="1:6" s="13" customFormat="1" ht="15" customHeight="1">
      <c r="A24" s="20" t="s">
        <v>20</v>
      </c>
      <c r="B24" s="21" t="s">
        <v>243</v>
      </c>
      <c r="C24" s="22"/>
      <c r="D24" s="22"/>
      <c r="E24" s="74"/>
      <c r="F24" s="103"/>
    </row>
    <row r="25" spans="1:6" s="13" customFormat="1" ht="15" customHeight="1">
      <c r="A25" s="20" t="s">
        <v>54</v>
      </c>
      <c r="B25" s="21" t="s">
        <v>94</v>
      </c>
      <c r="C25" s="24"/>
      <c r="D25" s="22"/>
      <c r="E25" s="74"/>
      <c r="F25" s="103"/>
    </row>
    <row r="26" spans="1:6" s="13" customFormat="1" ht="15" customHeight="1" thickBot="1">
      <c r="A26" s="26" t="s">
        <v>55</v>
      </c>
      <c r="B26" s="27" t="s">
        <v>95</v>
      </c>
      <c r="C26" s="30"/>
      <c r="D26" s="30"/>
      <c r="E26" s="89"/>
      <c r="F26" s="113"/>
    </row>
    <row r="27" spans="1:6" s="13" customFormat="1" ht="15" customHeight="1" thickBot="1">
      <c r="A27" s="14" t="s">
        <v>56</v>
      </c>
      <c r="B27" s="15" t="s">
        <v>96</v>
      </c>
      <c r="C27" s="32">
        <f>C28+C32+C33+C34+C31</f>
        <v>9493</v>
      </c>
      <c r="D27" s="32">
        <f>D28+D32+D33+D34+D31</f>
        <v>9493</v>
      </c>
      <c r="E27" s="76">
        <v>5033</v>
      </c>
      <c r="F27" s="108">
        <v>53</v>
      </c>
    </row>
    <row r="28" spans="1:6" s="13" customFormat="1" ht="15" customHeight="1">
      <c r="A28" s="17" t="s">
        <v>97</v>
      </c>
      <c r="B28" s="18" t="s">
        <v>98</v>
      </c>
      <c r="C28" s="33">
        <f>+C29+C30</f>
        <v>7410</v>
      </c>
      <c r="D28" s="33">
        <f>+D29+D30</f>
        <v>7410</v>
      </c>
      <c r="E28" s="91">
        <f>+E29+E30</f>
        <v>4066</v>
      </c>
      <c r="F28" s="114">
        <v>55</v>
      </c>
    </row>
    <row r="29" spans="1:6" s="13" customFormat="1" ht="15" customHeight="1">
      <c r="A29" s="20" t="s">
        <v>99</v>
      </c>
      <c r="B29" s="21" t="s">
        <v>100</v>
      </c>
      <c r="C29" s="24">
        <v>2450</v>
      </c>
      <c r="D29" s="24">
        <v>2450</v>
      </c>
      <c r="E29" s="74">
        <v>1115</v>
      </c>
      <c r="F29" s="103">
        <v>45.5</v>
      </c>
    </row>
    <row r="30" spans="1:6" s="13" customFormat="1" ht="15" customHeight="1">
      <c r="A30" s="20" t="s">
        <v>101</v>
      </c>
      <c r="B30" s="21" t="s">
        <v>102</v>
      </c>
      <c r="C30" s="24">
        <v>4960</v>
      </c>
      <c r="D30" s="24">
        <v>4960</v>
      </c>
      <c r="E30" s="74">
        <v>2951</v>
      </c>
      <c r="F30" s="103">
        <v>59.5</v>
      </c>
    </row>
    <row r="31" spans="1:6" s="13" customFormat="1" ht="15" customHeight="1">
      <c r="A31" s="20" t="s">
        <v>246</v>
      </c>
      <c r="B31" s="21" t="s">
        <v>248</v>
      </c>
      <c r="C31" s="24">
        <v>93</v>
      </c>
      <c r="D31" s="24">
        <v>93</v>
      </c>
      <c r="E31" s="74">
        <v>28</v>
      </c>
      <c r="F31" s="103">
        <v>30</v>
      </c>
    </row>
    <row r="32" spans="1:6" s="13" customFormat="1" ht="15" customHeight="1">
      <c r="A32" s="20" t="s">
        <v>104</v>
      </c>
      <c r="B32" s="21" t="s">
        <v>103</v>
      </c>
      <c r="C32" s="24">
        <v>1640</v>
      </c>
      <c r="D32" s="24">
        <v>1640</v>
      </c>
      <c r="E32" s="74">
        <v>830</v>
      </c>
      <c r="F32" s="103">
        <v>51</v>
      </c>
    </row>
    <row r="33" spans="1:6" s="13" customFormat="1" ht="15" customHeight="1">
      <c r="A33" s="20" t="s">
        <v>106</v>
      </c>
      <c r="B33" s="21" t="s">
        <v>105</v>
      </c>
      <c r="C33" s="24">
        <v>150</v>
      </c>
      <c r="D33" s="24">
        <v>150</v>
      </c>
      <c r="E33" s="74">
        <v>97</v>
      </c>
      <c r="F33" s="103">
        <v>65</v>
      </c>
    </row>
    <row r="34" spans="1:6" s="13" customFormat="1" ht="15" customHeight="1" thickBot="1">
      <c r="A34" s="26" t="s">
        <v>247</v>
      </c>
      <c r="B34" s="27" t="s">
        <v>107</v>
      </c>
      <c r="C34" s="34">
        <v>200</v>
      </c>
      <c r="D34" s="34">
        <v>200</v>
      </c>
      <c r="E34" s="89">
        <v>12</v>
      </c>
      <c r="F34" s="113">
        <v>6</v>
      </c>
    </row>
    <row r="35" spans="1:6" s="13" customFormat="1" ht="15" customHeight="1" thickBot="1">
      <c r="A35" s="14" t="s">
        <v>6</v>
      </c>
      <c r="B35" s="15" t="s">
        <v>108</v>
      </c>
      <c r="C35" s="16">
        <f>SUM(C36:C45)</f>
        <v>10308</v>
      </c>
      <c r="D35" s="16">
        <f>SUM(D36:D45)</f>
        <v>9883</v>
      </c>
      <c r="E35" s="71">
        <f>SUM(E36:E45)</f>
        <v>3491</v>
      </c>
      <c r="F35" s="108">
        <v>35</v>
      </c>
    </row>
    <row r="36" spans="1:6" s="13" customFormat="1" ht="15" customHeight="1">
      <c r="A36" s="17" t="s">
        <v>21</v>
      </c>
      <c r="B36" s="18" t="s">
        <v>109</v>
      </c>
      <c r="C36" s="35"/>
      <c r="D36" s="19"/>
      <c r="E36" s="86"/>
      <c r="F36" s="114"/>
    </row>
    <row r="37" spans="1:6" s="13" customFormat="1" ht="15" customHeight="1">
      <c r="A37" s="20" t="s">
        <v>22</v>
      </c>
      <c r="B37" s="21" t="s">
        <v>110</v>
      </c>
      <c r="C37" s="24">
        <v>1388</v>
      </c>
      <c r="D37" s="24">
        <v>1388</v>
      </c>
      <c r="E37" s="74">
        <v>348</v>
      </c>
      <c r="F37" s="103">
        <v>25.1</v>
      </c>
    </row>
    <row r="38" spans="1:6" s="13" customFormat="1" ht="15" customHeight="1">
      <c r="A38" s="20" t="s">
        <v>23</v>
      </c>
      <c r="B38" s="21" t="s">
        <v>111</v>
      </c>
      <c r="C38" s="24">
        <v>2053</v>
      </c>
      <c r="D38" s="24">
        <v>2053</v>
      </c>
      <c r="E38" s="74">
        <v>50</v>
      </c>
      <c r="F38" s="103">
        <v>2.4</v>
      </c>
    </row>
    <row r="39" spans="1:6" s="13" customFormat="1" ht="15" customHeight="1">
      <c r="A39" s="20" t="s">
        <v>57</v>
      </c>
      <c r="B39" s="21" t="s">
        <v>112</v>
      </c>
      <c r="C39" s="24">
        <v>5656</v>
      </c>
      <c r="D39" s="22">
        <v>4974</v>
      </c>
      <c r="E39" s="74">
        <v>2286</v>
      </c>
      <c r="F39" s="103">
        <v>46</v>
      </c>
    </row>
    <row r="40" spans="1:6" s="13" customFormat="1" ht="15" customHeight="1">
      <c r="A40" s="20" t="s">
        <v>58</v>
      </c>
      <c r="B40" s="21" t="s">
        <v>113</v>
      </c>
      <c r="C40" s="24"/>
      <c r="D40" s="22"/>
      <c r="E40" s="74"/>
      <c r="F40" s="103"/>
    </row>
    <row r="41" spans="1:6" s="13" customFormat="1" ht="15" customHeight="1">
      <c r="A41" s="20" t="s">
        <v>59</v>
      </c>
      <c r="B41" s="21" t="s">
        <v>114</v>
      </c>
      <c r="C41" s="24">
        <v>1186</v>
      </c>
      <c r="D41" s="24">
        <v>1186</v>
      </c>
      <c r="E41" s="74">
        <v>459</v>
      </c>
      <c r="F41" s="103">
        <v>38.7</v>
      </c>
    </row>
    <row r="42" spans="1:6" s="13" customFormat="1" ht="15" customHeight="1">
      <c r="A42" s="20" t="s">
        <v>60</v>
      </c>
      <c r="B42" s="21" t="s">
        <v>115</v>
      </c>
      <c r="C42" s="24"/>
      <c r="D42" s="24"/>
      <c r="E42" s="74"/>
      <c r="F42" s="103"/>
    </row>
    <row r="43" spans="1:6" s="13" customFormat="1" ht="15" customHeight="1">
      <c r="A43" s="20" t="s">
        <v>61</v>
      </c>
      <c r="B43" s="21" t="s">
        <v>116</v>
      </c>
      <c r="C43" s="24">
        <v>25</v>
      </c>
      <c r="D43" s="24">
        <v>25</v>
      </c>
      <c r="E43" s="74">
        <v>1</v>
      </c>
      <c r="F43" s="103">
        <v>4</v>
      </c>
    </row>
    <row r="44" spans="1:6" s="13" customFormat="1" ht="15" customHeight="1">
      <c r="A44" s="20" t="s">
        <v>117</v>
      </c>
      <c r="B44" s="21" t="s">
        <v>118</v>
      </c>
      <c r="C44" s="36"/>
      <c r="D44" s="37"/>
      <c r="E44" s="92"/>
      <c r="F44" s="103"/>
    </row>
    <row r="45" spans="1:7" s="13" customFormat="1" ht="15" customHeight="1" thickBot="1">
      <c r="A45" s="26" t="s">
        <v>119</v>
      </c>
      <c r="B45" s="27" t="s">
        <v>120</v>
      </c>
      <c r="C45" s="38"/>
      <c r="D45" s="39">
        <v>257</v>
      </c>
      <c r="E45" s="93">
        <v>347</v>
      </c>
      <c r="F45" s="113"/>
      <c r="G45" s="13" t="s">
        <v>252</v>
      </c>
    </row>
    <row r="46" spans="1:6" s="13" customFormat="1" ht="15" customHeight="1" thickBot="1">
      <c r="A46" s="14" t="s">
        <v>7</v>
      </c>
      <c r="B46" s="15" t="s">
        <v>121</v>
      </c>
      <c r="C46" s="16"/>
      <c r="D46" s="16">
        <f>SUM(D47:D51)</f>
        <v>0</v>
      </c>
      <c r="E46" s="90">
        <f>SUM(E47:E51)</f>
        <v>0</v>
      </c>
      <c r="F46" s="108"/>
    </row>
    <row r="47" spans="1:6" s="13" customFormat="1" ht="15" customHeight="1">
      <c r="A47" s="17" t="s">
        <v>24</v>
      </c>
      <c r="B47" s="18" t="s">
        <v>122</v>
      </c>
      <c r="C47" s="40"/>
      <c r="D47" s="40"/>
      <c r="E47" s="94"/>
      <c r="F47" s="114"/>
    </row>
    <row r="48" spans="1:6" s="13" customFormat="1" ht="15" customHeight="1">
      <c r="A48" s="20" t="s">
        <v>25</v>
      </c>
      <c r="B48" s="21" t="s">
        <v>123</v>
      </c>
      <c r="C48" s="37"/>
      <c r="D48" s="37"/>
      <c r="E48" s="92"/>
      <c r="F48" s="103"/>
    </row>
    <row r="49" spans="1:6" s="13" customFormat="1" ht="15" customHeight="1">
      <c r="A49" s="20" t="s">
        <v>124</v>
      </c>
      <c r="B49" s="21" t="s">
        <v>125</v>
      </c>
      <c r="C49" s="37"/>
      <c r="D49" s="37"/>
      <c r="E49" s="92"/>
      <c r="F49" s="103"/>
    </row>
    <row r="50" spans="1:6" s="13" customFormat="1" ht="15" customHeight="1">
      <c r="A50" s="20" t="s">
        <v>126</v>
      </c>
      <c r="B50" s="21" t="s">
        <v>127</v>
      </c>
      <c r="C50" s="37"/>
      <c r="D50" s="37"/>
      <c r="E50" s="92"/>
      <c r="F50" s="103"/>
    </row>
    <row r="51" spans="1:6" s="13" customFormat="1" ht="15" customHeight="1" thickBot="1">
      <c r="A51" s="26" t="s">
        <v>128</v>
      </c>
      <c r="B51" s="27" t="s">
        <v>129</v>
      </c>
      <c r="C51" s="39"/>
      <c r="D51" s="39"/>
      <c r="E51" s="93"/>
      <c r="F51" s="113"/>
    </row>
    <row r="52" spans="1:6" s="13" customFormat="1" ht="15" customHeight="1" thickBot="1">
      <c r="A52" s="14" t="s">
        <v>62</v>
      </c>
      <c r="B52" s="15" t="s">
        <v>130</v>
      </c>
      <c r="C52" s="16"/>
      <c r="D52" s="16">
        <f>SUM(D53:D55)</f>
        <v>0</v>
      </c>
      <c r="E52" s="90">
        <f>SUM(E53:E55)</f>
        <v>0</v>
      </c>
      <c r="F52" s="108"/>
    </row>
    <row r="53" spans="1:6" s="13" customFormat="1" ht="15" customHeight="1">
      <c r="A53" s="17" t="s">
        <v>26</v>
      </c>
      <c r="B53" s="18" t="s">
        <v>131</v>
      </c>
      <c r="C53" s="19"/>
      <c r="D53" s="19"/>
      <c r="E53" s="86"/>
      <c r="F53" s="114"/>
    </row>
    <row r="54" spans="1:6" s="13" customFormat="1" ht="15" customHeight="1">
      <c r="A54" s="20" t="s">
        <v>27</v>
      </c>
      <c r="B54" s="21" t="s">
        <v>132</v>
      </c>
      <c r="C54" s="22"/>
      <c r="D54" s="22"/>
      <c r="E54" s="74"/>
      <c r="F54" s="103"/>
    </row>
    <row r="55" spans="1:6" s="13" customFormat="1" ht="15" customHeight="1">
      <c r="A55" s="20" t="s">
        <v>133</v>
      </c>
      <c r="B55" s="21" t="s">
        <v>134</v>
      </c>
      <c r="C55" s="24"/>
      <c r="D55" s="22"/>
      <c r="E55" s="74"/>
      <c r="F55" s="103"/>
    </row>
    <row r="56" spans="1:6" s="13" customFormat="1" ht="15" customHeight="1" thickBot="1">
      <c r="A56" s="26" t="s">
        <v>135</v>
      </c>
      <c r="B56" s="27" t="s">
        <v>136</v>
      </c>
      <c r="C56" s="30"/>
      <c r="D56" s="30"/>
      <c r="E56" s="89"/>
      <c r="F56" s="113"/>
    </row>
    <row r="57" spans="1:6" s="13" customFormat="1" ht="15" customHeight="1" thickBot="1">
      <c r="A57" s="14" t="s">
        <v>9</v>
      </c>
      <c r="B57" s="29" t="s">
        <v>137</v>
      </c>
      <c r="C57" s="16"/>
      <c r="D57" s="16">
        <f>SUM(D58:D60)</f>
        <v>0</v>
      </c>
      <c r="E57" s="90">
        <f>SUM(E58:E60)</f>
        <v>0</v>
      </c>
      <c r="F57" s="108"/>
    </row>
    <row r="58" spans="1:6" s="13" customFormat="1" ht="15" customHeight="1">
      <c r="A58" s="20" t="s">
        <v>63</v>
      </c>
      <c r="B58" s="18" t="s">
        <v>138</v>
      </c>
      <c r="C58" s="37"/>
      <c r="D58" s="37"/>
      <c r="E58" s="92"/>
      <c r="F58" s="114"/>
    </row>
    <row r="59" spans="1:6" s="13" customFormat="1" ht="15" customHeight="1">
      <c r="A59" s="20" t="s">
        <v>64</v>
      </c>
      <c r="B59" s="21" t="s">
        <v>139</v>
      </c>
      <c r="C59" s="37"/>
      <c r="D59" s="37"/>
      <c r="E59" s="92"/>
      <c r="F59" s="103"/>
    </row>
    <row r="60" spans="1:6" s="13" customFormat="1" ht="15" customHeight="1">
      <c r="A60" s="20" t="s">
        <v>75</v>
      </c>
      <c r="B60" s="21" t="s">
        <v>140</v>
      </c>
      <c r="C60" s="36"/>
      <c r="D60" s="37"/>
      <c r="E60" s="92"/>
      <c r="F60" s="103"/>
    </row>
    <row r="61" spans="1:6" s="13" customFormat="1" ht="15" customHeight="1" thickBot="1">
      <c r="A61" s="20" t="s">
        <v>141</v>
      </c>
      <c r="B61" s="27" t="s">
        <v>142</v>
      </c>
      <c r="C61" s="37"/>
      <c r="D61" s="37"/>
      <c r="E61" s="92"/>
      <c r="F61" s="113"/>
    </row>
    <row r="62" spans="1:6" s="13" customFormat="1" ht="15" customHeight="1" thickBot="1">
      <c r="A62" s="14" t="s">
        <v>10</v>
      </c>
      <c r="B62" s="15" t="s">
        <v>143</v>
      </c>
      <c r="C62" s="32">
        <f>C6+C13+C20+C27+C35+C46+C52+C57</f>
        <v>46500</v>
      </c>
      <c r="D62" s="32">
        <f>D6+D13+D20+D27+D35+D46+D52+D57</f>
        <v>51342</v>
      </c>
      <c r="E62" s="76">
        <f>E6+E13+E20+E27+E35+E46+E52+E57</f>
        <v>27297</v>
      </c>
      <c r="F62" s="108">
        <v>53.2</v>
      </c>
    </row>
    <row r="63" spans="1:6" s="13" customFormat="1" ht="15" customHeight="1" thickBot="1">
      <c r="A63" s="41" t="s">
        <v>144</v>
      </c>
      <c r="B63" s="29" t="s">
        <v>145</v>
      </c>
      <c r="C63" s="16"/>
      <c r="D63" s="16">
        <f>SUM(D64:D66)</f>
        <v>0</v>
      </c>
      <c r="E63" s="90">
        <f>SUM(E64:E66)</f>
        <v>0</v>
      </c>
      <c r="F63" s="108"/>
    </row>
    <row r="64" spans="1:6" s="13" customFormat="1" ht="15" customHeight="1">
      <c r="A64" s="20" t="s">
        <v>146</v>
      </c>
      <c r="B64" s="18" t="s">
        <v>147</v>
      </c>
      <c r="C64" s="37"/>
      <c r="D64" s="37"/>
      <c r="E64" s="92"/>
      <c r="F64" s="114"/>
    </row>
    <row r="65" spans="1:6" s="13" customFormat="1" ht="15" customHeight="1">
      <c r="A65" s="20" t="s">
        <v>148</v>
      </c>
      <c r="B65" s="21" t="s">
        <v>149</v>
      </c>
      <c r="C65" s="37"/>
      <c r="D65" s="37"/>
      <c r="E65" s="92"/>
      <c r="F65" s="103"/>
    </row>
    <row r="66" spans="1:6" s="13" customFormat="1" ht="15" customHeight="1" thickBot="1">
      <c r="A66" s="20" t="s">
        <v>150</v>
      </c>
      <c r="B66" s="42" t="s">
        <v>239</v>
      </c>
      <c r="C66" s="37"/>
      <c r="D66" s="37"/>
      <c r="E66" s="92"/>
      <c r="F66" s="113"/>
    </row>
    <row r="67" spans="1:6" s="13" customFormat="1" ht="15" customHeight="1" thickBot="1">
      <c r="A67" s="41" t="s">
        <v>151</v>
      </c>
      <c r="B67" s="29" t="s">
        <v>152</v>
      </c>
      <c r="C67" s="16"/>
      <c r="D67" s="16">
        <f>SUM(D68:D71)</f>
        <v>0</v>
      </c>
      <c r="E67" s="90">
        <f>SUM(E68:E71)</f>
        <v>0</v>
      </c>
      <c r="F67" s="108"/>
    </row>
    <row r="68" spans="1:6" s="13" customFormat="1" ht="15" customHeight="1">
      <c r="A68" s="20" t="s">
        <v>49</v>
      </c>
      <c r="B68" s="18" t="s">
        <v>153</v>
      </c>
      <c r="C68" s="37"/>
      <c r="D68" s="37"/>
      <c r="E68" s="92"/>
      <c r="F68" s="114"/>
    </row>
    <row r="69" spans="1:6" s="13" customFormat="1" ht="15" customHeight="1">
      <c r="A69" s="20" t="s">
        <v>50</v>
      </c>
      <c r="B69" s="21" t="s">
        <v>154</v>
      </c>
      <c r="C69" s="37"/>
      <c r="D69" s="37"/>
      <c r="E69" s="92"/>
      <c r="F69" s="103"/>
    </row>
    <row r="70" spans="1:6" s="13" customFormat="1" ht="15" customHeight="1">
      <c r="A70" s="20" t="s">
        <v>155</v>
      </c>
      <c r="B70" s="21" t="s">
        <v>156</v>
      </c>
      <c r="C70" s="37"/>
      <c r="D70" s="37"/>
      <c r="E70" s="92"/>
      <c r="F70" s="103"/>
    </row>
    <row r="71" spans="1:7" s="13" customFormat="1" ht="15" customHeight="1" thickBot="1">
      <c r="A71" s="20" t="s">
        <v>157</v>
      </c>
      <c r="B71" s="27" t="s">
        <v>158</v>
      </c>
      <c r="C71" s="37"/>
      <c r="D71" s="37"/>
      <c r="E71" s="92"/>
      <c r="F71" s="113"/>
      <c r="G71" s="1"/>
    </row>
    <row r="72" spans="1:6" s="13" customFormat="1" ht="15" customHeight="1" thickBot="1">
      <c r="A72" s="41" t="s">
        <v>159</v>
      </c>
      <c r="B72" s="29" t="s">
        <v>160</v>
      </c>
      <c r="C72" s="16">
        <f>SUM(C73:C74)</f>
        <v>9810</v>
      </c>
      <c r="D72" s="16">
        <f>SUM(D73:D74)</f>
        <v>9810</v>
      </c>
      <c r="E72" s="71"/>
      <c r="F72" s="108"/>
    </row>
    <row r="73" spans="1:6" s="13" customFormat="1" ht="15" customHeight="1">
      <c r="A73" s="20" t="s">
        <v>161</v>
      </c>
      <c r="B73" s="18" t="s">
        <v>162</v>
      </c>
      <c r="C73" s="36">
        <v>9810</v>
      </c>
      <c r="D73" s="36">
        <v>9810</v>
      </c>
      <c r="E73" s="92"/>
      <c r="F73" s="114"/>
    </row>
    <row r="74" spans="1:6" s="13" customFormat="1" ht="15" customHeight="1" thickBot="1">
      <c r="A74" s="20" t="s">
        <v>163</v>
      </c>
      <c r="B74" s="27" t="s">
        <v>164</v>
      </c>
      <c r="C74" s="37"/>
      <c r="D74" s="37"/>
      <c r="E74" s="92"/>
      <c r="F74" s="113"/>
    </row>
    <row r="75" spans="1:6" s="13" customFormat="1" ht="15" customHeight="1" thickBot="1">
      <c r="A75" s="41" t="s">
        <v>165</v>
      </c>
      <c r="B75" s="29" t="s">
        <v>166</v>
      </c>
      <c r="C75" s="16"/>
      <c r="D75" s="16">
        <f>SUM(D76:D78)</f>
        <v>0</v>
      </c>
      <c r="E75" s="90">
        <f>SUM(E76:E78)</f>
        <v>0</v>
      </c>
      <c r="F75" s="108"/>
    </row>
    <row r="76" spans="1:6" s="13" customFormat="1" ht="15" customHeight="1">
      <c r="A76" s="20" t="s">
        <v>167</v>
      </c>
      <c r="B76" s="18" t="s">
        <v>168</v>
      </c>
      <c r="C76" s="37"/>
      <c r="D76" s="37"/>
      <c r="E76" s="92"/>
      <c r="F76" s="114"/>
    </row>
    <row r="77" spans="1:6" s="13" customFormat="1" ht="15" customHeight="1">
      <c r="A77" s="20" t="s">
        <v>169</v>
      </c>
      <c r="B77" s="21" t="s">
        <v>170</v>
      </c>
      <c r="C77" s="37"/>
      <c r="D77" s="37"/>
      <c r="E77" s="92"/>
      <c r="F77" s="103"/>
    </row>
    <row r="78" spans="1:6" s="13" customFormat="1" ht="15" customHeight="1" thickBot="1">
      <c r="A78" s="20" t="s">
        <v>171</v>
      </c>
      <c r="B78" s="27" t="s">
        <v>172</v>
      </c>
      <c r="C78" s="37"/>
      <c r="D78" s="37"/>
      <c r="E78" s="92"/>
      <c r="F78" s="113"/>
    </row>
    <row r="79" spans="1:6" s="13" customFormat="1" ht="15" customHeight="1" thickBot="1">
      <c r="A79" s="41" t="s">
        <v>173</v>
      </c>
      <c r="B79" s="29" t="s">
        <v>174</v>
      </c>
      <c r="C79" s="16"/>
      <c r="D79" s="16">
        <f>SUM(D80:D83)</f>
        <v>0</v>
      </c>
      <c r="E79" s="90">
        <f>SUM(E80:E83)</f>
        <v>0</v>
      </c>
      <c r="F79" s="108"/>
    </row>
    <row r="80" spans="1:6" s="13" customFormat="1" ht="15" customHeight="1">
      <c r="A80" s="43" t="s">
        <v>175</v>
      </c>
      <c r="B80" s="18" t="s">
        <v>176</v>
      </c>
      <c r="C80" s="37"/>
      <c r="D80" s="37"/>
      <c r="E80" s="92"/>
      <c r="F80" s="114"/>
    </row>
    <row r="81" spans="1:6" s="13" customFormat="1" ht="15" customHeight="1">
      <c r="A81" s="44" t="s">
        <v>177</v>
      </c>
      <c r="B81" s="21" t="s">
        <v>178</v>
      </c>
      <c r="C81" s="37"/>
      <c r="D81" s="37"/>
      <c r="E81" s="92"/>
      <c r="F81" s="103"/>
    </row>
    <row r="82" spans="1:6" s="13" customFormat="1" ht="15" customHeight="1">
      <c r="A82" s="44" t="s">
        <v>179</v>
      </c>
      <c r="B82" s="21" t="s">
        <v>180</v>
      </c>
      <c r="C82" s="37"/>
      <c r="D82" s="37"/>
      <c r="E82" s="92"/>
      <c r="F82" s="103"/>
    </row>
    <row r="83" spans="1:6" s="13" customFormat="1" ht="15" customHeight="1" thickBot="1">
      <c r="A83" s="45" t="s">
        <v>181</v>
      </c>
      <c r="B83" s="27" t="s">
        <v>182</v>
      </c>
      <c r="C83" s="37"/>
      <c r="D83" s="37"/>
      <c r="E83" s="92"/>
      <c r="F83" s="113"/>
    </row>
    <row r="84" spans="1:6" s="13" customFormat="1" ht="15" customHeight="1" thickBot="1">
      <c r="A84" s="41" t="s">
        <v>183</v>
      </c>
      <c r="B84" s="29" t="s">
        <v>184</v>
      </c>
      <c r="C84" s="46"/>
      <c r="D84" s="46"/>
      <c r="E84" s="95"/>
      <c r="F84" s="108"/>
    </row>
    <row r="85" spans="1:6" s="13" customFormat="1" ht="15" customHeight="1" thickBot="1">
      <c r="A85" s="41" t="s">
        <v>185</v>
      </c>
      <c r="B85" s="47" t="s">
        <v>186</v>
      </c>
      <c r="C85" s="32">
        <f>C63+C67+C72+C75+C79+C84</f>
        <v>9810</v>
      </c>
      <c r="D85" s="32">
        <f>D63+D67+D72+D75+D79+D84</f>
        <v>9810</v>
      </c>
      <c r="E85" s="76">
        <f>E63+E67+E72+E75+E79+E84</f>
        <v>0</v>
      </c>
      <c r="F85" s="108"/>
    </row>
    <row r="86" spans="1:6" s="13" customFormat="1" ht="15" customHeight="1" thickBot="1">
      <c r="A86" s="48" t="s">
        <v>187</v>
      </c>
      <c r="B86" s="49" t="s">
        <v>188</v>
      </c>
      <c r="C86" s="32">
        <f>C62+C85</f>
        <v>56310</v>
      </c>
      <c r="D86" s="32">
        <f>D62+D85</f>
        <v>61152</v>
      </c>
      <c r="E86" s="76">
        <f>E62+E85</f>
        <v>27297</v>
      </c>
      <c r="F86" s="108"/>
    </row>
    <row r="87" spans="1:6" s="13" customFormat="1" ht="15" customHeight="1">
      <c r="A87" s="5"/>
      <c r="B87" s="6"/>
      <c r="C87" s="7"/>
      <c r="D87" s="50"/>
      <c r="E87" s="51"/>
      <c r="F87" s="52"/>
    </row>
    <row r="88" spans="1:6" s="13" customFormat="1" ht="15" customHeight="1">
      <c r="A88" s="127" t="s">
        <v>12</v>
      </c>
      <c r="B88" s="127"/>
      <c r="C88" s="127"/>
      <c r="D88" s="127"/>
      <c r="E88" s="127"/>
      <c r="F88" s="52"/>
    </row>
    <row r="89" spans="1:6" s="13" customFormat="1" ht="15" customHeight="1" thickBot="1">
      <c r="A89" s="128" t="s">
        <v>52</v>
      </c>
      <c r="B89" s="128"/>
      <c r="C89" s="4"/>
      <c r="D89" s="8"/>
      <c r="E89" s="9" t="s">
        <v>74</v>
      </c>
      <c r="F89" s="52"/>
    </row>
    <row r="90" spans="1:6" s="13" customFormat="1" ht="15" customHeight="1" thickBot="1">
      <c r="A90" s="123" t="s">
        <v>16</v>
      </c>
      <c r="B90" s="119" t="s">
        <v>245</v>
      </c>
      <c r="C90" s="121" t="s">
        <v>225</v>
      </c>
      <c r="D90" s="121"/>
      <c r="E90" s="122"/>
      <c r="F90" s="108"/>
    </row>
    <row r="91" spans="1:6" s="13" customFormat="1" ht="15" customHeight="1" thickBot="1">
      <c r="A91" s="124"/>
      <c r="B91" s="120"/>
      <c r="C91" s="10" t="s">
        <v>77</v>
      </c>
      <c r="D91" s="10" t="s">
        <v>78</v>
      </c>
      <c r="E91" s="84" t="s">
        <v>226</v>
      </c>
      <c r="F91" s="108"/>
    </row>
    <row r="92" spans="1:6" s="13" customFormat="1" ht="15" customHeight="1" thickBot="1">
      <c r="A92" s="11">
        <v>1</v>
      </c>
      <c r="B92" s="12">
        <v>2</v>
      </c>
      <c r="C92" s="12">
        <v>3</v>
      </c>
      <c r="D92" s="12">
        <v>4</v>
      </c>
      <c r="E92" s="96">
        <v>5</v>
      </c>
      <c r="F92" s="108"/>
    </row>
    <row r="93" spans="1:6" s="13" customFormat="1" ht="15" customHeight="1" thickBot="1">
      <c r="A93" s="53" t="s">
        <v>2</v>
      </c>
      <c r="B93" s="54" t="s">
        <v>249</v>
      </c>
      <c r="C93" s="55">
        <f>SUM(C94:C98)</f>
        <v>47766</v>
      </c>
      <c r="D93" s="55">
        <f>SUM(D94:D98)</f>
        <v>54276</v>
      </c>
      <c r="E93" s="55">
        <f>SUM(E94:E98)</f>
        <v>25044</v>
      </c>
      <c r="F93" s="115" t="s">
        <v>251</v>
      </c>
    </row>
    <row r="94" spans="1:6" s="13" customFormat="1" ht="15" customHeight="1">
      <c r="A94" s="56" t="s">
        <v>28</v>
      </c>
      <c r="B94" s="57" t="s">
        <v>13</v>
      </c>
      <c r="C94" s="58">
        <v>6051</v>
      </c>
      <c r="D94" s="59">
        <v>6194</v>
      </c>
      <c r="E94" s="97">
        <v>2677</v>
      </c>
      <c r="F94" s="114">
        <v>43.2</v>
      </c>
    </row>
    <row r="95" spans="1:6" ht="15" customHeight="1">
      <c r="A95" s="20" t="s">
        <v>29</v>
      </c>
      <c r="B95" s="60" t="s">
        <v>65</v>
      </c>
      <c r="C95" s="24">
        <v>1645</v>
      </c>
      <c r="D95" s="22">
        <v>1645</v>
      </c>
      <c r="E95" s="74">
        <v>544</v>
      </c>
      <c r="F95" s="102">
        <v>33.1</v>
      </c>
    </row>
    <row r="96" spans="1:6" ht="15" customHeight="1">
      <c r="A96" s="20" t="s">
        <v>30</v>
      </c>
      <c r="B96" s="60" t="s">
        <v>47</v>
      </c>
      <c r="C96" s="34">
        <v>16139</v>
      </c>
      <c r="D96" s="30">
        <v>16876</v>
      </c>
      <c r="E96" s="89">
        <v>6600</v>
      </c>
      <c r="F96" s="102">
        <v>39.1</v>
      </c>
    </row>
    <row r="97" spans="1:6" s="13" customFormat="1" ht="15" customHeight="1">
      <c r="A97" s="20" t="s">
        <v>31</v>
      </c>
      <c r="B97" s="61" t="s">
        <v>66</v>
      </c>
      <c r="C97" s="34">
        <v>15458</v>
      </c>
      <c r="D97" s="30">
        <v>15458</v>
      </c>
      <c r="E97" s="89">
        <v>5878</v>
      </c>
      <c r="F97" s="103">
        <v>38</v>
      </c>
    </row>
    <row r="98" spans="1:6" ht="15" customHeight="1">
      <c r="A98" s="20" t="s">
        <v>39</v>
      </c>
      <c r="B98" s="62" t="s">
        <v>67</v>
      </c>
      <c r="C98" s="34">
        <f>SUM(C99:C108)</f>
        <v>8473</v>
      </c>
      <c r="D98" s="34">
        <f>SUM(D99:D108)</f>
        <v>14103</v>
      </c>
      <c r="E98" s="89">
        <v>9345</v>
      </c>
      <c r="F98" s="102">
        <v>66.3</v>
      </c>
    </row>
    <row r="99" spans="1:6" ht="15" customHeight="1">
      <c r="A99" s="20" t="s">
        <v>32</v>
      </c>
      <c r="B99" s="60" t="s">
        <v>189</v>
      </c>
      <c r="C99" s="34"/>
      <c r="D99" s="30"/>
      <c r="E99" s="89"/>
      <c r="F99" s="102"/>
    </row>
    <row r="100" spans="1:6" ht="15" customHeight="1">
      <c r="A100" s="20" t="s">
        <v>33</v>
      </c>
      <c r="B100" s="63" t="s">
        <v>190</v>
      </c>
      <c r="C100" s="34"/>
      <c r="D100" s="30"/>
      <c r="E100" s="89"/>
      <c r="F100" s="102"/>
    </row>
    <row r="101" spans="1:6" ht="15" customHeight="1">
      <c r="A101" s="20" t="s">
        <v>40</v>
      </c>
      <c r="B101" s="60" t="s">
        <v>191</v>
      </c>
      <c r="C101" s="34"/>
      <c r="D101" s="30"/>
      <c r="E101" s="89"/>
      <c r="F101" s="102"/>
    </row>
    <row r="102" spans="1:6" ht="15" customHeight="1">
      <c r="A102" s="20" t="s">
        <v>41</v>
      </c>
      <c r="B102" s="60" t="s">
        <v>192</v>
      </c>
      <c r="C102" s="34"/>
      <c r="D102" s="30"/>
      <c r="E102" s="89"/>
      <c r="F102" s="102"/>
    </row>
    <row r="103" spans="1:6" ht="15" customHeight="1">
      <c r="A103" s="20" t="s">
        <v>42</v>
      </c>
      <c r="B103" s="63" t="s">
        <v>193</v>
      </c>
      <c r="C103" s="34">
        <v>7423</v>
      </c>
      <c r="D103" s="34">
        <v>7423</v>
      </c>
      <c r="E103" s="89">
        <v>2017</v>
      </c>
      <c r="F103" s="102">
        <v>27.2</v>
      </c>
    </row>
    <row r="104" spans="1:6" ht="15" customHeight="1">
      <c r="A104" s="20" t="s">
        <v>43</v>
      </c>
      <c r="B104" s="63" t="s">
        <v>194</v>
      </c>
      <c r="C104" s="34"/>
      <c r="D104" s="30"/>
      <c r="E104" s="89"/>
      <c r="F104" s="102"/>
    </row>
    <row r="105" spans="1:6" ht="15" customHeight="1">
      <c r="A105" s="20" t="s">
        <v>45</v>
      </c>
      <c r="B105" s="60" t="s">
        <v>195</v>
      </c>
      <c r="C105" s="34"/>
      <c r="D105" s="30"/>
      <c r="E105" s="89">
        <v>1700</v>
      </c>
      <c r="F105" s="102"/>
    </row>
    <row r="106" spans="1:6" ht="15" customHeight="1">
      <c r="A106" s="64" t="s">
        <v>68</v>
      </c>
      <c r="B106" s="65" t="s">
        <v>196</v>
      </c>
      <c r="C106" s="34"/>
      <c r="D106" s="30"/>
      <c r="E106" s="89"/>
      <c r="F106" s="102"/>
    </row>
    <row r="107" spans="1:6" ht="15" customHeight="1">
      <c r="A107" s="20" t="s">
        <v>197</v>
      </c>
      <c r="B107" s="65" t="s">
        <v>198</v>
      </c>
      <c r="C107" s="34"/>
      <c r="D107" s="30"/>
      <c r="E107" s="89"/>
      <c r="F107" s="102"/>
    </row>
    <row r="108" spans="1:6" ht="15" customHeight="1" thickBot="1">
      <c r="A108" s="66" t="s">
        <v>199</v>
      </c>
      <c r="B108" s="67" t="s">
        <v>200</v>
      </c>
      <c r="C108" s="68">
        <v>1050</v>
      </c>
      <c r="D108" s="69">
        <v>6680</v>
      </c>
      <c r="E108" s="98">
        <v>5628</v>
      </c>
      <c r="F108" s="116">
        <v>84.3</v>
      </c>
    </row>
    <row r="109" spans="1:6" ht="15" customHeight="1" thickBot="1">
      <c r="A109" s="14" t="s">
        <v>3</v>
      </c>
      <c r="B109" s="70" t="s">
        <v>250</v>
      </c>
      <c r="C109" s="71">
        <f>SUM(C110:C114)</f>
        <v>4344</v>
      </c>
      <c r="D109" s="71">
        <f>SUM(D110:D114)</f>
        <v>4552</v>
      </c>
      <c r="E109" s="71">
        <f>SUM(E110:E114)</f>
        <v>1549</v>
      </c>
      <c r="F109" s="118">
        <v>34</v>
      </c>
    </row>
    <row r="110" spans="1:6" ht="15" customHeight="1">
      <c r="A110" s="17" t="s">
        <v>34</v>
      </c>
      <c r="B110" s="60" t="s">
        <v>73</v>
      </c>
      <c r="C110" s="35">
        <v>1307</v>
      </c>
      <c r="D110" s="19">
        <v>1307</v>
      </c>
      <c r="E110" s="86">
        <v>229</v>
      </c>
      <c r="F110" s="117">
        <v>17.5</v>
      </c>
    </row>
    <row r="111" spans="1:6" ht="15" customHeight="1">
      <c r="A111" s="17" t="s">
        <v>35</v>
      </c>
      <c r="B111" s="65" t="s">
        <v>201</v>
      </c>
      <c r="C111" s="35"/>
      <c r="D111" s="19"/>
      <c r="E111" s="86"/>
      <c r="F111" s="102"/>
    </row>
    <row r="112" spans="1:6" ht="15" customHeight="1">
      <c r="A112" s="17" t="s">
        <v>36</v>
      </c>
      <c r="B112" s="65" t="s">
        <v>69</v>
      </c>
      <c r="C112" s="24">
        <v>3037</v>
      </c>
      <c r="D112" s="22">
        <v>3245</v>
      </c>
      <c r="E112" s="74">
        <v>1300</v>
      </c>
      <c r="F112" s="102">
        <v>40</v>
      </c>
    </row>
    <row r="113" spans="1:6" ht="15" customHeight="1">
      <c r="A113" s="17" t="s">
        <v>37</v>
      </c>
      <c r="B113" s="65" t="s">
        <v>202</v>
      </c>
      <c r="C113" s="23"/>
      <c r="D113" s="22"/>
      <c r="E113" s="74"/>
      <c r="F113" s="102"/>
    </row>
    <row r="114" spans="1:6" ht="15" customHeight="1">
      <c r="A114" s="17" t="s">
        <v>38</v>
      </c>
      <c r="B114" s="27" t="s">
        <v>76</v>
      </c>
      <c r="C114" s="23"/>
      <c r="D114" s="22"/>
      <c r="E114" s="74">
        <v>20</v>
      </c>
      <c r="F114" s="102"/>
    </row>
    <row r="115" spans="1:6" ht="15" customHeight="1">
      <c r="A115" s="17" t="s">
        <v>44</v>
      </c>
      <c r="B115" s="21" t="s">
        <v>244</v>
      </c>
      <c r="C115" s="23"/>
      <c r="D115" s="22"/>
      <c r="E115" s="74"/>
      <c r="F115" s="102"/>
    </row>
    <row r="116" spans="1:6" ht="15" customHeight="1">
      <c r="A116" s="17" t="s">
        <v>46</v>
      </c>
      <c r="B116" s="72" t="s">
        <v>203</v>
      </c>
      <c r="C116" s="23"/>
      <c r="D116" s="22"/>
      <c r="E116" s="74"/>
      <c r="F116" s="102"/>
    </row>
    <row r="117" spans="1:6" ht="15" customHeight="1">
      <c r="A117" s="17" t="s">
        <v>70</v>
      </c>
      <c r="B117" s="60" t="s">
        <v>192</v>
      </c>
      <c r="C117" s="23"/>
      <c r="D117" s="22"/>
      <c r="E117" s="74"/>
      <c r="F117" s="102"/>
    </row>
    <row r="118" spans="1:6" ht="15" customHeight="1">
      <c r="A118" s="17" t="s">
        <v>71</v>
      </c>
      <c r="B118" s="60" t="s">
        <v>204</v>
      </c>
      <c r="C118" s="23"/>
      <c r="D118" s="22"/>
      <c r="E118" s="74"/>
      <c r="F118" s="102"/>
    </row>
    <row r="119" spans="1:6" ht="15" customHeight="1">
      <c r="A119" s="17" t="s">
        <v>72</v>
      </c>
      <c r="B119" s="60" t="s">
        <v>205</v>
      </c>
      <c r="C119" s="23"/>
      <c r="D119" s="22"/>
      <c r="E119" s="74"/>
      <c r="F119" s="102"/>
    </row>
    <row r="120" spans="1:6" ht="15" customHeight="1">
      <c r="A120" s="17" t="s">
        <v>206</v>
      </c>
      <c r="B120" s="60" t="s">
        <v>195</v>
      </c>
      <c r="C120" s="23"/>
      <c r="D120" s="22"/>
      <c r="E120" s="74"/>
      <c r="F120" s="102"/>
    </row>
    <row r="121" spans="1:6" ht="15" customHeight="1">
      <c r="A121" s="17" t="s">
        <v>207</v>
      </c>
      <c r="B121" s="60" t="s">
        <v>208</v>
      </c>
      <c r="C121" s="23"/>
      <c r="D121" s="22"/>
      <c r="E121" s="74"/>
      <c r="F121" s="102"/>
    </row>
    <row r="122" spans="1:6" ht="15" customHeight="1" thickBot="1">
      <c r="A122" s="64" t="s">
        <v>209</v>
      </c>
      <c r="B122" s="60" t="s">
        <v>210</v>
      </c>
      <c r="C122" s="31"/>
      <c r="D122" s="30"/>
      <c r="E122" s="89">
        <v>20</v>
      </c>
      <c r="F122" s="116"/>
    </row>
    <row r="123" spans="1:6" ht="15" customHeight="1" thickBot="1">
      <c r="A123" s="14" t="s">
        <v>4</v>
      </c>
      <c r="B123" s="73" t="s">
        <v>211</v>
      </c>
      <c r="C123" s="71">
        <f>SUM(C124:C125)</f>
        <v>4200</v>
      </c>
      <c r="D123" s="71">
        <f>SUM(D124:D125)</f>
        <v>2324</v>
      </c>
      <c r="E123" s="71">
        <f>SUM(E124:E125)</f>
        <v>0</v>
      </c>
      <c r="F123" s="118">
        <v>55.3</v>
      </c>
    </row>
    <row r="124" spans="1:6" ht="15" customHeight="1">
      <c r="A124" s="17" t="s">
        <v>17</v>
      </c>
      <c r="B124" s="72" t="s">
        <v>14</v>
      </c>
      <c r="C124" s="35">
        <v>1000</v>
      </c>
      <c r="D124" s="19">
        <v>0</v>
      </c>
      <c r="E124" s="86"/>
      <c r="F124" s="117"/>
    </row>
    <row r="125" spans="1:6" ht="15" customHeight="1" thickBot="1">
      <c r="A125" s="26" t="s">
        <v>18</v>
      </c>
      <c r="B125" s="65" t="s">
        <v>15</v>
      </c>
      <c r="C125" s="34">
        <v>3200</v>
      </c>
      <c r="D125" s="30">
        <v>2324</v>
      </c>
      <c r="E125" s="89"/>
      <c r="F125" s="116"/>
    </row>
    <row r="126" spans="1:6" ht="15" customHeight="1" thickBot="1">
      <c r="A126" s="14" t="s">
        <v>5</v>
      </c>
      <c r="B126" s="73" t="s">
        <v>212</v>
      </c>
      <c r="C126" s="71">
        <f>C93+C109+C123</f>
        <v>56310</v>
      </c>
      <c r="D126" s="71">
        <f>D93+D109+D123</f>
        <v>61152</v>
      </c>
      <c r="E126" s="71">
        <f>E93+E109+E123</f>
        <v>26593</v>
      </c>
      <c r="F126" s="118">
        <v>43.5</v>
      </c>
    </row>
    <row r="127" spans="1:6" ht="15" customHeight="1" thickBot="1">
      <c r="A127" s="14" t="s">
        <v>6</v>
      </c>
      <c r="B127" s="73" t="s">
        <v>213</v>
      </c>
      <c r="C127" s="71"/>
      <c r="D127" s="16">
        <f>+D128+D129+D130</f>
        <v>0</v>
      </c>
      <c r="E127" s="90">
        <f>+E128+E129+E130</f>
        <v>0</v>
      </c>
      <c r="F127" s="118"/>
    </row>
    <row r="128" spans="1:6" ht="15" customHeight="1">
      <c r="A128" s="17" t="s">
        <v>21</v>
      </c>
      <c r="B128" s="72" t="s">
        <v>231</v>
      </c>
      <c r="C128" s="74"/>
      <c r="D128" s="22"/>
      <c r="E128" s="74"/>
      <c r="F128" s="117"/>
    </row>
    <row r="129" spans="1:6" ht="15" customHeight="1">
      <c r="A129" s="17" t="s">
        <v>22</v>
      </c>
      <c r="B129" s="72" t="s">
        <v>232</v>
      </c>
      <c r="C129" s="74"/>
      <c r="D129" s="22"/>
      <c r="E129" s="74"/>
      <c r="F129" s="102"/>
    </row>
    <row r="130" spans="1:6" ht="15" customHeight="1" thickBot="1">
      <c r="A130" s="64" t="s">
        <v>23</v>
      </c>
      <c r="B130" s="75" t="s">
        <v>233</v>
      </c>
      <c r="C130" s="74"/>
      <c r="D130" s="22"/>
      <c r="E130" s="74"/>
      <c r="F130" s="116"/>
    </row>
    <row r="131" spans="1:6" ht="15" customHeight="1" thickBot="1">
      <c r="A131" s="14" t="s">
        <v>7</v>
      </c>
      <c r="B131" s="73" t="s">
        <v>214</v>
      </c>
      <c r="C131" s="71"/>
      <c r="D131" s="16">
        <f>+D132+D133+D134+D135</f>
        <v>0</v>
      </c>
      <c r="E131" s="90">
        <f>+E132+E133+E134+E135</f>
        <v>0</v>
      </c>
      <c r="F131" s="118"/>
    </row>
    <row r="132" spans="1:6" ht="15" customHeight="1">
      <c r="A132" s="17" t="s">
        <v>24</v>
      </c>
      <c r="B132" s="72" t="s">
        <v>234</v>
      </c>
      <c r="C132" s="74"/>
      <c r="D132" s="22"/>
      <c r="E132" s="74"/>
      <c r="F132" s="117"/>
    </row>
    <row r="133" spans="1:6" ht="15" customHeight="1">
      <c r="A133" s="17" t="s">
        <v>25</v>
      </c>
      <c r="B133" s="72" t="s">
        <v>235</v>
      </c>
      <c r="C133" s="74"/>
      <c r="D133" s="22"/>
      <c r="E133" s="74"/>
      <c r="F133" s="102"/>
    </row>
    <row r="134" spans="1:6" ht="15" customHeight="1">
      <c r="A134" s="17" t="s">
        <v>124</v>
      </c>
      <c r="B134" s="72" t="s">
        <v>236</v>
      </c>
      <c r="C134" s="74"/>
      <c r="D134" s="22"/>
      <c r="E134" s="74"/>
      <c r="F134" s="102"/>
    </row>
    <row r="135" spans="1:6" ht="15" customHeight="1" thickBot="1">
      <c r="A135" s="64" t="s">
        <v>126</v>
      </c>
      <c r="B135" s="75" t="s">
        <v>237</v>
      </c>
      <c r="C135" s="74"/>
      <c r="D135" s="22"/>
      <c r="E135" s="74"/>
      <c r="F135" s="116"/>
    </row>
    <row r="136" spans="1:6" ht="15" customHeight="1" thickBot="1">
      <c r="A136" s="14" t="s">
        <v>8</v>
      </c>
      <c r="B136" s="73" t="s">
        <v>215</v>
      </c>
      <c r="C136" s="76"/>
      <c r="D136" s="32">
        <f>+D137+D138+D139+D140</f>
        <v>0</v>
      </c>
      <c r="E136" s="99">
        <f>+E137+E138+E139+E140</f>
        <v>0</v>
      </c>
      <c r="F136" s="118"/>
    </row>
    <row r="137" spans="1:6" ht="15" customHeight="1">
      <c r="A137" s="17" t="s">
        <v>26</v>
      </c>
      <c r="B137" s="72" t="s">
        <v>216</v>
      </c>
      <c r="C137" s="74"/>
      <c r="D137" s="22"/>
      <c r="E137" s="74"/>
      <c r="F137" s="117"/>
    </row>
    <row r="138" spans="1:6" ht="15" customHeight="1">
      <c r="A138" s="17" t="s">
        <v>27</v>
      </c>
      <c r="B138" s="72" t="s">
        <v>217</v>
      </c>
      <c r="C138" s="74"/>
      <c r="D138" s="22"/>
      <c r="E138" s="74"/>
      <c r="F138" s="102"/>
    </row>
    <row r="139" spans="1:6" ht="15" customHeight="1">
      <c r="A139" s="17" t="s">
        <v>133</v>
      </c>
      <c r="B139" s="72" t="s">
        <v>238</v>
      </c>
      <c r="C139" s="74"/>
      <c r="D139" s="22"/>
      <c r="E139" s="74"/>
      <c r="F139" s="102"/>
    </row>
    <row r="140" spans="1:6" ht="15" customHeight="1" thickBot="1">
      <c r="A140" s="64" t="s">
        <v>135</v>
      </c>
      <c r="B140" s="75" t="s">
        <v>230</v>
      </c>
      <c r="C140" s="74"/>
      <c r="D140" s="22"/>
      <c r="E140" s="74"/>
      <c r="F140" s="116"/>
    </row>
    <row r="141" spans="1:6" ht="15" customHeight="1" thickBot="1">
      <c r="A141" s="14" t="s">
        <v>9</v>
      </c>
      <c r="B141" s="73" t="s">
        <v>218</v>
      </c>
      <c r="C141" s="77"/>
      <c r="D141" s="78">
        <f>+D142+D143+D144+D145</f>
        <v>0</v>
      </c>
      <c r="E141" s="100">
        <f>+E142+E143+E144+E145</f>
        <v>0</v>
      </c>
      <c r="F141" s="118"/>
    </row>
    <row r="142" spans="1:6" ht="15" customHeight="1">
      <c r="A142" s="17" t="s">
        <v>63</v>
      </c>
      <c r="B142" s="72" t="s">
        <v>219</v>
      </c>
      <c r="C142" s="74"/>
      <c r="D142" s="22"/>
      <c r="E142" s="74"/>
      <c r="F142" s="117"/>
    </row>
    <row r="143" spans="1:6" ht="15" customHeight="1">
      <c r="A143" s="17" t="s">
        <v>64</v>
      </c>
      <c r="B143" s="72" t="s">
        <v>220</v>
      </c>
      <c r="C143" s="74"/>
      <c r="D143" s="22"/>
      <c r="E143" s="74"/>
      <c r="F143" s="102"/>
    </row>
    <row r="144" spans="1:6" ht="15" customHeight="1">
      <c r="A144" s="17" t="s">
        <v>75</v>
      </c>
      <c r="B144" s="72" t="s">
        <v>221</v>
      </c>
      <c r="C144" s="74"/>
      <c r="D144" s="22"/>
      <c r="E144" s="74"/>
      <c r="F144" s="102"/>
    </row>
    <row r="145" spans="1:6" ht="15" customHeight="1" thickBot="1">
      <c r="A145" s="17" t="s">
        <v>141</v>
      </c>
      <c r="B145" s="72" t="s">
        <v>222</v>
      </c>
      <c r="C145" s="74"/>
      <c r="D145" s="22"/>
      <c r="E145" s="74"/>
      <c r="F145" s="102"/>
    </row>
    <row r="146" spans="1:6" ht="15" customHeight="1" thickBot="1">
      <c r="A146" s="14" t="s">
        <v>10</v>
      </c>
      <c r="B146" s="73" t="s">
        <v>223</v>
      </c>
      <c r="C146" s="79"/>
      <c r="D146" s="80">
        <f>+D127+D131+D136+D141</f>
        <v>0</v>
      </c>
      <c r="E146" s="101">
        <f>+E127+E131+E136+E141</f>
        <v>0</v>
      </c>
      <c r="F146" s="102"/>
    </row>
    <row r="147" spans="1:6" ht="15" customHeight="1" thickBot="1">
      <c r="A147" s="81" t="s">
        <v>11</v>
      </c>
      <c r="B147" s="82" t="s">
        <v>224</v>
      </c>
      <c r="C147" s="79">
        <f>C126+C146</f>
        <v>56310</v>
      </c>
      <c r="D147" s="79">
        <f>D126+D146</f>
        <v>61152</v>
      </c>
      <c r="E147" s="79">
        <f>E126+E146</f>
        <v>26593</v>
      </c>
      <c r="F147" s="102">
        <v>43.5</v>
      </c>
    </row>
    <row r="148" spans="3:6" ht="15" customHeight="1">
      <c r="C148" s="3"/>
      <c r="F148" s="104"/>
    </row>
    <row r="149" spans="1:6" ht="15" customHeight="1">
      <c r="A149" s="126" t="s">
        <v>227</v>
      </c>
      <c r="B149" s="126"/>
      <c r="C149" s="126"/>
      <c r="D149" s="126"/>
      <c r="E149" s="126"/>
      <c r="F149" s="105"/>
    </row>
    <row r="150" spans="1:6" ht="15" customHeight="1" thickBot="1">
      <c r="A150" s="125" t="s">
        <v>53</v>
      </c>
      <c r="B150" s="125"/>
      <c r="C150" s="8"/>
      <c r="D150" s="8"/>
      <c r="E150" s="9" t="s">
        <v>74</v>
      </c>
      <c r="F150" s="106"/>
    </row>
    <row r="151" spans="1:6" ht="15" customHeight="1" thickBot="1">
      <c r="A151" s="14">
        <v>1</v>
      </c>
      <c r="B151" s="70" t="s">
        <v>228</v>
      </c>
      <c r="C151" s="83">
        <f>+C62-C126</f>
        <v>-9810</v>
      </c>
      <c r="D151" s="83">
        <f>+D62-D126</f>
        <v>-9810</v>
      </c>
      <c r="E151" s="83">
        <f>+E62-E126</f>
        <v>704</v>
      </c>
      <c r="F151" s="102"/>
    </row>
    <row r="152" spans="1:6" ht="15" customHeight="1" thickBot="1">
      <c r="A152" s="14" t="s">
        <v>3</v>
      </c>
      <c r="B152" s="70" t="s">
        <v>229</v>
      </c>
      <c r="C152" s="83">
        <f>+C85-C146</f>
        <v>9810</v>
      </c>
      <c r="D152" s="83">
        <f>+D85-D146</f>
        <v>9810</v>
      </c>
      <c r="E152" s="83">
        <f>+E85-E146</f>
        <v>0</v>
      </c>
      <c r="F152" s="102"/>
    </row>
    <row r="153" spans="3:6" ht="15" customHeight="1">
      <c r="C153" s="2"/>
      <c r="D153" s="2"/>
      <c r="E153" s="2"/>
      <c r="F153" s="2"/>
    </row>
    <row r="154" s="13" customFormat="1" ht="12.75" customHeight="1"/>
    <row r="155" ht="15.75">
      <c r="C155" s="3"/>
    </row>
    <row r="156" ht="15.75">
      <c r="C156" s="3"/>
    </row>
    <row r="157" ht="15.75">
      <c r="C157" s="3"/>
    </row>
    <row r="158" ht="16.5" customHeight="1">
      <c r="C158" s="3"/>
    </row>
    <row r="159" ht="15.75">
      <c r="C159" s="3"/>
    </row>
    <row r="160" ht="15.75">
      <c r="C160" s="3"/>
    </row>
    <row r="161" ht="15.75">
      <c r="C161" s="3"/>
    </row>
    <row r="162" ht="15.75">
      <c r="C162" s="3"/>
    </row>
    <row r="163" ht="15.75">
      <c r="C163" s="3"/>
    </row>
    <row r="164" ht="15.75">
      <c r="C164" s="3"/>
    </row>
    <row r="165" ht="15.75">
      <c r="C165" s="3"/>
    </row>
    <row r="166" ht="15.75">
      <c r="C166" s="3"/>
    </row>
    <row r="167" ht="15.75">
      <c r="C167" s="3"/>
    </row>
  </sheetData>
  <sheetProtection selectLockedCells="1" selectUnlockedCells="1"/>
  <mergeCells count="12">
    <mergeCell ref="A1:E1"/>
    <mergeCell ref="A2:B2"/>
    <mergeCell ref="A88:E88"/>
    <mergeCell ref="A89:B89"/>
    <mergeCell ref="A3:A4"/>
    <mergeCell ref="B3:B4"/>
    <mergeCell ref="C3:E3"/>
    <mergeCell ref="A90:A91"/>
    <mergeCell ref="B90:B91"/>
    <mergeCell ref="C90:E90"/>
    <mergeCell ref="A150:B150"/>
    <mergeCell ref="A149:E149"/>
  </mergeCells>
  <printOptions horizontalCentered="1"/>
  <pageMargins left="0.3937007874015748" right="0.2362204724409449" top="1.4566929133858268" bottom="0.8661417322834646" header="0.7874015748031497" footer="0.5905511811023623"/>
  <pageSetup fitToHeight="2" fitToWidth="3" horizontalDpi="600" verticalDpi="600" orientation="portrait" paperSize="9" scale="61" r:id="rId1"/>
  <headerFooter alignWithMargins="0">
    <oddHeader>&amp;C&amp;"Times New Roman CE,Félkövér"&amp;12&amp;U
Karancsberény Község Önkormányzata
2014. ÉVI KÖLTSÉGVETÉSÉNEK ÖSSZEVONT MÉRLEGE
&amp;R&amp;"Times New Roman CE,Félkövér dőlt"&amp;11 1.1. melléklet</oddHeader>
  </headerFooter>
  <rowBreaks count="1" manualBreakCount="1">
    <brk id="87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Klapu1</cp:lastModifiedBy>
  <cp:lastPrinted>2014-10-08T08:12:55Z</cp:lastPrinted>
  <dcterms:created xsi:type="dcterms:W3CDTF">1999-10-30T10:30:45Z</dcterms:created>
  <dcterms:modified xsi:type="dcterms:W3CDTF">2014-10-08T08:14:12Z</dcterms:modified>
  <cp:category/>
  <cp:version/>
  <cp:contentType/>
  <cp:contentStatus/>
</cp:coreProperties>
</file>