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0" yWindow="870" windowWidth="11685" windowHeight="10995" tabRatio="749" activeTab="1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<sst xmlns="http://schemas.openxmlformats.org/spreadsheetml/2006/main" count="107" uniqueCount="89">
  <si>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</si>
  <si>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</si>
  <si>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</si>
  <si>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</si>
  <si>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</si>
  <si>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</si>
  <si>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</si>
  <si>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</si>
  <si>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</si>
  <si>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Torockó-Énlaka értékvédő program támogatása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</si>
  <si>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</si>
  <si>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</si>
  <si>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</si>
  <si>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</si>
  <si>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</si>
  <si>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</si>
  <si>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</si>
  <si>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</t>
  </si>
  <si>
    <t>Összesen:</t>
  </si>
  <si>
    <t>Felhalmozási kiadások összesen:</t>
  </si>
  <si>
    <t>Felhalmozási célú pénzeszközátadás ÁH-n kívűlre összesen:</t>
  </si>
  <si>
    <t>Felújítások összesen:</t>
  </si>
  <si>
    <t>Ward Mária Iskola támogatása</t>
  </si>
  <si>
    <t>Felhalmozási célú céltartalék</t>
  </si>
  <si>
    <t>3.</t>
  </si>
  <si>
    <t>Felhalmozási célú tartalék összesen</t>
  </si>
  <si>
    <t>Felhalmozási célú kölcsön nyújtása</t>
  </si>
  <si>
    <t>6.számú melléklet</t>
  </si>
  <si>
    <t>ezer Ft-ban</t>
  </si>
  <si>
    <t>Szent István tér mélygarázs vételár hátralék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</si>
  <si>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</si>
  <si>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</si>
  <si>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</si>
  <si>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Aranytíz Kft. Támogatása</t>
  </si>
  <si>
    <t>Tulajdoni hányad alapján célbefizetés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</si>
  <si>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</si>
  <si>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</si>
  <si>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</si>
  <si>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</si>
  <si>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</si>
  <si>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Bérbeszámítás</t>
  </si>
  <si>
    <t>Kémények és kapcsolódó fűtés felújítása</t>
  </si>
  <si>
    <t>BLESZ felújításai</t>
  </si>
  <si>
    <t>Áthúzódó kötelezettségek</t>
  </si>
  <si>
    <t>Társasházak felújítása</t>
  </si>
  <si>
    <t>Bástya u. 1- 11. telek vételár és kapcsolódó költségek</t>
  </si>
  <si>
    <t>Bank utca megújítása a Podmaniczky tér és a Sas utca között projekt tervezése és műszaki lebonyolítása</t>
  </si>
  <si>
    <t>Podmaniczky Frigyes tér megújítása projekt tervezése és műszaki lebonyolítása</t>
  </si>
  <si>
    <t>Társasházak támogatása  áthúzódó</t>
  </si>
  <si>
    <t>Rendkívüli társasházi támogatás áthúzódó</t>
  </si>
  <si>
    <t xml:space="preserve">      -Pályázat kerékpár tároló elhelyezésére áthúzódó</t>
  </si>
  <si>
    <t xml:space="preserve">      -Zöldpályázat belső udvarokhoz áthúzódó</t>
  </si>
  <si>
    <t>Bérletijog közös megegyezéssel történő megszüntetése áthúzódó</t>
  </si>
  <si>
    <t>Hop On Hopp Off áthúzódó</t>
  </si>
  <si>
    <t>Kölcsönnyújtás lakásvásárláshoz,felújításhoz,helyi támogatás áthúzódó</t>
  </si>
  <si>
    <t>Áthúzódó kötelezettségek összesen:</t>
  </si>
  <si>
    <t>2018.évi előirányzat</t>
  </si>
  <si>
    <t>Balatonszepezd konyha felújítása</t>
  </si>
  <si>
    <t>Balatonfenyves- szezonkezdés</t>
  </si>
  <si>
    <t>Belvárosi Piac áram bővítés</t>
  </si>
  <si>
    <t>Belvárosi Piac légtechnika</t>
  </si>
  <si>
    <t>Pilinszky János szobor</t>
  </si>
  <si>
    <t>City Tv támogatása</t>
  </si>
  <si>
    <t>Városház utca és körny. megújítása II. ütem kivitelezése, műszaki ellenőrzése</t>
  </si>
  <si>
    <t>József nádor tér felszín rendezése</t>
  </si>
  <si>
    <t>Déli Belváros megújítása III. ütem (Reáltanoda u., Magyar u., Szép u., Ferenczy u.)</t>
  </si>
  <si>
    <t>Vörösmarty tér és környékének megújításának tervezése</t>
  </si>
  <si>
    <t>Erzsébet tér 3. és József nádor tér 10. sz. közterületi passzázs rekonsturkciója és az alatta lévő födém megerősítése</t>
  </si>
  <si>
    <t>József nádor téri fák</t>
  </si>
  <si>
    <t>Podmaniczky Frigyes tér megújítása</t>
  </si>
  <si>
    <t>Vörösmarty tér és környékének megújítása</t>
  </si>
  <si>
    <t>Intézmények beruházás</t>
  </si>
  <si>
    <t>Kerületi Építési Szabályzat</t>
  </si>
  <si>
    <t>József nádor téren 2 db szökőkút kialakítása</t>
  </si>
  <si>
    <t>Vadász u. 30. szám alatt létesítendő Belvárosi Sportközpont kialakítása</t>
  </si>
  <si>
    <t>Térfigyelő rendszer bővítés</t>
  </si>
  <si>
    <t>Bank utca megújítása a Podmaniczky tér és a Sas utca között, műszaki ellenőrzés</t>
  </si>
  <si>
    <t>Déli Belváros megújítása II</t>
  </si>
  <si>
    <t>Városház utca és körny. megújítása I. ütem tervezés és műszaki lebonyolítás, kivitelezési és műszaki ellenőri feladatok</t>
  </si>
  <si>
    <t>Bárczy István utca megújítása projekt tervezési és műszaki lebonyolítási munkái</t>
  </si>
  <si>
    <t>Régiposta u megújítása projet tervezése és műszaki lebonyolítása</t>
  </si>
  <si>
    <t>Vadász u.- Nagysándor József u. megújításának tervezése</t>
  </si>
  <si>
    <t>Semmelweis u. 14. háziorvosi rendelő felújítása</t>
  </si>
  <si>
    <t>Idősek klubja tervezése és kapcsolódó költségek</t>
  </si>
  <si>
    <t>Idősek klubja kialakítása</t>
  </si>
  <si>
    <t>7. számú melléklet</t>
  </si>
  <si>
    <t>2018.</t>
  </si>
  <si>
    <t>Belvárosi Piac fűtési rendszer kialakítása</t>
  </si>
  <si>
    <t>Déli Belváros megújítása II. ütem (Váci u. és környéke, Nyáry Pál u., Sörház u., Pintér u., Havas u.)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</si>
</sst>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  <numFmt numFmtId="177" formatCode="[$-40E]General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0" fontId="6" fillId="0" borderId="0">
      <alignment/>
      <protection/>
    </xf>
    <xf numFmtId="177" fontId="35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49" fontId="3" fillId="32" borderId="15" xfId="0" applyNumberFormat="1" applyFont="1" applyFill="1" applyBorder="1" applyAlignment="1">
      <alignment vertical="center"/>
    </xf>
    <xf numFmtId="0" fontId="3" fillId="32" borderId="30" xfId="0" applyFont="1" applyFill="1" applyBorder="1" applyAlignment="1">
      <alignment vertical="center"/>
    </xf>
    <xf numFmtId="3" fontId="3" fillId="32" borderId="11" xfId="0" applyNumberFormat="1" applyFont="1" applyFill="1" applyBorder="1" applyAlignment="1">
      <alignment vertical="center" wrapText="1"/>
    </xf>
    <xf numFmtId="3" fontId="3" fillId="32" borderId="31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3" fontId="3" fillId="32" borderId="13" xfId="0" applyNumberFormat="1" applyFont="1" applyFill="1" applyBorder="1" applyAlignment="1">
      <alignment vertical="center" wrapText="1"/>
    </xf>
    <xf numFmtId="3" fontId="5" fillId="0" borderId="29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28" xfId="40" applyNumberFormat="1" applyFont="1" applyBorder="1" applyAlignment="1">
      <alignment vertical="center"/>
      <protection/>
    </xf>
    <xf numFmtId="3" fontId="5" fillId="0" borderId="28" xfId="40" applyNumberFormat="1" applyFont="1" applyBorder="1" applyAlignment="1">
      <alignment vertical="center"/>
      <protection/>
    </xf>
    <xf numFmtId="3" fontId="5" fillId="0" borderId="32" xfId="40" applyNumberFormat="1" applyFont="1" applyBorder="1" applyAlignment="1">
      <alignment vertical="center"/>
      <protection/>
    </xf>
    <xf numFmtId="3" fontId="5" fillId="0" borderId="10" xfId="40" applyNumberFormat="1" applyFont="1" applyBorder="1" applyAlignment="1">
      <alignment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7" fillId="0" borderId="32" xfId="0" applyFont="1" applyBorder="1" applyAlignment="1">
      <alignment/>
    </xf>
    <xf numFmtId="0" fontId="45" fillId="0" borderId="29" xfId="0" applyFont="1" applyFill="1" applyBorder="1" applyAlignment="1">
      <alignment vertical="center"/>
    </xf>
    <xf numFmtId="3" fontId="5" fillId="0" borderId="33" xfId="40" applyNumberFormat="1" applyFont="1" applyBorder="1" applyAlignment="1">
      <alignment vertical="center"/>
      <protection/>
    </xf>
    <xf numFmtId="3" fontId="5" fillId="0" borderId="27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0"/>
  <sheetViews>
    <sheetView zoomScale="80" zoomScaleNormal="80" zoomScalePageLayoutView="0" workbookViewId="0" topLeftCell="A1">
      <selection activeCell="D20" sqref="D20"/>
    </sheetView>
  </sheetViews>
  <sheetFormatPr defaultColWidth="9.00390625" defaultRowHeight="12.75"/>
  <cols>
    <col min="1" max="1" width="6.875" style="1" customWidth="1"/>
    <col min="2" max="2" width="85.25390625" style="2" customWidth="1"/>
    <col min="3" max="3" width="12.375" style="2" customWidth="1"/>
    <col min="4" max="4" width="10.75390625" style="2" bestFit="1" customWidth="1"/>
    <col min="5" max="16384" width="9.125" style="2" customWidth="1"/>
  </cols>
  <sheetData>
    <row r="1" ht="12.75">
      <c r="C1" s="5" t="s">
        <v>27</v>
      </c>
    </row>
    <row r="3" ht="12.75">
      <c r="B3" s="4" t="s">
        <v>3</v>
      </c>
    </row>
    <row r="4" ht="12.75">
      <c r="B4" s="4" t="s">
        <v>86</v>
      </c>
    </row>
    <row r="5" ht="12.75">
      <c r="B5" s="4"/>
    </row>
    <row r="6" ht="13.5" thickBot="1">
      <c r="C6" s="5" t="s">
        <v>28</v>
      </c>
    </row>
    <row r="7" spans="2:3" ht="30" customHeight="1" thickBot="1">
      <c r="B7" s="20" t="s">
        <v>0</v>
      </c>
      <c r="C7" s="43" t="s">
        <v>56</v>
      </c>
    </row>
    <row r="8" spans="2:3" ht="12.75" customHeight="1" thickBot="1">
      <c r="B8" s="10" t="s">
        <v>43</v>
      </c>
      <c r="C8" s="45"/>
    </row>
    <row r="9" spans="2:3" ht="12.75">
      <c r="B9" s="28" t="s">
        <v>44</v>
      </c>
      <c r="C9" s="50">
        <v>52451</v>
      </c>
    </row>
    <row r="10" spans="2:3" ht="13.5" thickBot="1">
      <c r="B10" s="7" t="s">
        <v>34</v>
      </c>
      <c r="C10" s="8">
        <v>9606</v>
      </c>
    </row>
    <row r="11" spans="2:3" ht="13.5" thickBot="1">
      <c r="B11" s="21" t="s">
        <v>55</v>
      </c>
      <c r="C11" s="11">
        <f>SUM(C9:C10)</f>
        <v>62057</v>
      </c>
    </row>
    <row r="12" spans="2:3" ht="12.75">
      <c r="B12" s="19" t="s">
        <v>34</v>
      </c>
      <c r="C12" s="42">
        <v>33000</v>
      </c>
    </row>
    <row r="13" spans="2:3" ht="12.75">
      <c r="B13" s="46" t="s">
        <v>40</v>
      </c>
      <c r="C13" s="6">
        <v>15000</v>
      </c>
    </row>
    <row r="14" spans="2:3" ht="12.75">
      <c r="B14" s="46" t="s">
        <v>41</v>
      </c>
      <c r="C14" s="6">
        <v>30000</v>
      </c>
    </row>
    <row r="15" spans="2:4" ht="12.75">
      <c r="B15" s="46" t="s">
        <v>42</v>
      </c>
      <c r="C15" s="8">
        <v>31154</v>
      </c>
      <c r="D15" s="3"/>
    </row>
    <row r="16" spans="2:3" ht="12.75">
      <c r="B16" s="62" t="s">
        <v>57</v>
      </c>
      <c r="C16" s="6">
        <v>12700</v>
      </c>
    </row>
    <row r="17" spans="2:3" ht="12.75">
      <c r="B17" s="69" t="s">
        <v>58</v>
      </c>
      <c r="C17" s="47">
        <v>21600</v>
      </c>
    </row>
    <row r="18" spans="2:3" ht="13.5" thickBot="1">
      <c r="B18" s="63" t="s">
        <v>82</v>
      </c>
      <c r="C18" s="40">
        <f>30000+14486</f>
        <v>44486</v>
      </c>
    </row>
    <row r="19" spans="2:5" ht="13.5" thickBot="1">
      <c r="B19" s="10" t="s">
        <v>18</v>
      </c>
      <c r="C19" s="11">
        <f>SUM(C12:C18)</f>
        <v>187940</v>
      </c>
      <c r="E19" s="3"/>
    </row>
    <row r="20" spans="2:5" ht="13.5" thickBot="1">
      <c r="B20" s="10" t="s">
        <v>21</v>
      </c>
      <c r="C20" s="11">
        <f>+C11+C19</f>
        <v>249997</v>
      </c>
      <c r="D20" s="3"/>
      <c r="E20" s="60"/>
    </row>
  </sheetData>
  <sheetProtection/>
  <printOptions horizontalCentered="1"/>
  <pageMargins left="0.2362204724409449" right="0.629921259842519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89"/>
  <sheetViews>
    <sheetView tabSelected="1" zoomScale="80" zoomScaleNormal="80" zoomScalePageLayoutView="0" workbookViewId="0" topLeftCell="A40">
      <selection activeCell="C91" sqref="C91"/>
    </sheetView>
  </sheetViews>
  <sheetFormatPr defaultColWidth="9.00390625" defaultRowHeight="12.75"/>
  <cols>
    <col min="1" max="1" width="9.125" style="2" customWidth="1"/>
    <col min="2" max="2" width="5.75390625" style="2" customWidth="1"/>
    <col min="3" max="3" width="85.875" style="2" customWidth="1"/>
    <col min="4" max="4" width="14.00390625" style="3" customWidth="1"/>
    <col min="5" max="16384" width="9.125" style="2" customWidth="1"/>
  </cols>
  <sheetData>
    <row r="4" spans="1:4" ht="12.75">
      <c r="A4" s="1"/>
      <c r="D4" s="5" t="s">
        <v>85</v>
      </c>
    </row>
    <row r="5" spans="1:4" ht="12.75">
      <c r="A5" s="1"/>
      <c r="D5" s="5"/>
    </row>
    <row r="6" spans="1:4" ht="12.75">
      <c r="A6" s="1"/>
      <c r="D6" s="5"/>
    </row>
    <row r="7" spans="1:4" ht="12.75">
      <c r="A7" s="1"/>
      <c r="D7" s="5"/>
    </row>
    <row r="9" spans="2:3" ht="12.75">
      <c r="B9" s="73" t="s">
        <v>4</v>
      </c>
      <c r="C9" s="73"/>
    </row>
    <row r="10" spans="2:3" ht="12.75">
      <c r="B10" s="73">
        <v>2018</v>
      </c>
      <c r="C10" s="73"/>
    </row>
    <row r="11" ht="13.5" thickBot="1"/>
    <row r="12" spans="2:4" ht="26.25" thickBot="1">
      <c r="B12" s="71" t="s">
        <v>0</v>
      </c>
      <c r="C12" s="72"/>
      <c r="D12" s="37" t="s">
        <v>56</v>
      </c>
    </row>
    <row r="13" spans="2:4" ht="13.5" thickBot="1">
      <c r="B13" s="55"/>
      <c r="C13" s="17" t="s">
        <v>43</v>
      </c>
      <c r="D13" s="48"/>
    </row>
    <row r="14" spans="2:4" ht="12.75">
      <c r="B14" s="36"/>
      <c r="C14" s="56" t="s">
        <v>45</v>
      </c>
      <c r="D14" s="39">
        <f>400421+150000+100000-421</f>
        <v>650000</v>
      </c>
    </row>
    <row r="15" spans="2:4" ht="12.75">
      <c r="B15" s="36"/>
      <c r="C15" s="8" t="s">
        <v>74</v>
      </c>
      <c r="D15" s="6">
        <v>386918</v>
      </c>
    </row>
    <row r="16" spans="2:4" ht="12.75">
      <c r="B16" s="36"/>
      <c r="C16" s="68" t="s">
        <v>47</v>
      </c>
      <c r="D16" s="6">
        <v>45376</v>
      </c>
    </row>
    <row r="17" spans="2:4" ht="25.5">
      <c r="B17" s="36"/>
      <c r="C17" s="65" t="s">
        <v>78</v>
      </c>
      <c r="D17" s="6">
        <v>7956</v>
      </c>
    </row>
    <row r="18" spans="2:4" ht="12.75">
      <c r="B18" s="36"/>
      <c r="C18" s="29" t="s">
        <v>63</v>
      </c>
      <c r="D18" s="6">
        <f>845891+31750</f>
        <v>877641</v>
      </c>
    </row>
    <row r="19" spans="2:4" ht="12.75">
      <c r="B19" s="36"/>
      <c r="C19" s="57" t="s">
        <v>46</v>
      </c>
      <c r="D19" s="6">
        <v>1611</v>
      </c>
    </row>
    <row r="20" spans="2:4" ht="25.5">
      <c r="B20" s="36"/>
      <c r="C20" s="66" t="s">
        <v>67</v>
      </c>
      <c r="D20" s="6">
        <v>47575</v>
      </c>
    </row>
    <row r="21" spans="2:4" ht="12.75">
      <c r="B21" s="36"/>
      <c r="C21" s="29" t="s">
        <v>64</v>
      </c>
      <c r="D21" s="6">
        <v>11997</v>
      </c>
    </row>
    <row r="22" spans="2:4" ht="12.75">
      <c r="B22" s="36"/>
      <c r="C22" s="8" t="s">
        <v>66</v>
      </c>
      <c r="D22" s="6">
        <v>117182</v>
      </c>
    </row>
    <row r="23" spans="2:4" ht="12.75">
      <c r="B23" s="36"/>
      <c r="C23" s="8" t="s">
        <v>77</v>
      </c>
      <c r="D23" s="6">
        <v>0</v>
      </c>
    </row>
    <row r="24" spans="2:4" s="12" customFormat="1" ht="12.75">
      <c r="B24" s="36"/>
      <c r="C24" s="8" t="s">
        <v>65</v>
      </c>
      <c r="D24" s="6">
        <v>394809</v>
      </c>
    </row>
    <row r="25" spans="2:4" s="12" customFormat="1" ht="12.75">
      <c r="B25" s="36"/>
      <c r="C25" s="7" t="s">
        <v>79</v>
      </c>
      <c r="D25" s="6">
        <v>3902</v>
      </c>
    </row>
    <row r="26" spans="2:4" s="12" customFormat="1" ht="12.75">
      <c r="B26" s="36"/>
      <c r="C26" s="7" t="s">
        <v>80</v>
      </c>
      <c r="D26" s="6">
        <v>7694</v>
      </c>
    </row>
    <row r="27" spans="2:4" s="12" customFormat="1" ht="12.75">
      <c r="B27" s="36"/>
      <c r="C27" s="8" t="s">
        <v>81</v>
      </c>
      <c r="D27" s="6">
        <v>36391</v>
      </c>
    </row>
    <row r="28" spans="2:4" ht="12.75">
      <c r="B28" s="36"/>
      <c r="C28" s="59" t="s">
        <v>83</v>
      </c>
      <c r="D28" s="6">
        <v>22883</v>
      </c>
    </row>
    <row r="29" spans="2:4" ht="13.5" thickBot="1">
      <c r="B29" s="36"/>
      <c r="C29" s="67" t="s">
        <v>75</v>
      </c>
      <c r="D29" s="40">
        <v>4972</v>
      </c>
    </row>
    <row r="30" spans="2:4" ht="13.5" thickBot="1">
      <c r="B30" s="36"/>
      <c r="C30" s="51" t="s">
        <v>55</v>
      </c>
      <c r="D30" s="58">
        <f>SUM(D14:D29)</f>
        <v>2616907</v>
      </c>
    </row>
    <row r="31" spans="2:4" ht="12.75">
      <c r="B31" s="15"/>
      <c r="C31" s="44" t="s">
        <v>29</v>
      </c>
      <c r="D31" s="42">
        <v>13105</v>
      </c>
    </row>
    <row r="32" spans="2:4" ht="12.75">
      <c r="B32" s="15"/>
      <c r="C32" s="8" t="s">
        <v>36</v>
      </c>
      <c r="D32" s="6">
        <v>20000</v>
      </c>
    </row>
    <row r="33" spans="2:4" ht="12.75">
      <c r="B33" s="15"/>
      <c r="C33" s="8" t="s">
        <v>35</v>
      </c>
      <c r="D33" s="6">
        <v>10000</v>
      </c>
    </row>
    <row r="34" spans="2:4" ht="12.75">
      <c r="B34" s="15"/>
      <c r="C34" s="8" t="s">
        <v>39</v>
      </c>
      <c r="D34" s="8">
        <v>67196</v>
      </c>
    </row>
    <row r="35" spans="2:4" ht="12.75">
      <c r="B35" s="15"/>
      <c r="C35" s="8" t="s">
        <v>38</v>
      </c>
      <c r="D35" s="6">
        <v>20000</v>
      </c>
    </row>
    <row r="36" spans="2:4" ht="12.75">
      <c r="B36" s="15"/>
      <c r="C36" s="8" t="s">
        <v>71</v>
      </c>
      <c r="D36" s="6">
        <v>9754</v>
      </c>
    </row>
    <row r="37" spans="2:4" ht="12.75">
      <c r="B37" s="15"/>
      <c r="C37" s="29" t="s">
        <v>64</v>
      </c>
      <c r="D37" s="6">
        <v>1583149</v>
      </c>
    </row>
    <row r="38" spans="2:4" ht="12.75">
      <c r="B38" s="15"/>
      <c r="C38" s="8" t="s">
        <v>88</v>
      </c>
      <c r="D38" s="6">
        <v>76200</v>
      </c>
    </row>
    <row r="39" spans="2:4" ht="12.75">
      <c r="B39" s="15"/>
      <c r="C39" s="59" t="s">
        <v>65</v>
      </c>
      <c r="D39" s="6">
        <v>9269</v>
      </c>
    </row>
    <row r="40" spans="2:4" ht="12.75">
      <c r="B40" s="15"/>
      <c r="C40" s="49" t="s">
        <v>76</v>
      </c>
      <c r="D40" s="6">
        <v>51435</v>
      </c>
    </row>
    <row r="41" spans="2:6" ht="12.75">
      <c r="B41" s="15"/>
      <c r="C41" s="50" t="s">
        <v>74</v>
      </c>
      <c r="D41" s="6">
        <v>4985656</v>
      </c>
      <c r="E41" s="3"/>
      <c r="F41" s="3"/>
    </row>
    <row r="42" spans="1:6" ht="12.75">
      <c r="A42" s="1"/>
      <c r="B42" s="15"/>
      <c r="C42" s="64" t="s">
        <v>68</v>
      </c>
      <c r="D42" s="6">
        <v>10000</v>
      </c>
      <c r="E42" s="3"/>
      <c r="F42" s="3"/>
    </row>
    <row r="43" spans="1:6" ht="12.75">
      <c r="A43" s="1"/>
      <c r="B43" s="15"/>
      <c r="C43" s="61" t="s">
        <v>87</v>
      </c>
      <c r="D43" s="6">
        <v>24000</v>
      </c>
      <c r="E43" s="3"/>
      <c r="F43" s="3"/>
    </row>
    <row r="44" spans="1:6" ht="12.75">
      <c r="A44" s="1"/>
      <c r="B44" s="15"/>
      <c r="C44" s="64" t="s">
        <v>59</v>
      </c>
      <c r="D44" s="6">
        <v>21300</v>
      </c>
      <c r="E44" s="3"/>
      <c r="F44" s="3"/>
    </row>
    <row r="45" spans="1:6" ht="12.75">
      <c r="A45" s="1"/>
      <c r="B45" s="15"/>
      <c r="C45" s="64" t="s">
        <v>60</v>
      </c>
      <c r="D45" s="6">
        <v>19000</v>
      </c>
      <c r="E45" s="3"/>
      <c r="F45" s="3"/>
    </row>
    <row r="46" spans="2:6" ht="12.75">
      <c r="B46" s="15"/>
      <c r="C46" s="8" t="s">
        <v>70</v>
      </c>
      <c r="D46" s="6">
        <v>1694046</v>
      </c>
      <c r="E46" s="3"/>
      <c r="F46" s="3"/>
    </row>
    <row r="47" spans="2:6" ht="12.75">
      <c r="B47" s="15"/>
      <c r="C47" s="8" t="s">
        <v>61</v>
      </c>
      <c r="D47" s="6">
        <v>2140</v>
      </c>
      <c r="E47" s="3"/>
      <c r="F47" s="3"/>
    </row>
    <row r="48" spans="2:6" ht="12.75">
      <c r="B48" s="15"/>
      <c r="C48" s="8" t="s">
        <v>69</v>
      </c>
      <c r="D48" s="6">
        <v>1055687</v>
      </c>
      <c r="E48" s="3"/>
      <c r="F48" s="3"/>
    </row>
    <row r="49" spans="2:4" ht="12.75">
      <c r="B49" s="15"/>
      <c r="C49" s="8" t="s">
        <v>84</v>
      </c>
      <c r="D49" s="6">
        <v>500000</v>
      </c>
    </row>
    <row r="50" spans="2:4" ht="12.75">
      <c r="B50" s="15"/>
      <c r="C50" s="64" t="s">
        <v>73</v>
      </c>
      <c r="D50" s="6">
        <v>15000</v>
      </c>
    </row>
    <row r="51" spans="2:4" ht="13.5" thickBot="1">
      <c r="B51" s="16"/>
      <c r="C51" s="70" t="s">
        <v>72</v>
      </c>
      <c r="D51" s="40">
        <v>27686</v>
      </c>
    </row>
    <row r="52" spans="2:4" ht="13.5" thickBot="1">
      <c r="B52" s="9"/>
      <c r="C52" s="10" t="s">
        <v>18</v>
      </c>
      <c r="D52" s="13">
        <f>SUM(D31:D51)</f>
        <v>10214623</v>
      </c>
    </row>
    <row r="53" spans="2:4" ht="13.5" thickBot="1">
      <c r="B53" s="10" t="s">
        <v>5</v>
      </c>
      <c r="C53" s="10" t="s">
        <v>19</v>
      </c>
      <c r="D53" s="13">
        <f>D30+D52</f>
        <v>12831530</v>
      </c>
    </row>
    <row r="54" spans="2:4" ht="26.25" thickBot="1">
      <c r="B54" s="71" t="s">
        <v>0</v>
      </c>
      <c r="C54" s="72"/>
      <c r="D54" s="37" t="s">
        <v>56</v>
      </c>
    </row>
    <row r="55" spans="2:4" ht="13.5" thickBot="1">
      <c r="B55" s="31"/>
      <c r="C55" s="17" t="s">
        <v>43</v>
      </c>
      <c r="D55" s="38"/>
    </row>
    <row r="56" spans="2:4" ht="12.75">
      <c r="B56" s="36"/>
      <c r="C56" s="33" t="s">
        <v>48</v>
      </c>
      <c r="D56" s="42">
        <v>532262</v>
      </c>
    </row>
    <row r="57" spans="2:4" ht="12.75">
      <c r="B57" s="36"/>
      <c r="C57" s="34" t="s">
        <v>49</v>
      </c>
      <c r="D57" s="6">
        <v>21882</v>
      </c>
    </row>
    <row r="58" spans="2:4" ht="12.75">
      <c r="B58" s="36"/>
      <c r="C58" s="34" t="s">
        <v>48</v>
      </c>
      <c r="D58" s="6"/>
    </row>
    <row r="59" spans="2:4" ht="12.75">
      <c r="B59" s="36"/>
      <c r="C59" s="34" t="s">
        <v>50</v>
      </c>
      <c r="D59" s="6">
        <v>2328</v>
      </c>
    </row>
    <row r="60" spans="2:4" ht="12.75">
      <c r="B60" s="36"/>
      <c r="C60" s="34" t="s">
        <v>51</v>
      </c>
      <c r="D60" s="6">
        <v>2769</v>
      </c>
    </row>
    <row r="61" spans="2:4" ht="12.75">
      <c r="B61" s="36"/>
      <c r="C61" s="34" t="s">
        <v>52</v>
      </c>
      <c r="D61" s="6">
        <v>4313</v>
      </c>
    </row>
    <row r="62" spans="2:4" ht="13.5" thickBot="1">
      <c r="B62" s="36"/>
      <c r="C62" s="35" t="s">
        <v>53</v>
      </c>
      <c r="D62" s="40">
        <v>21503</v>
      </c>
    </row>
    <row r="63" spans="2:4" ht="13.5" thickBot="1">
      <c r="B63" s="36"/>
      <c r="C63" s="52" t="s">
        <v>55</v>
      </c>
      <c r="D63" s="53">
        <f>SUM(D56:D62)</f>
        <v>585057</v>
      </c>
    </row>
    <row r="64" spans="2:4" ht="12.75">
      <c r="B64" s="15"/>
      <c r="C64" s="24" t="s">
        <v>1</v>
      </c>
      <c r="D64" s="39">
        <v>200000</v>
      </c>
    </row>
    <row r="65" spans="2:4" ht="12.75">
      <c r="B65" s="15"/>
      <c r="C65" s="25" t="s">
        <v>6</v>
      </c>
      <c r="D65" s="8">
        <v>29750</v>
      </c>
    </row>
    <row r="66" spans="2:4" ht="12.75">
      <c r="B66" s="15"/>
      <c r="C66" s="25" t="s">
        <v>9</v>
      </c>
      <c r="D66" s="8">
        <v>10000</v>
      </c>
    </row>
    <row r="67" spans="2:4" ht="12.75">
      <c r="B67" s="15"/>
      <c r="C67" s="25" t="s">
        <v>10</v>
      </c>
      <c r="D67" s="8">
        <v>35000</v>
      </c>
    </row>
    <row r="68" spans="2:4" ht="12.75">
      <c r="B68" s="15"/>
      <c r="C68" s="25" t="s">
        <v>1</v>
      </c>
      <c r="D68" s="6"/>
    </row>
    <row r="69" spans="2:4" ht="12.75">
      <c r="B69" s="15"/>
      <c r="C69" s="25" t="s">
        <v>30</v>
      </c>
      <c r="D69" s="6">
        <v>500</v>
      </c>
    </row>
    <row r="70" spans="2:4" ht="12.75">
      <c r="B70" s="15"/>
      <c r="C70" s="25" t="s">
        <v>31</v>
      </c>
      <c r="D70" s="6">
        <v>1100</v>
      </c>
    </row>
    <row r="71" spans="2:4" ht="12.75">
      <c r="B71" s="15"/>
      <c r="C71" s="26" t="s">
        <v>22</v>
      </c>
      <c r="D71" s="6">
        <v>0</v>
      </c>
    </row>
    <row r="72" spans="2:4" ht="12.75">
      <c r="B72" s="15"/>
      <c r="C72" s="26" t="s">
        <v>33</v>
      </c>
      <c r="D72" s="6">
        <v>2000</v>
      </c>
    </row>
    <row r="73" spans="2:4" ht="12.75">
      <c r="B73" s="15"/>
      <c r="C73" s="26" t="s">
        <v>62</v>
      </c>
      <c r="D73" s="47">
        <f>10000-4000</f>
        <v>6000</v>
      </c>
    </row>
    <row r="74" spans="2:4" ht="13.5" thickBot="1">
      <c r="B74" s="15"/>
      <c r="C74" s="30" t="s">
        <v>37</v>
      </c>
      <c r="D74" s="40">
        <v>25000</v>
      </c>
    </row>
    <row r="75" spans="2:4" ht="13.5" thickBot="1">
      <c r="B75" s="16"/>
      <c r="C75" s="18" t="s">
        <v>17</v>
      </c>
      <c r="D75" s="23">
        <f>SUM(D64:D74)</f>
        <v>309350</v>
      </c>
    </row>
    <row r="76" spans="2:4" ht="13.5" thickBot="1">
      <c r="B76" s="9" t="s">
        <v>11</v>
      </c>
      <c r="C76" s="27" t="s">
        <v>20</v>
      </c>
      <c r="D76" s="13">
        <f>D63+D75</f>
        <v>894407</v>
      </c>
    </row>
    <row r="77" spans="2:4" ht="13.5" thickBot="1">
      <c r="B77" s="31"/>
      <c r="C77" s="18" t="s">
        <v>43</v>
      </c>
      <c r="D77" s="48"/>
    </row>
    <row r="78" spans="2:4" ht="13.5" thickBot="1">
      <c r="B78" s="32"/>
      <c r="C78" s="1" t="s">
        <v>54</v>
      </c>
      <c r="D78" s="41">
        <v>0</v>
      </c>
    </row>
    <row r="79" spans="2:4" ht="13.5" thickBot="1">
      <c r="B79" s="32"/>
      <c r="C79" s="52" t="s">
        <v>55</v>
      </c>
      <c r="D79" s="54">
        <f>SUM(D78)</f>
        <v>0</v>
      </c>
    </row>
    <row r="80" spans="2:4" ht="12.75">
      <c r="B80" s="15"/>
      <c r="C80" s="26" t="s">
        <v>2</v>
      </c>
      <c r="D80" s="42">
        <v>10000</v>
      </c>
    </row>
    <row r="81" spans="2:4" ht="13.5" thickBot="1">
      <c r="B81" s="15"/>
      <c r="C81" s="30" t="s">
        <v>26</v>
      </c>
      <c r="D81" s="41"/>
    </row>
    <row r="82" spans="2:4" ht="13.5" thickBot="1">
      <c r="B82" s="16"/>
      <c r="C82" s="18" t="s">
        <v>18</v>
      </c>
      <c r="D82" s="13">
        <f>SUM(D80:D81)</f>
        <v>10000</v>
      </c>
    </row>
    <row r="83" spans="2:4" ht="13.5" thickBot="1">
      <c r="B83" s="10" t="s">
        <v>12</v>
      </c>
      <c r="C83" s="17" t="s">
        <v>16</v>
      </c>
      <c r="D83" s="13">
        <f>+D79+D82</f>
        <v>10000</v>
      </c>
    </row>
    <row r="84" spans="2:4" ht="13.5" thickBot="1">
      <c r="B84" s="10"/>
      <c r="C84" s="27" t="s">
        <v>23</v>
      </c>
      <c r="D84" s="22">
        <f>1296874+69000</f>
        <v>1365874</v>
      </c>
    </row>
    <row r="85" spans="2:4" ht="13.5" thickBot="1">
      <c r="B85" s="10" t="s">
        <v>24</v>
      </c>
      <c r="C85" s="17" t="s">
        <v>25</v>
      </c>
      <c r="D85" s="13">
        <f>SUM(D84)</f>
        <v>1365874</v>
      </c>
    </row>
    <row r="86" spans="2:7" ht="13.5" thickBot="1">
      <c r="B86" s="10" t="s">
        <v>7</v>
      </c>
      <c r="C86" s="18" t="s">
        <v>32</v>
      </c>
      <c r="D86" s="13">
        <f>SUM(D76,D83,D85)</f>
        <v>2270281</v>
      </c>
      <c r="G86" s="3"/>
    </row>
    <row r="87" spans="2:4" ht="13.5" thickBot="1">
      <c r="B87" s="14"/>
      <c r="C87" s="19" t="s">
        <v>13</v>
      </c>
      <c r="D87" s="22"/>
    </row>
    <row r="88" spans="2:4" ht="13.5" thickBot="1">
      <c r="B88" s="10" t="s">
        <v>8</v>
      </c>
      <c r="C88" s="18" t="s">
        <v>14</v>
      </c>
      <c r="D88" s="11">
        <f>SUM(D87)</f>
        <v>0</v>
      </c>
    </row>
    <row r="89" spans="2:4" ht="13.5" thickBot="1">
      <c r="B89" s="17" t="s">
        <v>15</v>
      </c>
      <c r="C89" s="18"/>
      <c r="D89" s="11">
        <f>SUM(D88,D86,D53)</f>
        <v>15101811</v>
      </c>
    </row>
  </sheetData>
  <sheetProtection/>
  <mergeCells count="4">
    <mergeCell ref="B12:C12"/>
    <mergeCell ref="B10:C10"/>
    <mergeCell ref="B9:C9"/>
    <mergeCell ref="B54:C54"/>
  </mergeCells>
  <printOptions horizontalCentered="1"/>
  <pageMargins left="0" right="0.5905511811023623" top="0" bottom="0.35433070866141736" header="0.31496062992125984" footer="0.31496062992125984"/>
  <pageSetup fitToHeight="0" fitToWidth="1" horizontalDpi="600" verticalDpi="600" orientation="portrait" paperSize="9" scale="85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2018-01-18T14:26:33Z</cp:lastPrinted>
  <dcterms:created xsi:type="dcterms:W3CDTF">1997-01-17T14:02:09Z</dcterms:created>
  <dcterms:modified xsi:type="dcterms:W3CDTF">2018-01-18T14:26:37Z</dcterms:modified>
  <cp:category/>
  <cp:version/>
  <cp:contentType/>
  <cp:contentStatus/>
</cp:coreProperties>
</file>