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32" i="1"/>
  <c r="D30"/>
  <c r="D31" s="1"/>
  <c r="D33" s="1"/>
  <c r="D34" s="1"/>
  <c r="C30"/>
  <c r="C31" s="1"/>
  <c r="C33" s="1"/>
  <c r="C34" s="1"/>
  <c r="D25"/>
  <c r="D26" s="1"/>
  <c r="C24"/>
  <c r="C25" s="1"/>
  <c r="C26" s="1"/>
  <c r="D23"/>
  <c r="C23"/>
  <c r="D22"/>
  <c r="C21"/>
  <c r="C20"/>
  <c r="C19"/>
  <c r="C17"/>
  <c r="D16"/>
  <c r="D18" s="1"/>
  <c r="C15"/>
  <c r="C14"/>
  <c r="C13"/>
  <c r="C16" s="1"/>
  <c r="C18" s="1"/>
  <c r="D11"/>
  <c r="C11"/>
  <c r="D10"/>
  <c r="D12" s="1"/>
  <c r="C9"/>
  <c r="C8"/>
  <c r="C7"/>
  <c r="C10" s="1"/>
  <c r="C12" s="1"/>
  <c r="C27" s="1"/>
  <c r="C37" s="1"/>
  <c r="D27" l="1"/>
  <c r="D37" s="1"/>
</calcChain>
</file>

<file path=xl/sharedStrings.xml><?xml version="1.0" encoding="utf-8"?>
<sst xmlns="http://schemas.openxmlformats.org/spreadsheetml/2006/main" count="60" uniqueCount="58">
  <si>
    <t>1. melléklet:</t>
  </si>
  <si>
    <t>Nagybarca Községi Önkormányzat 2018. évi költségvetéséről szóló</t>
  </si>
  <si>
    <t>1/2018. (II. 15.) önkormányzati rendeletéhez</t>
  </si>
  <si>
    <t>Bevételek 2018.</t>
  </si>
  <si>
    <t>Megnevezés</t>
  </si>
  <si>
    <t>Nagybarca Községi Önkormányzat</t>
  </si>
  <si>
    <t>Nagybarca Községi Önkormányzat Főzőkonyhája</t>
  </si>
  <si>
    <t>01</t>
  </si>
  <si>
    <t>Helyi önkormányzatok működésének általános támogatása (B111)</t>
  </si>
  <si>
    <t>03</t>
  </si>
  <si>
    <t>Települési önkormányzatok szociális gyermekjóléti és gyermekétkeztetési feladatainak támogatása (B113)</t>
  </si>
  <si>
    <t>04</t>
  </si>
  <si>
    <t>Települési önkormányzatok kulturális feladatainak támogatása (B114)</t>
  </si>
  <si>
    <t>07</t>
  </si>
  <si>
    <t>Önkormányzatok működési támogatásai (=01+…+06) (B11)</t>
  </si>
  <si>
    <t>12</t>
  </si>
  <si>
    <t>Egyéb működési célú támogatások bevételei államháztartáson belülről (B16)</t>
  </si>
  <si>
    <t>13</t>
  </si>
  <si>
    <t>Működési célú támogatások államháztartáson belülről (=07+…+12) (B1)</t>
  </si>
  <si>
    <t>26</t>
  </si>
  <si>
    <t>Értékesítési és forgalmi adók  (B351)</t>
  </si>
  <si>
    <t>29</t>
  </si>
  <si>
    <t>Gépjárműadók (B354)</t>
  </si>
  <si>
    <t>30</t>
  </si>
  <si>
    <t>Egyéb áruhasználati és szolgáltatási adók  (B355)</t>
  </si>
  <si>
    <t>31</t>
  </si>
  <si>
    <t>Termékek és szolgáltatások adói (=26+…+30)  (B35)</t>
  </si>
  <si>
    <t>32</t>
  </si>
  <si>
    <t>Egyéb közhatalmi bevételek  (B36)</t>
  </si>
  <si>
    <t>33</t>
  </si>
  <si>
    <t>Közhatalmi bevételek (=22+...+25+31+32) (B3)</t>
  </si>
  <si>
    <t>34</t>
  </si>
  <si>
    <t>Készletértékesítés ellenértéke (B401)</t>
  </si>
  <si>
    <t>35</t>
  </si>
  <si>
    <t>Szolgáltatások ellenértéke (B402)</t>
  </si>
  <si>
    <t>36</t>
  </si>
  <si>
    <t>Közvetített szolgáltatások ellenértéke (B403)</t>
  </si>
  <si>
    <t>38</t>
  </si>
  <si>
    <t>Ellátási díjak (B405)</t>
  </si>
  <si>
    <t>39</t>
  </si>
  <si>
    <t>Kiszámlázott általános forgalmi adó (B406)</t>
  </si>
  <si>
    <t>42</t>
  </si>
  <si>
    <t>Egyéb kapott (járó) kamatok és kamatjellegű bevételek (B4082)</t>
  </si>
  <si>
    <t>43</t>
  </si>
  <si>
    <t>Kamatbevételek és más nyereségjellegű bevételek (=41+42) (B408)</t>
  </si>
  <si>
    <t>49</t>
  </si>
  <si>
    <t>Működési bevételek (=34+…+40+43+46+...+48) (B4)</t>
  </si>
  <si>
    <t>68</t>
  </si>
  <si>
    <t>Költségvetési bevételek (=13+19+33+49+55+61+67) (B1-B7)</t>
  </si>
  <si>
    <t>10</t>
  </si>
  <si>
    <t>Előző év költségvetési maradványának igénybevétele (B8131)</t>
  </si>
  <si>
    <t>Maradvány igénybevétele (=10+11) (B813)</t>
  </si>
  <si>
    <t>15</t>
  </si>
  <si>
    <t>Központi, irányító szervi támogatás (B816)</t>
  </si>
  <si>
    <t>21</t>
  </si>
  <si>
    <t>Belföldi finanszírozás bevételei (=04+09+12+…+17+20) (B81)</t>
  </si>
  <si>
    <t>Finanszírozási bevételek (=21+27+28+29) (B8)</t>
  </si>
  <si>
    <t>BEVÉTELEK ÖSSZESEN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</si>
</sst>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horizontal="righ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3" fontId="4" fillId="3" borderId="4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3" fontId="1" fillId="3" borderId="4" xfId="0" applyNumberFormat="1" applyFont="1" applyFill="1" applyBorder="1" applyAlignment="1">
      <alignment horizontal="right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left" vertical="center" wrapText="1"/>
    </xf>
    <xf numFmtId="3" fontId="1" fillId="0" borderId="0" xfId="1" applyNumberFormat="1" applyFont="1" applyFill="1" applyBorder="1" applyAlignment="1">
      <alignment horizontal="right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vertical="center"/>
    </xf>
    <xf numFmtId="0" fontId="1" fillId="0" borderId="4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left" vertical="center" wrapText="1"/>
    </xf>
    <xf numFmtId="3" fontId="1" fillId="0" borderId="4" xfId="1" applyNumberFormat="1" applyFont="1" applyBorder="1" applyAlignment="1">
      <alignment horizontal="right" vertical="center" wrapText="1"/>
    </xf>
    <xf numFmtId="3" fontId="3" fillId="0" borderId="4" xfId="1" applyNumberFormat="1" applyFont="1" applyBorder="1" applyAlignment="1">
      <alignment horizontal="right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left" vertical="center" wrapText="1"/>
    </xf>
    <xf numFmtId="3" fontId="1" fillId="3" borderId="4" xfId="1" applyNumberFormat="1" applyFont="1" applyFill="1" applyBorder="1" applyAlignment="1">
      <alignment horizontal="right" vertical="center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VI%20mell&#233;klete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1a. melléklet"/>
      <sheetName val="1b. melléklet"/>
      <sheetName val="2. melléklet"/>
      <sheetName val="2a. melléklet"/>
      <sheetName val="2b. melléklet"/>
      <sheetName val="3. melléklet"/>
      <sheetName val="4. melléklet"/>
      <sheetName val="5. melléklet"/>
      <sheetName val="6. melléklet"/>
      <sheetName val="7. melléklet"/>
      <sheetName val="8. melléklet"/>
      <sheetName val="9a. melléklet-"/>
      <sheetName val="9b. melléklet-"/>
      <sheetName val="10a. melléklet-"/>
      <sheetName val="10b. melléklet-"/>
      <sheetName val="11a. melléklet"/>
      <sheetName val="11b.melléklet"/>
      <sheetName val="12. melléklet-"/>
      <sheetName val="13. melléklet-"/>
      <sheetName val="14. melléklet-"/>
      <sheetName val="15. melléklet"/>
      <sheetName val="Munka1"/>
    </sheetNames>
    <sheetDataSet>
      <sheetData sheetId="0"/>
      <sheetData sheetId="1">
        <row r="7">
          <cell r="B7">
            <v>18176463</v>
          </cell>
        </row>
        <row r="8">
          <cell r="B8">
            <v>16999895</v>
          </cell>
        </row>
        <row r="9">
          <cell r="B9">
            <v>1800000</v>
          </cell>
        </row>
        <row r="11">
          <cell r="B11">
            <v>20000</v>
          </cell>
        </row>
        <row r="13">
          <cell r="B13">
            <v>638000</v>
          </cell>
        </row>
        <row r="15">
          <cell r="B15">
            <v>42481987</v>
          </cell>
        </row>
        <row r="16">
          <cell r="B16">
            <v>2000000</v>
          </cell>
        </row>
        <row r="17">
          <cell r="B17">
            <v>300000</v>
          </cell>
        </row>
        <row r="19">
          <cell r="B19">
            <v>800000</v>
          </cell>
        </row>
        <row r="20">
          <cell r="B20">
            <v>982100</v>
          </cell>
        </row>
        <row r="21">
          <cell r="B21">
            <v>616252</v>
          </cell>
        </row>
        <row r="22">
          <cell r="B22">
            <v>165308</v>
          </cell>
        </row>
        <row r="24">
          <cell r="B24">
            <v>193226.5</v>
          </cell>
        </row>
        <row r="25">
          <cell r="B25">
            <v>51393.5</v>
          </cell>
        </row>
        <row r="27">
          <cell r="B27">
            <v>100000</v>
          </cell>
        </row>
        <row r="28">
          <cell r="B28">
            <v>27000</v>
          </cell>
        </row>
        <row r="30">
          <cell r="B30">
            <v>6000000</v>
          </cell>
        </row>
        <row r="31">
          <cell r="B31">
            <v>1600000</v>
          </cell>
        </row>
        <row r="32">
          <cell r="B32">
            <v>50000</v>
          </cell>
        </row>
        <row r="33">
          <cell r="B33">
            <v>50000</v>
          </cell>
        </row>
        <row r="35">
          <cell r="B35">
            <v>101567099</v>
          </cell>
        </row>
      </sheetData>
      <sheetData sheetId="2">
        <row r="7">
          <cell r="B7">
            <v>4624895</v>
          </cell>
        </row>
        <row r="8">
          <cell r="B8">
            <v>2120576</v>
          </cell>
        </row>
        <row r="10">
          <cell r="B10">
            <v>124740</v>
          </cell>
        </row>
        <row r="11">
          <cell r="B11">
            <v>33680</v>
          </cell>
        </row>
        <row r="13">
          <cell r="B13">
            <v>2752500</v>
          </cell>
        </row>
        <row r="14">
          <cell r="B14">
            <v>743175</v>
          </cell>
        </row>
        <row r="16">
          <cell r="B16">
            <v>2335500</v>
          </cell>
        </row>
        <row r="17">
          <cell r="B17">
            <v>630585</v>
          </cell>
        </row>
        <row r="19">
          <cell r="B19">
            <v>724961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7"/>
  <sheetViews>
    <sheetView tabSelected="1" workbookViewId="0">
      <selection sqref="A1:D37"/>
    </sheetView>
  </sheetViews>
  <sheetFormatPr defaultRowHeight="15"/>
  <cols>
    <col min="1" max="1" width="7" customWidth="1"/>
    <col min="2" max="2" width="28.42578125" customWidth="1"/>
    <col min="3" max="3" width="30" customWidth="1"/>
    <col min="4" max="4" width="30.140625" customWidth="1"/>
  </cols>
  <sheetData>
    <row r="1" spans="1:4" ht="15.75">
      <c r="A1" s="1" t="s">
        <v>0</v>
      </c>
      <c r="B1" s="1"/>
      <c r="C1" s="1"/>
      <c r="D1" s="2"/>
    </row>
    <row r="2" spans="1:4">
      <c r="A2" s="3" t="s">
        <v>1</v>
      </c>
      <c r="B2" s="3"/>
      <c r="C2" s="3"/>
      <c r="D2" s="3"/>
    </row>
    <row r="3" spans="1:4">
      <c r="A3" s="3" t="s">
        <v>2</v>
      </c>
      <c r="B3" s="3"/>
      <c r="C3" s="3"/>
      <c r="D3" s="3"/>
    </row>
    <row r="4" spans="1:4" ht="15.75">
      <c r="A4" s="2"/>
      <c r="B4" s="2"/>
      <c r="C4" s="2"/>
      <c r="D4" s="2"/>
    </row>
    <row r="5" spans="1:4">
      <c r="A5" s="4" t="s">
        <v>3</v>
      </c>
      <c r="B5" s="5"/>
      <c r="C5" s="5"/>
      <c r="D5" s="6"/>
    </row>
    <row r="6" spans="1:4" ht="30" customHeight="1">
      <c r="A6" s="7"/>
      <c r="B6" s="7" t="s">
        <v>4</v>
      </c>
      <c r="C6" s="7" t="s">
        <v>5</v>
      </c>
      <c r="D6" s="7" t="s">
        <v>6</v>
      </c>
    </row>
    <row r="7" spans="1:4" ht="44.25" customHeight="1">
      <c r="A7" s="8" t="s">
        <v>7</v>
      </c>
      <c r="B7" s="9" t="s">
        <v>8</v>
      </c>
      <c r="C7" s="10">
        <f>'[1]1a. melléklet'!B7</f>
        <v>18176463</v>
      </c>
      <c r="D7" s="10">
        <v>0</v>
      </c>
    </row>
    <row r="8" spans="1:4" ht="48.75" customHeight="1">
      <c r="A8" s="8" t="s">
        <v>9</v>
      </c>
      <c r="B8" s="9" t="s">
        <v>10</v>
      </c>
      <c r="C8" s="10">
        <f>'[1]1a. melléklet'!B8</f>
        <v>16999895</v>
      </c>
      <c r="D8" s="10">
        <v>0</v>
      </c>
    </row>
    <row r="9" spans="1:4" ht="41.25" customHeight="1">
      <c r="A9" s="8" t="s">
        <v>11</v>
      </c>
      <c r="B9" s="9" t="s">
        <v>12</v>
      </c>
      <c r="C9" s="10">
        <f>'[1]1a. melléklet'!B9</f>
        <v>1800000</v>
      </c>
      <c r="D9" s="10">
        <v>0</v>
      </c>
    </row>
    <row r="10" spans="1:4" ht="31.5" customHeight="1">
      <c r="A10" s="11" t="s">
        <v>13</v>
      </c>
      <c r="B10" s="12" t="s">
        <v>14</v>
      </c>
      <c r="C10" s="13">
        <f>SUM(C7:C9)</f>
        <v>36976358</v>
      </c>
      <c r="D10" s="13">
        <f>SUM(D7:D9)</f>
        <v>0</v>
      </c>
    </row>
    <row r="11" spans="1:4" ht="43.5" customHeight="1">
      <c r="A11" s="8" t="s">
        <v>15</v>
      </c>
      <c r="B11" s="9" t="s">
        <v>16</v>
      </c>
      <c r="C11" s="10">
        <f>'[1]1a. melléklet'!B15+'[1]1a. melléklet'!B19+'[1]1a. melléklet'!B20</f>
        <v>44264087</v>
      </c>
      <c r="D11" s="10">
        <f>'[1]1b. melléklet'!B8</f>
        <v>2120576</v>
      </c>
    </row>
    <row r="12" spans="1:4" ht="53.25" customHeight="1">
      <c r="A12" s="14" t="s">
        <v>17</v>
      </c>
      <c r="B12" s="15" t="s">
        <v>18</v>
      </c>
      <c r="C12" s="16">
        <f>SUM(C10:C11)</f>
        <v>81240445</v>
      </c>
      <c r="D12" s="16">
        <f>SUM(D10:D11)</f>
        <v>2120576</v>
      </c>
    </row>
    <row r="13" spans="1:4" ht="26.25" customHeight="1">
      <c r="A13" s="8" t="s">
        <v>19</v>
      </c>
      <c r="B13" s="9" t="s">
        <v>20</v>
      </c>
      <c r="C13" s="10">
        <f>'[1]1a. melléklet'!B30</f>
        <v>6000000</v>
      </c>
      <c r="D13" s="10">
        <v>0</v>
      </c>
    </row>
    <row r="14" spans="1:4" ht="19.5" customHeight="1">
      <c r="A14" s="8" t="s">
        <v>21</v>
      </c>
      <c r="B14" s="9" t="s">
        <v>22</v>
      </c>
      <c r="C14" s="10">
        <f>'[1]1a. melléklet'!B31</f>
        <v>1600000</v>
      </c>
      <c r="D14" s="10">
        <v>0</v>
      </c>
    </row>
    <row r="15" spans="1:4" ht="26.25" customHeight="1">
      <c r="A15" s="8" t="s">
        <v>23</v>
      </c>
      <c r="B15" s="9" t="s">
        <v>24</v>
      </c>
      <c r="C15" s="10">
        <f>'[1]1a. melléklet'!B32</f>
        <v>50000</v>
      </c>
      <c r="D15" s="10">
        <v>0</v>
      </c>
    </row>
    <row r="16" spans="1:4" ht="26.25" customHeight="1">
      <c r="A16" s="11" t="s">
        <v>25</v>
      </c>
      <c r="B16" s="12" t="s">
        <v>26</v>
      </c>
      <c r="C16" s="13">
        <f>SUM(C13:C15)</f>
        <v>7650000</v>
      </c>
      <c r="D16" s="13">
        <f>SUM(D13:D15)</f>
        <v>0</v>
      </c>
    </row>
    <row r="17" spans="1:4" ht="20.25" customHeight="1">
      <c r="A17" s="8" t="s">
        <v>27</v>
      </c>
      <c r="B17" s="9" t="s">
        <v>28</v>
      </c>
      <c r="C17" s="10">
        <f>'[1]1a. melléklet'!B33</f>
        <v>50000</v>
      </c>
      <c r="D17" s="10">
        <v>0</v>
      </c>
    </row>
    <row r="18" spans="1:4" ht="32.25" customHeight="1">
      <c r="A18" s="14" t="s">
        <v>29</v>
      </c>
      <c r="B18" s="15" t="s">
        <v>30</v>
      </c>
      <c r="C18" s="16">
        <f>SUM(C16:C17)</f>
        <v>7700000</v>
      </c>
      <c r="D18" s="16">
        <f>SUM(D16:D17)</f>
        <v>0</v>
      </c>
    </row>
    <row r="19" spans="1:4" ht="24" customHeight="1">
      <c r="A19" s="8" t="s">
        <v>31</v>
      </c>
      <c r="B19" s="9" t="s">
        <v>32</v>
      </c>
      <c r="C19" s="10">
        <f>'[1]1a. melléklet'!B16</f>
        <v>2000000</v>
      </c>
      <c r="D19" s="10">
        <v>0</v>
      </c>
    </row>
    <row r="20" spans="1:4" ht="18.75" customHeight="1">
      <c r="A20" s="8" t="s">
        <v>33</v>
      </c>
      <c r="B20" s="9" t="s">
        <v>34</v>
      </c>
      <c r="C20" s="10">
        <f>'[1]1a. melléklet'!B13+'[1]1a. melléklet'!B27</f>
        <v>738000</v>
      </c>
      <c r="D20" s="10">
        <v>0</v>
      </c>
    </row>
    <row r="21" spans="1:4" ht="29.25" customHeight="1">
      <c r="A21" s="8" t="s">
        <v>35</v>
      </c>
      <c r="B21" s="9" t="s">
        <v>36</v>
      </c>
      <c r="C21" s="10">
        <f>'[1]1a. melléklet'!B21+'[1]1a. melléklet'!B24</f>
        <v>809478.5</v>
      </c>
      <c r="D21" s="10">
        <v>0</v>
      </c>
    </row>
    <row r="22" spans="1:4" ht="17.25" customHeight="1">
      <c r="A22" s="8" t="s">
        <v>37</v>
      </c>
      <c r="B22" s="9" t="s">
        <v>38</v>
      </c>
      <c r="C22" s="10">
        <v>0</v>
      </c>
      <c r="D22" s="10">
        <f>'[1]1b. melléklet'!B10+'[1]1b. melléklet'!B13+'[1]1b. melléklet'!B16</f>
        <v>5212740</v>
      </c>
    </row>
    <row r="23" spans="1:4" ht="26.25" customHeight="1">
      <c r="A23" s="8" t="s">
        <v>39</v>
      </c>
      <c r="B23" s="9" t="s">
        <v>40</v>
      </c>
      <c r="C23" s="10">
        <f>'[1]1a. melléklet'!B17+'[1]1a. melléklet'!B22+'[1]1a. melléklet'!B28+'[1]1a. melléklet'!B25</f>
        <v>543701.5</v>
      </c>
      <c r="D23" s="10">
        <f>'[1]1b. melléklet'!B11+'[1]1b. melléklet'!B14+'[1]1b. melléklet'!B17</f>
        <v>1407440</v>
      </c>
    </row>
    <row r="24" spans="1:4" ht="29.25" customHeight="1">
      <c r="A24" s="8" t="s">
        <v>41</v>
      </c>
      <c r="B24" s="9" t="s">
        <v>42</v>
      </c>
      <c r="C24" s="10">
        <f>'[1]1a. melléklet'!B11</f>
        <v>20000</v>
      </c>
      <c r="D24" s="10">
        <v>0</v>
      </c>
    </row>
    <row r="25" spans="1:4" ht="41.25" customHeight="1">
      <c r="A25" s="11" t="s">
        <v>43</v>
      </c>
      <c r="B25" s="12" t="s">
        <v>44</v>
      </c>
      <c r="C25" s="13">
        <f>SUM(C24)</f>
        <v>20000</v>
      </c>
      <c r="D25" s="13">
        <f>SUM(D24)</f>
        <v>0</v>
      </c>
    </row>
    <row r="26" spans="1:4" ht="32.25" customHeight="1">
      <c r="A26" s="14" t="s">
        <v>45</v>
      </c>
      <c r="B26" s="15" t="s">
        <v>46</v>
      </c>
      <c r="C26" s="16">
        <f>SUM(C19:C23)+C25</f>
        <v>4111180</v>
      </c>
      <c r="D26" s="16">
        <f>SUM(D19:D23)+D25</f>
        <v>6620180</v>
      </c>
    </row>
    <row r="27" spans="1:4" ht="38.25" customHeight="1">
      <c r="A27" s="17" t="s">
        <v>47</v>
      </c>
      <c r="B27" s="18" t="s">
        <v>48</v>
      </c>
      <c r="C27" s="19">
        <f>C12+C18+C26</f>
        <v>93051625</v>
      </c>
      <c r="D27" s="19">
        <f>D12+D18+D26</f>
        <v>8740756</v>
      </c>
    </row>
    <row r="28" spans="1:4">
      <c r="A28" s="20"/>
      <c r="B28" s="21"/>
      <c r="C28" s="22"/>
      <c r="D28" s="22"/>
    </row>
    <row r="29" spans="1:4" ht="15.75">
      <c r="A29" s="2"/>
      <c r="B29" s="2"/>
      <c r="C29" s="2"/>
      <c r="D29" s="2"/>
    </row>
    <row r="30" spans="1:4" ht="37.5" customHeight="1">
      <c r="A30" s="23" t="s">
        <v>49</v>
      </c>
      <c r="B30" s="24" t="s">
        <v>50</v>
      </c>
      <c r="C30" s="25">
        <f>'[1]1a. melléklet'!B35</f>
        <v>101567099</v>
      </c>
      <c r="D30" s="25">
        <f>'[1]1b. melléklet'!B19</f>
        <v>724961</v>
      </c>
    </row>
    <row r="31" spans="1:4" ht="30.75" customHeight="1">
      <c r="A31" s="26" t="s">
        <v>15</v>
      </c>
      <c r="B31" s="27" t="s">
        <v>51</v>
      </c>
      <c r="C31" s="28">
        <f>SUM(C30)</f>
        <v>101567099</v>
      </c>
      <c r="D31" s="28">
        <f>SUM(D30)</f>
        <v>724961</v>
      </c>
    </row>
    <row r="32" spans="1:4" ht="24" customHeight="1">
      <c r="A32" s="23" t="s">
        <v>52</v>
      </c>
      <c r="B32" s="24" t="s">
        <v>53</v>
      </c>
      <c r="C32" s="29">
        <v>0</v>
      </c>
      <c r="D32" s="29">
        <f>'[1]1b. melléklet'!B7</f>
        <v>4624895</v>
      </c>
    </row>
    <row r="33" spans="1:4" ht="25.5" customHeight="1">
      <c r="A33" s="26" t="s">
        <v>54</v>
      </c>
      <c r="B33" s="27" t="s">
        <v>55</v>
      </c>
      <c r="C33" s="28">
        <f>SUM(C31)</f>
        <v>101567099</v>
      </c>
      <c r="D33" s="28">
        <f>SUM(D31:D32)</f>
        <v>5349856</v>
      </c>
    </row>
    <row r="34" spans="1:4" ht="27" customHeight="1">
      <c r="A34" s="30" t="s">
        <v>23</v>
      </c>
      <c r="B34" s="31" t="s">
        <v>56</v>
      </c>
      <c r="C34" s="32">
        <f>SUM(C33)</f>
        <v>101567099</v>
      </c>
      <c r="D34" s="32">
        <f>SUM(D33)</f>
        <v>5349856</v>
      </c>
    </row>
    <row r="35" spans="1:4" ht="11.25" customHeight="1">
      <c r="A35" s="20"/>
      <c r="B35" s="21"/>
      <c r="C35" s="22"/>
      <c r="D35" s="22"/>
    </row>
    <row r="36" spans="1:4" ht="7.5" customHeight="1">
      <c r="A36" s="2"/>
      <c r="B36" s="2"/>
      <c r="C36" s="2"/>
      <c r="D36" s="2"/>
    </row>
    <row r="37" spans="1:4" ht="17.25" customHeight="1">
      <c r="A37" s="30"/>
      <c r="B37" s="31" t="s">
        <v>57</v>
      </c>
      <c r="C37" s="32">
        <f>C27+C34</f>
        <v>194618724</v>
      </c>
      <c r="D37" s="32">
        <f>D27+D34</f>
        <v>14090612</v>
      </c>
    </row>
  </sheetData>
  <mergeCells count="3">
    <mergeCell ref="A2:D2"/>
    <mergeCell ref="A3:D3"/>
    <mergeCell ref="A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asztali</dc:creator>
  <cp:lastModifiedBy>asztali</cp:lastModifiedBy>
  <dcterms:created xsi:type="dcterms:W3CDTF">2018-02-19T16:48:51Z</dcterms:created>
  <dcterms:modified xsi:type="dcterms:W3CDTF">2018-02-19T16:52:57Z</dcterms:modified>
</cp:coreProperties>
</file>