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12" activeTab="19"/>
  </bookViews>
  <sheets>
    <sheet name="kiemelt ei" sheetId="1" r:id="rId1"/>
    <sheet name="kiadások összetolt" sheetId="2" r:id="rId2"/>
    <sheet name="kiadások önkorm" sheetId="3" r:id="rId3"/>
    <sheet name="kiadások kv szerv" sheetId="4" r:id="rId4"/>
    <sheet name="bevételek összetolt" sheetId="5" r:id="rId5"/>
    <sheet name="bevételek önkormányzat" sheetId="6" r:id="rId6"/>
    <sheet name="bevételek kv szerv" sheetId="7" r:id="rId7"/>
    <sheet name="működési mérleg" sheetId="8" r:id="rId8"/>
    <sheet name="felhalmozási mérleg" sheetId="9" r:id="rId9"/>
    <sheet name="MÉRLEG" sheetId="10" r:id="rId10"/>
    <sheet name="stabilitási 1" sheetId="11" r:id="rId11"/>
    <sheet name="GÖRDÜLŐ" sheetId="12" r:id="rId12"/>
    <sheet name="beruházások felújítások" sheetId="13" r:id="rId13"/>
    <sheet name="EU projektek" sheetId="14" r:id="rId14"/>
    <sheet name="létszám" sheetId="15" r:id="rId15"/>
    <sheet name="tartalékok" sheetId="16" r:id="rId16"/>
    <sheet name="szociális kiadások" sheetId="17" r:id="rId17"/>
    <sheet name="átadott" sheetId="18" r:id="rId18"/>
    <sheet name="átvett" sheetId="19" r:id="rId19"/>
    <sheet name="helyi adók" sheetId="20" r:id="rId20"/>
  </sheets>
  <definedNames>
    <definedName name="_xlfn.IFERROR" hidden="1">#NAME?</definedName>
    <definedName name="_xlnm.Print_Area" localSheetId="17">'átadott'!$A$3:$C$119</definedName>
    <definedName name="_xlnm.Print_Area" localSheetId="18">'átvett'!$A$3:$C$118</definedName>
    <definedName name="_xlnm.Print_Area" localSheetId="12">'beruházások felújítások'!$A$3:$C$50</definedName>
    <definedName name="_xlnm.Print_Area" localSheetId="6">'bevételek kv szerv'!$A$3:$F$99</definedName>
    <definedName name="_xlnm.Print_Area" localSheetId="5">'bevételek önkormányzat'!$A$3:$F$99</definedName>
    <definedName name="_xlnm.Print_Area" localSheetId="4">'bevételek összetolt'!$A$3:$F$99</definedName>
    <definedName name="_xlnm.Print_Area" localSheetId="13">'EU projektek'!$A$3:$B$45</definedName>
    <definedName name="_xlnm.Print_Area" localSheetId="11">'GÖRDÜLŐ'!$A$3:$F$29</definedName>
    <definedName name="_xlnm.Print_Area" localSheetId="3">'kiadások kv szerv'!$A$3:$F$125</definedName>
    <definedName name="_xlnm.Print_Area" localSheetId="2">'kiadások önkorm'!$A$3:$F$125</definedName>
    <definedName name="_xlnm.Print_Area" localSheetId="1">'kiadások összetolt'!$A$3:$F$125</definedName>
    <definedName name="_xlnm.Print_Area" localSheetId="0">'kiemelt ei'!$A$3:$A$27</definedName>
    <definedName name="_xlnm.Print_Area" localSheetId="14">'létszám'!$A$3:$E$35</definedName>
    <definedName name="_xlnm.Print_Area" localSheetId="9">'MÉRLEG'!$A$4:$C$156</definedName>
    <definedName name="_xlnm.Print_Area" localSheetId="10">'stabilitási 1'!$A$3:$J$55</definedName>
    <definedName name="_xlnm.Print_Area" localSheetId="16">'szociális kiadások'!$A$3:$C$41</definedName>
    <definedName name="_xlnm.Print_Area" localSheetId="15">'tartalékok'!$A$3:$C$18</definedName>
    <definedName name="pr21" localSheetId="10">'stabilitási 1'!$A$58</definedName>
    <definedName name="pr22" localSheetId="10">'stabilitási 1'!#REF!</definedName>
    <definedName name="pr232" localSheetId="11">'GÖRDÜLŐ'!#REF!</definedName>
    <definedName name="pr232" localSheetId="9">'MÉRLEG'!#REF!</definedName>
    <definedName name="pr233" localSheetId="11">'GÖRDÜLŐ'!#REF!</definedName>
    <definedName name="pr233" localSheetId="9">'MÉRLEG'!#REF!</definedName>
    <definedName name="pr234" localSheetId="11">'GÖRDÜLŐ'!#REF!</definedName>
    <definedName name="pr234" localSheetId="9">'MÉRLEG'!#REF!</definedName>
    <definedName name="pr235" localSheetId="11">'GÖRDÜLŐ'!#REF!</definedName>
    <definedName name="pr235" localSheetId="9">'MÉRLEG'!#REF!</definedName>
    <definedName name="pr236" localSheetId="11">'GÖRDÜLŐ'!#REF!</definedName>
    <definedName name="pr236" localSheetId="9">'MÉRLEG'!#REF!</definedName>
    <definedName name="pr24" localSheetId="10">'stabilitási 1'!$A$60</definedName>
    <definedName name="pr25" localSheetId="10">'stabilitási 1'!$A$61</definedName>
    <definedName name="pr26" localSheetId="10">'stabilitási 1'!$A$62</definedName>
    <definedName name="pr27" localSheetId="10">'stabilitási 1'!$A$63</definedName>
    <definedName name="pr28" localSheetId="10">'stabilitási 1'!$A$64</definedName>
    <definedName name="pr312" localSheetId="11">'GÖRDÜLŐ'!#REF!</definedName>
    <definedName name="pr312" localSheetId="9">'MÉRLEG'!#REF!</definedName>
    <definedName name="pr313" localSheetId="11">'GÖRDÜLŐ'!#REF!</definedName>
    <definedName name="pr313" localSheetId="9">'MÉRLEG'!#REF!</definedName>
    <definedName name="pr314" localSheetId="11">'GÖRDÜLŐ'!#REF!</definedName>
    <definedName name="pr314" localSheetId="9">'MÉRLEG'!#REF!</definedName>
    <definedName name="pr315" localSheetId="11">'GÖRDÜLŐ'!#REF!</definedName>
    <definedName name="pr315" localSheetId="9">'MÉRLEG'!#REF!</definedName>
    <definedName name="pr347" localSheetId="11">'GÖRDÜLŐ'!#REF!</definedName>
    <definedName name="pr348" localSheetId="11">'GÖRDÜLŐ'!#REF!</definedName>
    <definedName name="pr349" localSheetId="11">'GÖRDÜLŐ'!#REF!</definedName>
    <definedName name="pr395" localSheetId="11">'GÖRDÜLŐ'!$A$33</definedName>
    <definedName name="pr396" localSheetId="11">'GÖRDÜLŐ'!$A$34</definedName>
    <definedName name="pr397" localSheetId="11">'GÖRDÜLŐ'!$A$35</definedName>
  </definedNames>
  <calcPr fullCalcOnLoad="1"/>
</workbook>
</file>

<file path=xl/sharedStrings.xml><?xml version="1.0" encoding="utf-8"?>
<sst xmlns="http://schemas.openxmlformats.org/spreadsheetml/2006/main" count="2812" uniqueCount="802">
  <si>
    <t>9. melléklet a 3/2018. (III.14.) számú önkormányzati rendelethez</t>
  </si>
  <si>
    <t>10. melléklet a 3/2018. (III.14.) számú önkormányzati rendelethez</t>
  </si>
  <si>
    <t>11. melléklet a 3/2018. (III.14.) számú önkormányzati rendelethez</t>
  </si>
  <si>
    <t>12. melléklet a 3/2018.(III.14.) önkormányzati rendelethez</t>
  </si>
  <si>
    <t>13. melléklet a 3/2018.(III.14.) önkormányzati rendelethez</t>
  </si>
  <si>
    <t>14. melléklet a 3/2018.(III.14.) önkormányzati rendelethez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</si>
  <si>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</si>
  <si>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</si>
  <si>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</si>
  <si>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</si>
  <si>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</si>
  <si>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</si>
  <si>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</si>
  <si>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</si>
  <si>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</si>
  <si>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</si>
  <si>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</si>
  <si>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</si>
  <si>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</si>
  <si>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költségvetési évet követő három évre várható összegét.</t>
  </si>
  <si>
    <t>Beruházások és felújítások (E Ft)</t>
  </si>
  <si>
    <t>Általános- és céltartalékok (E Ft)</t>
  </si>
  <si>
    <t>A helyi önkormányzat költségvetési mérlege közgazdasági tagolásban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</si>
  <si>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</si>
  <si>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</si>
  <si>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</si>
  <si>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</si>
  <si>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</si>
  <si>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</si>
  <si>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</si>
  <si>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</si>
  <si>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</si>
  <si>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</si>
  <si>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</si>
  <si>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</si>
  <si>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</si>
  <si>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</si>
  <si>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</si>
  <si>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</si>
  <si>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</si>
  <si>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</si>
  <si>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</si>
  <si>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</si>
  <si>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</si>
  <si>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</si>
  <si>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</si>
  <si>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</si>
  <si>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</si>
  <si>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</si>
  <si>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</si>
  <si>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</si>
  <si>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</si>
  <si>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</si>
  <si>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</si>
  <si>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</si>
  <si>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</si>
  <si>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</si>
  <si>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</si>
  <si>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</si>
  <si>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</si>
  <si>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saját bevételek 2018.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</si>
  <si>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</si>
  <si>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</si>
  <si>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</si>
  <si>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</si>
  <si>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</si>
  <si>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</si>
  <si>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</si>
  <si>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</si>
  <si>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</si>
  <si>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</si>
  <si>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</si>
  <si>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</si>
  <si>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</si>
  <si>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</si>
  <si>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</si>
  <si>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</si>
  <si>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</si>
  <si>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</si>
  <si>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</si>
  <si>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</si>
  <si>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</si>
  <si>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</si>
  <si>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</si>
  <si>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</si>
  <si>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</si>
  <si>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</si>
  <si>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</si>
  <si>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</si>
  <si>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</si>
  <si>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</si>
  <si>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</si>
  <si>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</si>
  <si>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</si>
  <si>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</si>
  <si>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</si>
  <si>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</si>
  <si>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</si>
  <si>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</si>
  <si>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</si>
  <si>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</si>
  <si>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</si>
  <si>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</si>
  <si>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</si>
  <si>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</si>
  <si>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</si>
  <si>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</si>
  <si>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</si>
  <si>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</si>
  <si>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</si>
  <si>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</si>
  <si>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</si>
  <si>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</si>
  <si>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</si>
  <si>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</si>
  <si>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</si>
  <si>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</si>
  <si>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</si>
  <si>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</si>
  <si>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</si>
  <si>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</si>
  <si>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</si>
  <si>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</si>
  <si>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</si>
  <si>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</si>
  <si>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</si>
  <si>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</si>
  <si>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</si>
  <si>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</si>
  <si>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</si>
  <si>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</si>
  <si>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</si>
  <si>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</si>
  <si>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</si>
  <si>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</si>
  <si>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</si>
  <si>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</si>
  <si>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</si>
  <si>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</si>
  <si>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</si>
  <si>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</si>
  <si>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</si>
  <si>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</si>
  <si>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</si>
  <si>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</si>
  <si>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</si>
  <si>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</si>
  <si>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</si>
  <si>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</si>
  <si>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</si>
  <si>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</si>
  <si>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</si>
  <si>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</si>
  <si>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</si>
  <si>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</si>
  <si>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</si>
  <si>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</si>
  <si>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</si>
  <si>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</si>
  <si>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</si>
  <si>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</si>
  <si>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</si>
  <si>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</si>
  <si>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</si>
  <si>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</si>
  <si>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</si>
  <si>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</si>
  <si>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</si>
  <si>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</si>
  <si>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</si>
  <si>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</si>
  <si>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</si>
  <si>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</si>
  <si>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</si>
  <si>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</si>
  <si>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</si>
  <si>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</si>
  <si>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</si>
  <si>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</si>
  <si>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</si>
  <si>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</si>
  <si>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</si>
  <si>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</si>
  <si>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</si>
  <si>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</si>
  <si>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</si>
  <si>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</si>
  <si>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</si>
  <si>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</si>
  <si>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</si>
  <si>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</si>
  <si>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</si>
  <si>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</si>
  <si>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</si>
  <si>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</si>
  <si>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</si>
  <si>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</si>
  <si>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</si>
  <si>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</si>
  <si>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</si>
  <si>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</si>
  <si>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</si>
  <si>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</si>
  <si>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</si>
  <si>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</si>
  <si>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</si>
  <si>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</si>
  <si>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</si>
  <si>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</si>
  <si>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</si>
  <si>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</si>
  <si>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</si>
  <si>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</si>
  <si>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</si>
  <si>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</si>
  <si>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</si>
  <si>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</si>
  <si>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</si>
  <si>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</si>
  <si>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</si>
  <si>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</si>
  <si>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</si>
  <si>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</si>
  <si>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</si>
  <si>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</si>
  <si>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</si>
  <si>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</si>
  <si>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</si>
  <si>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</si>
  <si>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</si>
  <si>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</si>
  <si>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</si>
  <si>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</si>
  <si>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</si>
  <si>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</si>
  <si>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</si>
  <si>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</si>
  <si>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</si>
  <si>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</si>
  <si>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</si>
  <si>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</si>
  <si>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</si>
  <si>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</si>
  <si>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</si>
  <si>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</si>
  <si>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</si>
  <si>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</si>
  <si>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</si>
  <si>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</si>
  <si>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</si>
  <si>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</si>
  <si>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</si>
  <si>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</si>
  <si>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</si>
  <si>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</si>
  <si>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</si>
  <si>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</si>
  <si>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</si>
  <si>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</si>
  <si>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</si>
  <si>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</si>
  <si>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</si>
  <si>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</si>
  <si>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</si>
  <si>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</si>
  <si>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</si>
  <si>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</si>
  <si>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</si>
  <si>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</si>
  <si>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</si>
  <si>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</si>
  <si>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</si>
  <si>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</si>
  <si>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</si>
  <si>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</si>
  <si>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</si>
  <si>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</si>
  <si>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</si>
  <si>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</si>
  <si>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</si>
  <si>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</si>
  <si>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</si>
  <si>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</si>
  <si>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</si>
  <si>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</si>
  <si>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</si>
  <si>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</si>
  <si>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</si>
  <si>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</si>
  <si>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</si>
  <si>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</si>
  <si>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</si>
  <si>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</si>
  <si>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</si>
  <si>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</si>
  <si>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</si>
  <si>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</si>
  <si>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</si>
  <si>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</si>
  <si>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</si>
  <si>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</si>
  <si>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</si>
  <si>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</si>
  <si>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</si>
  <si>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</si>
  <si>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</si>
  <si>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</si>
  <si>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</si>
  <si>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</si>
  <si>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</si>
  <si>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</si>
  <si>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</si>
  <si>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</si>
  <si>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</si>
  <si>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</si>
  <si>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</si>
  <si>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</si>
  <si>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</si>
  <si>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</si>
  <si>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</si>
  <si>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</si>
  <si>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</si>
  <si>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</si>
  <si>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</si>
  <si>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</si>
  <si>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</si>
  <si>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</si>
  <si>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</si>
  <si>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</si>
  <si>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</si>
  <si>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</si>
  <si>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</si>
  <si>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</si>
  <si>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</si>
  <si>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</si>
  <si>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</si>
  <si>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</si>
  <si>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</si>
  <si>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</si>
  <si>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</si>
  <si>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</si>
  <si>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</si>
  <si>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</si>
  <si>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</si>
  <si>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</si>
  <si>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</si>
  <si>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</si>
  <si>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</si>
  <si>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</si>
  <si>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</si>
  <si>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</si>
  <si>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</si>
  <si>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</si>
  <si>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</si>
  <si>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</si>
  <si>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</si>
  <si>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</si>
  <si>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</si>
  <si>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</si>
  <si>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</si>
  <si>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</si>
  <si>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</si>
  <si>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</si>
  <si>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</si>
  <si>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</si>
  <si>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</si>
  <si>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</si>
  <si>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</si>
  <si>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</si>
  <si>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</si>
  <si>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</si>
  <si>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</si>
  <si>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</si>
  <si>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</si>
  <si>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</si>
  <si>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</si>
  <si>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</si>
  <si>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</si>
  <si>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</si>
  <si>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</si>
  <si>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</si>
  <si>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</si>
  <si>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</si>
  <si>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</si>
  <si>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</si>
  <si>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</si>
  <si>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</si>
  <si>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</si>
  <si>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</si>
  <si>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</si>
  <si>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</si>
  <si>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</si>
  <si>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</si>
  <si>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</si>
  <si>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</si>
  <si>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</si>
  <si>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</si>
  <si>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</si>
  <si>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</si>
  <si>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</si>
  <si>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</si>
  <si>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</si>
  <si>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</si>
  <si>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</si>
  <si>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</si>
  <si>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</si>
  <si>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</si>
  <si>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</si>
  <si>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</si>
  <si>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</si>
  <si>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</si>
  <si>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</si>
  <si>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</si>
  <si>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</si>
  <si>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</si>
  <si>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</si>
  <si>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</si>
  <si>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</si>
  <si>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</si>
  <si>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</si>
  <si>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</si>
  <si>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</si>
  <si>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</si>
  <si>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</si>
  <si>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</si>
  <si>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</si>
  <si>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</si>
  <si>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</si>
  <si>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</si>
  <si>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</si>
  <si>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</si>
  <si>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</si>
  <si>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</si>
  <si>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</si>
  <si>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</si>
  <si>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</si>
  <si>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</si>
  <si>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</si>
  <si>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</si>
  <si>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</si>
  <si>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</si>
  <si>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</si>
  <si>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</si>
  <si>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</si>
  <si>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</si>
  <si>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</si>
  <si>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</si>
  <si>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</si>
  <si>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</si>
  <si>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</si>
  <si>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</si>
  <si>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</si>
  <si>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</si>
  <si>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</si>
  <si>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</si>
  <si>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</si>
  <si>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</si>
  <si>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</si>
  <si>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</si>
  <si>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</si>
  <si>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</si>
  <si>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</si>
  <si>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</si>
  <si>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</si>
  <si>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</si>
  <si>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</si>
  <si>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</si>
  <si>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</si>
  <si>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</si>
  <si>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</si>
  <si>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</si>
  <si>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</si>
  <si>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</si>
  <si>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</si>
  <si>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</si>
  <si>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</si>
  <si>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</si>
  <si>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</si>
  <si>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</si>
  <si>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</si>
  <si>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</si>
  <si>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</si>
  <si>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</si>
  <si>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</si>
  <si>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</si>
  <si>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</si>
  <si>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</si>
  <si>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</si>
  <si>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</si>
  <si>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</si>
  <si>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</si>
  <si>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</si>
  <si>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</si>
  <si>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</si>
  <si>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</si>
  <si>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</si>
  <si>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</si>
  <si>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</si>
  <si>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</si>
  <si>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</si>
  <si>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</si>
  <si>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</si>
  <si>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</si>
  <si>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</si>
  <si>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</si>
  <si>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</si>
  <si>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</si>
  <si>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</si>
  <si>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</si>
  <si>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</si>
  <si>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</si>
  <si>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</si>
  <si>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</si>
  <si>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</si>
  <si>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</si>
  <si>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</si>
  <si>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</si>
  <si>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</si>
  <si>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</si>
  <si>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</si>
  <si>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</si>
  <si>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</si>
  <si>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</si>
  <si>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</si>
  <si>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</si>
  <si>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</si>
  <si>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</si>
  <si>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</si>
  <si>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</si>
  <si>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</si>
  <si>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</si>
  <si>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</si>
  <si>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</si>
  <si>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</si>
  <si>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</si>
  <si>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</si>
  <si>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</si>
  <si>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</si>
  <si>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</si>
  <si>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</si>
  <si>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</si>
  <si>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</si>
  <si>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</si>
  <si>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</si>
  <si>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</si>
  <si>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</si>
  <si>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</si>
  <si>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</si>
  <si>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</si>
  <si>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</si>
  <si>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</si>
  <si>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</si>
  <si>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</si>
  <si>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</si>
  <si>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</si>
  <si>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</si>
  <si>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</si>
  <si>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</si>
  <si>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</si>
  <si>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</si>
  <si>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</si>
  <si>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</si>
  <si>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</si>
  <si>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</si>
  <si>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</si>
  <si>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</si>
  <si>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</si>
  <si>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</si>
  <si>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</si>
  <si>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</si>
  <si>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</si>
  <si>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</si>
  <si>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</si>
  <si>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</si>
  <si>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</si>
  <si>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</si>
  <si>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</si>
  <si>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</si>
  <si>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</si>
  <si>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</si>
  <si>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</si>
  <si>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</si>
  <si>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</si>
  <si>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</si>
  <si>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</si>
  <si>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</si>
  <si>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</si>
  <si>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</si>
  <si>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</si>
  <si>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</si>
  <si>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</si>
  <si>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</si>
  <si>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</si>
  <si>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</si>
  <si>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</si>
  <si>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</si>
  <si>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</si>
  <si>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</si>
  <si>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</si>
  <si>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</si>
  <si>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</si>
  <si>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</si>
  <si>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</si>
  <si>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</si>
  <si>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</si>
  <si>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</si>
  <si>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</si>
  <si>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</si>
  <si>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</si>
  <si>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</si>
  <si>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</si>
  <si>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</si>
  <si>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</si>
  <si>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</si>
  <si>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</si>
  <si>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</si>
  <si>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</si>
  <si>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</si>
  <si>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</si>
  <si>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</si>
  <si>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</si>
  <si>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</si>
  <si>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</si>
  <si>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</si>
  <si>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</si>
  <si>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</si>
  <si>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</si>
  <si>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</si>
  <si>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</si>
  <si>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</si>
  <si>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</si>
  <si>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</si>
  <si>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</si>
  <si>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</si>
  <si>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</si>
  <si>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</si>
  <si>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</si>
  <si>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hivatal+jelzőrendszeres (Barcs</t>
  </si>
  <si>
    <t>2018. évi eredeti ei.</t>
  </si>
  <si>
    <t>2019. évi előirányzat</t>
  </si>
  <si>
    <t>2020. évi előirányzat</t>
  </si>
  <si>
    <t>2021. évi előirányzat</t>
  </si>
  <si>
    <t>saját bevételek 2019.</t>
  </si>
  <si>
    <t>saját bevételek 2020.</t>
  </si>
  <si>
    <t>saját bevételek 2021.</t>
  </si>
  <si>
    <t>5. melléklet a …/2018. (………) számú önkormányzati rendelethez</t>
  </si>
  <si>
    <t>Babócsa Község Önkormányzatának 2018. évi költségvetése</t>
  </si>
  <si>
    <t>ebből:  TOP pályázat</t>
  </si>
  <si>
    <t>ebből: Alacsony összegű</t>
  </si>
  <si>
    <t>ebből: Alacsony összegű önerő</t>
  </si>
  <si>
    <t>TOP-4.1.1 Orvosi rendelő felújítás</t>
  </si>
  <si>
    <t>Középtávú tervezés - Babócsa Község Önkormányzatának 2018. évi költségvetése</t>
  </si>
  <si>
    <t>1. számú tájékoztató tábla</t>
  </si>
  <si>
    <t xml:space="preserve">Címrend </t>
  </si>
  <si>
    <t>Az önkormányzat költségvetési szervei</t>
  </si>
  <si>
    <t>Babócsai Közös Önkormányzati Hivatal</t>
  </si>
  <si>
    <t>Az önkormányzat költségvetésében szereplő nem intézményi kiadások</t>
  </si>
  <si>
    <t>Közutak,hidak,alagutak üzemeltetése fenntartása</t>
  </si>
  <si>
    <t>Önkormányzatok és Önkormányzat hivatalok jogalkotó és általános tevékenysége</t>
  </si>
  <si>
    <t>Közvilágítás</t>
  </si>
  <si>
    <t>Város-, Községgazdálkodási egyéb szolgáltatások</t>
  </si>
  <si>
    <t>Fogorvosi alapellátás</t>
  </si>
  <si>
    <t>Család- és nővédelmi egészségügyi gondozás</t>
  </si>
  <si>
    <t>Egyéb szociális pénzbeli ellátások, támogatások</t>
  </si>
  <si>
    <t>Gyermekvédelmi pénzbeli és természetbeli ellátások</t>
  </si>
  <si>
    <t>Hosszabb időtartamú közfoglalkoztatás</t>
  </si>
  <si>
    <t>Szabadidősport tevékenység és táémogatás</t>
  </si>
  <si>
    <t>Köztemető -fenntartás és -működtetés</t>
  </si>
  <si>
    <t>Háziorvosi ügyeleti ellátás</t>
  </si>
  <si>
    <t>Munkanélkülis aktív korúak ellátása</t>
  </si>
  <si>
    <t>Lakásfenntartással, lakhatással összefüggő ellátások</t>
  </si>
  <si>
    <t>Közfoglalkoztatási mintaprogram</t>
  </si>
  <si>
    <t>Könyvtári szolgáltatás</t>
  </si>
  <si>
    <t>Közművelődés-, közösségi és társadalmi részvétel fejlesztése</t>
  </si>
  <si>
    <t>Költségvetési engedélyezett létszámkeret (álláshely) (fő) Babócsai Közös Önkormányzati Hivatal KÖLTSÉGVETÉSI SZERV</t>
  </si>
  <si>
    <t>Babócsai Közös Önkormányzati Hivatal 2018. évi költségvetése</t>
  </si>
  <si>
    <t>KÖLTSÉGVETÉSI SZERV ELŐIRÁNYZATAI</t>
  </si>
  <si>
    <t>Működési költségvetés előirányzat csoport</t>
  </si>
  <si>
    <t xml:space="preserve">Felhalmozási költségvetés előirányzat csoport </t>
  </si>
  <si>
    <t>Önkormányzat 2018. évi költségvetése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</si>
  <si>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</si>
  <si>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</si>
  <si>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</si>
  <si>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</si>
  <si>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</si>
  <si>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</si>
  <si>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</si>
  <si>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</si>
  <si>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</si>
  <si>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</si>
  <si>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</si>
  <si>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</si>
  <si>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</si>
  <si>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</si>
  <si>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</si>
  <si>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</si>
  <si>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</si>
  <si>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</si>
  <si>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</si>
  <si>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</si>
  <si>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</si>
  <si>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</si>
  <si>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</si>
  <si>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</si>
  <si>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</si>
  <si>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</si>
  <si>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</si>
  <si>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</si>
  <si>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</si>
  <si>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</si>
  <si>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</si>
  <si>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</si>
  <si>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</si>
  <si>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</si>
  <si>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</si>
  <si>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</si>
  <si>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</si>
  <si>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</si>
  <si>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</si>
  <si>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</si>
  <si>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</si>
  <si>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</si>
  <si>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</si>
  <si>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</si>
  <si>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</si>
  <si>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</si>
  <si>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</si>
  <si>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</si>
  <si>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</si>
  <si>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</si>
  <si>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</si>
  <si>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</si>
  <si>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</si>
  <si>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</si>
  <si>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</si>
  <si>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</si>
  <si>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</si>
  <si>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</si>
  <si>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</si>
  <si>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</si>
  <si>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</si>
  <si>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</si>
  <si>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</si>
  <si>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</si>
  <si>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</si>
  <si>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</si>
  <si>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</si>
  <si>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</si>
  <si>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</si>
  <si>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</si>
  <si>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</si>
  <si>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</si>
  <si>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</si>
  <si>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</si>
  <si>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</si>
  <si>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</si>
  <si>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</si>
  <si>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</si>
  <si>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</si>
  <si>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</si>
  <si>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</si>
  <si>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</si>
  <si>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</si>
  <si>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</si>
  <si>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</si>
  <si>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</si>
  <si>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</si>
  <si>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</si>
  <si>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</si>
  <si>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</si>
  <si>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</si>
  <si>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</si>
  <si>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</si>
  <si>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</si>
  <si>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</si>
  <si>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</si>
  <si>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</si>
  <si>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</si>
  <si>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</si>
  <si>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</si>
  <si>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</si>
  <si>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</si>
  <si>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</si>
  <si>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</si>
  <si>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</si>
  <si>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</si>
  <si>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</si>
  <si>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</si>
  <si>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</si>
  <si>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Államháztartáson belüli megelőlegezés visszafizetése</t>
  </si>
  <si>
    <t>1. melléklet a 3/2018. (III.14.) számú önkormányzati rendelethez</t>
  </si>
  <si>
    <t>2.1. melléklet a 3/2018.(III.14.) önkormányzati rendelethez</t>
  </si>
  <si>
    <t>2.2 melléklet a 3/2018. (III.14.) számú önkormányzati rendelethez</t>
  </si>
  <si>
    <t>2.3 melléklet a 3/2018.(III.14.) önkormányzati rendelethez</t>
  </si>
  <si>
    <t>3.1 melléklet a 3/2018.(III.14.) önkormányzati rendelethez</t>
  </si>
  <si>
    <t>3.2 melléklet a 3/2018. (III.14.) számú önkormányzati rendelethez</t>
  </si>
  <si>
    <t>3.3 melléklet a 3/2018.(III.14.) önkormányzati rendelethez</t>
  </si>
  <si>
    <t>4.3 melléklet a 3/2018. (III.14.) számú önkormányzati rendelethez</t>
  </si>
  <si>
    <t>5. melléklet a 3/2018. (III.14.) számú önkormányzati rendelethez</t>
  </si>
  <si>
    <t>6. melléklet a 3/2018. (III.14.) számú önkormányzati rendelethez</t>
  </si>
  <si>
    <t>7. melléklet a 3/2018. (III.14.) számú önkormányzati rendelethez</t>
  </si>
  <si>
    <t>8. melléklet a 3/2018. (III.14.) számú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</si>
</sst>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0.00\ &quot;Ft&quot;"/>
    <numFmt numFmtId="175" formatCode="#,###"/>
    <numFmt numFmtId="176" formatCode="#"/>
    <numFmt numFmtId="177" formatCode="_-* #,##0\ _F_t_-;\-* #,##0\ _F_t_-;_-* &quot;-&quot;??\ _F_t_-;_-@_-"/>
    <numFmt numFmtId="178" formatCode="0&quot;.&quot;"/>
  </numFmts>
  <fonts count="6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5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1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165" fontId="10" fillId="26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2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5" fillId="24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0" fontId="26" fillId="24" borderId="0" xfId="0" applyFont="1" applyFill="1" applyAlignment="1">
      <alignment horizontal="justify" vertical="center"/>
    </xf>
    <xf numFmtId="0" fontId="15" fillId="24" borderId="0" xfId="0" applyFont="1" applyFill="1" applyAlignment="1">
      <alignment horizontal="justify" vertical="center"/>
    </xf>
    <xf numFmtId="0" fontId="16" fillId="24" borderId="0" xfId="0" applyFont="1" applyFill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0" fillId="24" borderId="10" xfId="0" applyFill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4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49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5" fillId="24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0" fillId="11" borderId="10" xfId="0" applyFont="1" applyFill="1" applyBorder="1" applyAlignment="1">
      <alignment/>
    </xf>
    <xf numFmtId="0" fontId="2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/>
    </xf>
    <xf numFmtId="175" fontId="50" fillId="0" borderId="0" xfId="63" applyNumberFormat="1" applyFill="1" applyAlignment="1" applyProtection="1">
      <alignment vertical="center" wrapText="1"/>
      <protection/>
    </xf>
    <xf numFmtId="175" fontId="51" fillId="0" borderId="0" xfId="63" applyNumberFormat="1" applyFont="1" applyFill="1" applyAlignment="1" applyProtection="1">
      <alignment horizontal="centerContinuous" vertical="center" wrapText="1"/>
      <protection/>
    </xf>
    <xf numFmtId="175" fontId="50" fillId="0" borderId="0" xfId="63" applyNumberFormat="1" applyFill="1" applyAlignment="1" applyProtection="1">
      <alignment horizontal="centerContinuous" vertical="center"/>
      <protection/>
    </xf>
    <xf numFmtId="175" fontId="50" fillId="0" borderId="0" xfId="63" applyNumberFormat="1" applyFill="1" applyAlignment="1" applyProtection="1">
      <alignment horizontal="center" vertical="center" wrapText="1"/>
      <protection/>
    </xf>
    <xf numFmtId="175" fontId="53" fillId="0" borderId="0" xfId="63" applyNumberFormat="1" applyFont="1" applyFill="1" applyAlignment="1" applyProtection="1">
      <alignment horizontal="right" vertical="center"/>
      <protection/>
    </xf>
    <xf numFmtId="175" fontId="54" fillId="0" borderId="16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7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8" xfId="63" applyNumberFormat="1" applyFont="1" applyFill="1" applyBorder="1" applyAlignment="1" applyProtection="1">
      <alignment horizontal="centerContinuous" vertical="center" wrapText="1"/>
      <protection/>
    </xf>
    <xf numFmtId="175" fontId="54" fillId="0" borderId="16" xfId="63" applyNumberFormat="1" applyFont="1" applyFill="1" applyBorder="1" applyAlignment="1" applyProtection="1">
      <alignment horizontal="center" vertical="center" wrapText="1"/>
      <protection/>
    </xf>
    <xf numFmtId="175" fontId="54" fillId="0" borderId="17" xfId="63" applyNumberFormat="1" applyFont="1" applyFill="1" applyBorder="1" applyAlignment="1" applyProtection="1">
      <alignment horizontal="center" vertical="center" wrapText="1"/>
      <protection/>
    </xf>
    <xf numFmtId="175" fontId="54" fillId="0" borderId="18" xfId="63" applyNumberFormat="1" applyFont="1" applyFill="1" applyBorder="1" applyAlignment="1" applyProtection="1">
      <alignment horizontal="center" vertical="center" wrapText="1"/>
      <protection/>
    </xf>
    <xf numFmtId="175" fontId="55" fillId="0" borderId="0" xfId="63" applyNumberFormat="1" applyFont="1" applyFill="1" applyAlignment="1" applyProtection="1">
      <alignment horizontal="center" vertical="center" wrapText="1"/>
      <protection/>
    </xf>
    <xf numFmtId="175" fontId="56" fillId="0" borderId="14" xfId="63" applyNumberFormat="1" applyFont="1" applyFill="1" applyBorder="1" applyAlignment="1" applyProtection="1">
      <alignment horizontal="center" vertical="center" wrapText="1"/>
      <protection/>
    </xf>
    <xf numFmtId="175" fontId="56" fillId="0" borderId="16" xfId="63" applyNumberFormat="1" applyFont="1" applyFill="1" applyBorder="1" applyAlignment="1" applyProtection="1">
      <alignment horizontal="center" vertical="center" wrapText="1"/>
      <protection/>
    </xf>
    <xf numFmtId="175" fontId="56" fillId="0" borderId="17" xfId="63" applyNumberFormat="1" applyFont="1" applyFill="1" applyBorder="1" applyAlignment="1" applyProtection="1">
      <alignment horizontal="center" vertical="center" wrapText="1"/>
      <protection/>
    </xf>
    <xf numFmtId="175" fontId="56" fillId="0" borderId="18" xfId="63" applyNumberFormat="1" applyFont="1" applyFill="1" applyBorder="1" applyAlignment="1" applyProtection="1">
      <alignment horizontal="center" vertical="center" wrapText="1"/>
      <protection/>
    </xf>
    <xf numFmtId="175" fontId="54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175" fontId="56" fillId="0" borderId="0" xfId="63" applyNumberFormat="1" applyFont="1" applyFill="1" applyAlignment="1" applyProtection="1">
      <alignment horizontal="center" vertical="center" wrapText="1"/>
      <protection/>
    </xf>
    <xf numFmtId="175" fontId="50" fillId="0" borderId="21" xfId="63" applyNumberFormat="1" applyFill="1" applyBorder="1" applyAlignment="1" applyProtection="1">
      <alignment horizontal="left" vertical="center" wrapText="1" indent="1"/>
      <protection/>
    </xf>
    <xf numFmtId="175" fontId="57" fillId="0" borderId="22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15" xfId="63" applyNumberFormat="1" applyFill="1" applyBorder="1" applyAlignment="1" applyProtection="1">
      <alignment horizontal="left" vertical="center" wrapText="1" indent="1"/>
      <protection/>
    </xf>
    <xf numFmtId="175" fontId="57" fillId="0" borderId="25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7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5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0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8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75" fontId="55" fillId="0" borderId="14" xfId="63" applyNumberFormat="1" applyFont="1" applyFill="1" applyBorder="1" applyAlignment="1" applyProtection="1">
      <alignment horizontal="left" vertical="center" wrapText="1" indent="1"/>
      <protection/>
    </xf>
    <xf numFmtId="175" fontId="56" fillId="0" borderId="16" xfId="63" applyNumberFormat="1" applyFont="1" applyFill="1" applyBorder="1" applyAlignment="1" applyProtection="1">
      <alignment horizontal="left" vertical="center" wrapText="1" indent="1"/>
      <protection/>
    </xf>
    <xf numFmtId="175" fontId="56" fillId="0" borderId="17" xfId="63" applyNumberFormat="1" applyFont="1" applyFill="1" applyBorder="1" applyAlignment="1" applyProtection="1">
      <alignment horizontal="right" vertical="center" wrapText="1" indent="1"/>
      <protection/>
    </xf>
    <xf numFmtId="175" fontId="56" fillId="0" borderId="18" xfId="63" applyNumberFormat="1" applyFont="1" applyFill="1" applyBorder="1" applyAlignment="1" applyProtection="1">
      <alignment horizontal="right" vertical="center" wrapText="1" indent="1"/>
      <protection/>
    </xf>
    <xf numFmtId="175" fontId="50" fillId="0" borderId="31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2" xfId="63" applyNumberFormat="1" applyFont="1" applyFill="1" applyBorder="1" applyAlignment="1" applyProtection="1">
      <alignment horizontal="left" vertical="center" wrapText="1" indent="1"/>
      <protection/>
    </xf>
    <xf numFmtId="175" fontId="58" fillId="0" borderId="33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5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15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75" fontId="58" fillId="0" borderId="10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75" fontId="50" fillId="0" borderId="31" xfId="63" applyNumberFormat="1" applyFill="1" applyBorder="1" applyAlignment="1" applyProtection="1">
      <alignment horizontal="left" vertical="center" wrapText="1" indent="1"/>
      <protection/>
    </xf>
    <xf numFmtId="175" fontId="57" fillId="0" borderId="32" xfId="63" applyNumberFormat="1" applyFont="1" applyFill="1" applyBorder="1" applyAlignment="1" applyProtection="1">
      <alignment horizontal="left" vertical="center" wrapText="1" indent="1"/>
      <protection locked="0"/>
    </xf>
    <xf numFmtId="175" fontId="55" fillId="0" borderId="16" xfId="63" applyNumberFormat="1" applyFont="1" applyFill="1" applyBorder="1" applyAlignment="1" applyProtection="1">
      <alignment horizontal="left" vertical="center" wrapText="1" indent="1"/>
      <protection/>
    </xf>
    <xf numFmtId="175" fontId="55" fillId="0" borderId="35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5" xfId="63" applyNumberFormat="1" applyFont="1" applyFill="1" applyBorder="1" applyAlignment="1" applyProtection="1" quotePrefix="1">
      <alignment horizontal="left" vertical="center" wrapText="1" indent="6"/>
      <protection locked="0"/>
    </xf>
    <xf numFmtId="175" fontId="57" fillId="0" borderId="25" xfId="63" applyNumberFormat="1" applyFont="1" applyFill="1" applyBorder="1" applyAlignment="1" applyProtection="1" quotePrefix="1">
      <alignment horizontal="left" vertical="center" wrapText="1" indent="6"/>
      <protection locked="0"/>
    </xf>
    <xf numFmtId="175" fontId="57" fillId="0" borderId="25" xfId="63" applyNumberFormat="1" applyFont="1" applyFill="1" applyBorder="1" applyAlignment="1" applyProtection="1" quotePrefix="1">
      <alignment horizontal="left" vertical="center" wrapText="1" indent="3"/>
      <protection locked="0"/>
    </xf>
    <xf numFmtId="175" fontId="57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32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75" fontId="58" fillId="0" borderId="32" xfId="63" applyNumberFormat="1" applyFont="1" applyFill="1" applyBorder="1" applyAlignment="1" applyProtection="1">
      <alignment horizontal="left" vertical="center" wrapText="1" indent="1"/>
      <protection/>
    </xf>
    <xf numFmtId="175" fontId="58" fillId="0" borderId="23" xfId="63" applyNumberFormat="1" applyFont="1" applyFill="1" applyBorder="1" applyAlignment="1" applyProtection="1">
      <alignment horizontal="right" vertical="center" wrapText="1" indent="1"/>
      <protection/>
    </xf>
    <xf numFmtId="175" fontId="57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75" fontId="57" fillId="0" borderId="25" xfId="63" applyNumberFormat="1" applyFont="1" applyFill="1" applyBorder="1" applyAlignment="1" applyProtection="1">
      <alignment horizontal="left" vertical="center" wrapText="1" indent="2"/>
      <protection/>
    </xf>
    <xf numFmtId="175" fontId="57" fillId="0" borderId="10" xfId="63" applyNumberFormat="1" applyFont="1" applyFill="1" applyBorder="1" applyAlignment="1" applyProtection="1">
      <alignment horizontal="left" vertical="center" wrapText="1" indent="2"/>
      <protection/>
    </xf>
    <xf numFmtId="175" fontId="58" fillId="0" borderId="10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22" xfId="63" applyNumberFormat="1" applyFont="1" applyFill="1" applyBorder="1" applyAlignment="1" applyProtection="1">
      <alignment horizontal="left" vertical="center" wrapText="1" indent="1"/>
      <protection/>
    </xf>
    <xf numFmtId="175" fontId="57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75" fontId="57" fillId="0" borderId="22" xfId="63" applyNumberFormat="1" applyFont="1" applyFill="1" applyBorder="1" applyAlignment="1" applyProtection="1">
      <alignment horizontal="left" vertical="center" wrapText="1" indent="2"/>
      <protection/>
    </xf>
    <xf numFmtId="175" fontId="57" fillId="0" borderId="28" xfId="63" applyNumberFormat="1" applyFont="1" applyFill="1" applyBorder="1" applyAlignment="1" applyProtection="1">
      <alignment horizontal="left" vertical="center" wrapText="1" indent="2"/>
      <protection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5" fontId="54" fillId="0" borderId="36" xfId="63" applyNumberFormat="1" applyFont="1" applyFill="1" applyBorder="1" applyAlignment="1" applyProtection="1">
      <alignment horizontal="center" vertical="center" wrapText="1"/>
      <protection/>
    </xf>
    <xf numFmtId="175" fontId="54" fillId="0" borderId="37" xfId="63" applyNumberFormat="1" applyFont="1" applyFill="1" applyBorder="1" applyAlignment="1" applyProtection="1">
      <alignment horizontal="center" vertical="center" wrapText="1"/>
      <protection/>
    </xf>
    <xf numFmtId="175" fontId="52" fillId="0" borderId="0" xfId="63" applyNumberFormat="1" applyFont="1" applyFill="1" applyAlignment="1" applyProtection="1">
      <alignment horizontal="center" textRotation="180" wrapText="1"/>
      <protection/>
    </xf>
    <xf numFmtId="175" fontId="59" fillId="0" borderId="38" xfId="63" applyNumberFormat="1" applyFont="1" applyFill="1" applyBorder="1" applyAlignment="1" applyProtection="1">
      <alignment horizontal="center" vertical="center" wrapText="1"/>
      <protection/>
    </xf>
    <xf numFmtId="175" fontId="54" fillId="0" borderId="12" xfId="63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Font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Magyarázó szöveg" xfId="60"/>
    <cellStyle name="Followed Hyperlink" xfId="61"/>
    <cellStyle name="Normal_KTRSZJ" xfId="62"/>
    <cellStyle name="Normál_KVIREND Babócsa 2017 végleges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0.57421875" style="0" customWidth="1"/>
  </cols>
  <sheetData>
    <row r="1" ht="15">
      <c r="A1" t="s">
        <v>790</v>
      </c>
    </row>
    <row r="3" ht="18">
      <c r="A3" s="82" t="s">
        <v>646</v>
      </c>
    </row>
    <row r="4" ht="50.25" customHeight="1">
      <c r="A4" s="144" t="s">
        <v>653</v>
      </c>
    </row>
    <row r="5" ht="15.75" thickBot="1"/>
    <row r="6" ht="15.75" thickBot="1">
      <c r="A6" s="150" t="s">
        <v>654</v>
      </c>
    </row>
    <row r="7" ht="15">
      <c r="A7" s="145" t="s">
        <v>655</v>
      </c>
    </row>
    <row r="8" ht="15.75" thickBot="1">
      <c r="A8" s="146"/>
    </row>
    <row r="9" ht="15.75" thickBot="1">
      <c r="A9" s="150" t="s">
        <v>656</v>
      </c>
    </row>
    <row r="10" ht="15.75" thickBot="1">
      <c r="A10" s="147" t="s">
        <v>657</v>
      </c>
    </row>
    <row r="11" ht="15.75" thickBot="1">
      <c r="A11" s="147" t="s">
        <v>658</v>
      </c>
    </row>
    <row r="12" ht="15.75" thickBot="1">
      <c r="A12" s="147" t="s">
        <v>659</v>
      </c>
    </row>
    <row r="13" ht="15.75" thickBot="1">
      <c r="A13" s="148" t="s">
        <v>660</v>
      </c>
    </row>
    <row r="14" ht="15.75" thickBot="1">
      <c r="A14" s="152" t="s">
        <v>668</v>
      </c>
    </row>
    <row r="15" ht="15.75" thickBot="1">
      <c r="A15" s="151" t="s">
        <v>661</v>
      </c>
    </row>
    <row r="16" ht="16.5" customHeight="1" thickBot="1">
      <c r="A16" s="149" t="s">
        <v>662</v>
      </c>
    </row>
    <row r="17" ht="15">
      <c r="A17" s="153" t="s">
        <v>669</v>
      </c>
    </row>
    <row r="18" ht="15.75" thickBot="1">
      <c r="A18" s="154" t="s">
        <v>670</v>
      </c>
    </row>
    <row r="19" ht="15.75" thickBot="1">
      <c r="A19" s="151" t="s">
        <v>663</v>
      </c>
    </row>
    <row r="20" ht="15.75" thickBot="1">
      <c r="A20" s="151" t="s">
        <v>664</v>
      </c>
    </row>
    <row r="21" ht="16.5" customHeight="1" thickBot="1">
      <c r="A21" s="151" t="s">
        <v>665</v>
      </c>
    </row>
    <row r="22" ht="15">
      <c r="A22" s="155" t="s">
        <v>671</v>
      </c>
    </row>
    <row r="23" ht="15">
      <c r="A23" s="153" t="s">
        <v>672</v>
      </c>
    </row>
    <row r="24" ht="15.75" thickBot="1">
      <c r="A24" s="153" t="s">
        <v>673</v>
      </c>
    </row>
    <row r="25" ht="16.5" customHeight="1" thickBot="1">
      <c r="A25" s="151" t="s">
        <v>666</v>
      </c>
    </row>
    <row r="26" ht="16.5" customHeight="1" thickBot="1">
      <c r="A26" s="151" t="s">
        <v>667</v>
      </c>
    </row>
    <row r="27" ht="15.75" customHeight="1">
      <c r="A27" s="4"/>
    </row>
    <row r="28" ht="15">
      <c r="A28" s="4"/>
    </row>
    <row r="29" ht="15">
      <c r="A29" s="4"/>
    </row>
    <row r="30" ht="15">
      <c r="A30" s="4"/>
    </row>
    <row r="31" ht="16.5" customHeight="1">
      <c r="A31" s="4"/>
    </row>
    <row r="32" ht="15">
      <c r="A32" s="4"/>
    </row>
    <row r="33" ht="15">
      <c r="A33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1.28125" style="0" customWidth="1"/>
    <col min="3" max="3" width="13.421875" style="0" customWidth="1"/>
  </cols>
  <sheetData>
    <row r="1" ht="15">
      <c r="A1" t="s">
        <v>797</v>
      </c>
    </row>
    <row r="2" ht="15">
      <c r="A2" t="s">
        <v>652</v>
      </c>
    </row>
    <row r="4" spans="1:3" ht="26.25" customHeight="1">
      <c r="A4" s="286" t="s">
        <v>646</v>
      </c>
      <c r="B4" s="290"/>
      <c r="C4" s="290"/>
    </row>
    <row r="5" spans="1:3" ht="30" customHeight="1">
      <c r="A5" s="289" t="s">
        <v>22</v>
      </c>
      <c r="B5" s="287"/>
      <c r="C5" s="287"/>
    </row>
    <row r="7" ht="15">
      <c r="A7" s="4" t="s">
        <v>8</v>
      </c>
    </row>
    <row r="8" spans="1:3" ht="30">
      <c r="A8" s="2" t="s">
        <v>79</v>
      </c>
      <c r="B8" s="3" t="s">
        <v>80</v>
      </c>
      <c r="C8" s="133" t="s">
        <v>638</v>
      </c>
    </row>
    <row r="9" spans="1:3" ht="15">
      <c r="A9" s="32" t="s">
        <v>373</v>
      </c>
      <c r="B9" s="31" t="s">
        <v>106</v>
      </c>
      <c r="C9" s="116">
        <v>24881</v>
      </c>
    </row>
    <row r="10" spans="1:3" ht="15">
      <c r="A10" s="5" t="s">
        <v>374</v>
      </c>
      <c r="B10" s="31" t="s">
        <v>113</v>
      </c>
      <c r="C10" s="116">
        <v>10849</v>
      </c>
    </row>
    <row r="11" spans="1:3" ht="15">
      <c r="A11" s="54" t="s">
        <v>460</v>
      </c>
      <c r="B11" s="55" t="s">
        <v>114</v>
      </c>
      <c r="C11" s="117">
        <f>SUM(C9:C10)</f>
        <v>35730</v>
      </c>
    </row>
    <row r="12" spans="1:3" ht="15">
      <c r="A12" s="40" t="s">
        <v>431</v>
      </c>
      <c r="B12" s="55" t="s">
        <v>115</v>
      </c>
      <c r="C12" s="117">
        <v>5490</v>
      </c>
    </row>
    <row r="13" spans="1:3" ht="15">
      <c r="A13" s="5" t="s">
        <v>375</v>
      </c>
      <c r="B13" s="31" t="s">
        <v>122</v>
      </c>
      <c r="C13" s="116">
        <v>2735</v>
      </c>
    </row>
    <row r="14" spans="1:3" ht="15">
      <c r="A14" s="5" t="s">
        <v>461</v>
      </c>
      <c r="B14" s="31" t="s">
        <v>127</v>
      </c>
      <c r="C14" s="116">
        <v>760</v>
      </c>
    </row>
    <row r="15" spans="1:3" ht="15">
      <c r="A15" s="5" t="s">
        <v>376</v>
      </c>
      <c r="B15" s="31" t="s">
        <v>139</v>
      </c>
      <c r="C15" s="116">
        <v>15968</v>
      </c>
    </row>
    <row r="16" spans="1:3" ht="15">
      <c r="A16" s="5" t="s">
        <v>377</v>
      </c>
      <c r="B16" s="31" t="s">
        <v>144</v>
      </c>
      <c r="C16" s="116">
        <v>20</v>
      </c>
    </row>
    <row r="17" spans="1:3" ht="15">
      <c r="A17" s="5" t="s">
        <v>378</v>
      </c>
      <c r="B17" s="31" t="s">
        <v>153</v>
      </c>
      <c r="C17" s="116">
        <v>3245</v>
      </c>
    </row>
    <row r="18" spans="1:3" ht="15">
      <c r="A18" s="40" t="s">
        <v>379</v>
      </c>
      <c r="B18" s="55" t="s">
        <v>154</v>
      </c>
      <c r="C18" s="117">
        <f>SUM(C13:C17)</f>
        <v>22728</v>
      </c>
    </row>
    <row r="19" spans="1:3" ht="15">
      <c r="A19" s="13" t="s">
        <v>155</v>
      </c>
      <c r="B19" s="31" t="s">
        <v>156</v>
      </c>
      <c r="C19" s="116">
        <v>0</v>
      </c>
    </row>
    <row r="20" spans="1:3" ht="15">
      <c r="A20" s="13" t="s">
        <v>380</v>
      </c>
      <c r="B20" s="31" t="s">
        <v>157</v>
      </c>
      <c r="C20" s="116">
        <v>0</v>
      </c>
    </row>
    <row r="21" spans="1:3" ht="15">
      <c r="A21" s="17" t="s">
        <v>437</v>
      </c>
      <c r="B21" s="31" t="s">
        <v>158</v>
      </c>
      <c r="C21" s="116">
        <v>0</v>
      </c>
    </row>
    <row r="22" spans="1:3" ht="15">
      <c r="A22" s="17" t="s">
        <v>438</v>
      </c>
      <c r="B22" s="31" t="s">
        <v>159</v>
      </c>
      <c r="C22" s="116">
        <v>0</v>
      </c>
    </row>
    <row r="23" spans="1:3" ht="15">
      <c r="A23" s="17" t="s">
        <v>439</v>
      </c>
      <c r="B23" s="31" t="s">
        <v>160</v>
      </c>
      <c r="C23" s="116">
        <v>0</v>
      </c>
    </row>
    <row r="24" spans="1:3" ht="15">
      <c r="A24" s="13" t="s">
        <v>440</v>
      </c>
      <c r="B24" s="31" t="s">
        <v>161</v>
      </c>
      <c r="C24" s="116">
        <v>0</v>
      </c>
    </row>
    <row r="25" spans="1:3" ht="15">
      <c r="A25" s="13" t="s">
        <v>441</v>
      </c>
      <c r="B25" s="31" t="s">
        <v>162</v>
      </c>
      <c r="C25" s="116">
        <v>0</v>
      </c>
    </row>
    <row r="26" spans="1:3" ht="15">
      <c r="A26" s="13" t="s">
        <v>442</v>
      </c>
      <c r="B26" s="31" t="s">
        <v>163</v>
      </c>
      <c r="C26" s="116">
        <v>14875</v>
      </c>
    </row>
    <row r="27" spans="1:3" ht="15">
      <c r="A27" s="52" t="s">
        <v>409</v>
      </c>
      <c r="B27" s="55" t="s">
        <v>164</v>
      </c>
      <c r="C27" s="117">
        <f>SUM(C19:C26)</f>
        <v>14875</v>
      </c>
    </row>
    <row r="28" spans="1:3" ht="15">
      <c r="A28" s="12" t="s">
        <v>443</v>
      </c>
      <c r="B28" s="31" t="s">
        <v>165</v>
      </c>
      <c r="C28" s="116">
        <v>0</v>
      </c>
    </row>
    <row r="29" spans="1:3" ht="15">
      <c r="A29" s="12" t="s">
        <v>166</v>
      </c>
      <c r="B29" s="31" t="s">
        <v>167</v>
      </c>
      <c r="C29" s="116">
        <v>0</v>
      </c>
    </row>
    <row r="30" spans="1:3" ht="15">
      <c r="A30" s="12" t="s">
        <v>168</v>
      </c>
      <c r="B30" s="31" t="s">
        <v>169</v>
      </c>
      <c r="C30" s="116">
        <v>0</v>
      </c>
    </row>
    <row r="31" spans="1:3" ht="15">
      <c r="A31" s="12" t="s">
        <v>410</v>
      </c>
      <c r="B31" s="31" t="s">
        <v>170</v>
      </c>
      <c r="C31" s="116">
        <v>0</v>
      </c>
    </row>
    <row r="32" spans="1:3" ht="15">
      <c r="A32" s="12" t="s">
        <v>444</v>
      </c>
      <c r="B32" s="31" t="s">
        <v>171</v>
      </c>
      <c r="C32" s="116">
        <v>0</v>
      </c>
    </row>
    <row r="33" spans="1:3" ht="15">
      <c r="A33" s="12" t="s">
        <v>412</v>
      </c>
      <c r="B33" s="31" t="s">
        <v>172</v>
      </c>
      <c r="C33" s="116">
        <v>1585</v>
      </c>
    </row>
    <row r="34" spans="1:3" ht="15">
      <c r="A34" s="12" t="s">
        <v>445</v>
      </c>
      <c r="B34" s="31" t="s">
        <v>173</v>
      </c>
      <c r="C34" s="116">
        <v>0</v>
      </c>
    </row>
    <row r="35" spans="1:3" ht="15">
      <c r="A35" s="12" t="s">
        <v>446</v>
      </c>
      <c r="B35" s="31" t="s">
        <v>174</v>
      </c>
      <c r="C35" s="116">
        <v>0</v>
      </c>
    </row>
    <row r="36" spans="1:3" ht="15">
      <c r="A36" s="12" t="s">
        <v>175</v>
      </c>
      <c r="B36" s="31" t="s">
        <v>176</v>
      </c>
      <c r="C36" s="116">
        <v>0</v>
      </c>
    </row>
    <row r="37" spans="1:3" ht="15">
      <c r="A37" s="20" t="s">
        <v>177</v>
      </c>
      <c r="B37" s="31" t="s">
        <v>178</v>
      </c>
      <c r="C37" s="116">
        <v>0</v>
      </c>
    </row>
    <row r="38" spans="1:3" ht="15">
      <c r="A38" s="12" t="s">
        <v>447</v>
      </c>
      <c r="B38" s="31" t="s">
        <v>179</v>
      </c>
      <c r="C38" s="116">
        <v>4300</v>
      </c>
    </row>
    <row r="39" spans="1:3" ht="15">
      <c r="A39" s="20" t="s">
        <v>623</v>
      </c>
      <c r="B39" s="31" t="s">
        <v>180</v>
      </c>
      <c r="C39" s="116">
        <v>2225</v>
      </c>
    </row>
    <row r="40" spans="1:3" ht="15">
      <c r="A40" s="20" t="s">
        <v>624</v>
      </c>
      <c r="B40" s="31" t="s">
        <v>180</v>
      </c>
      <c r="C40" s="116">
        <v>989</v>
      </c>
    </row>
    <row r="41" spans="1:3" ht="15">
      <c r="A41" s="52" t="s">
        <v>415</v>
      </c>
      <c r="B41" s="55" t="s">
        <v>181</v>
      </c>
      <c r="C41" s="117">
        <f>SUM(C28:C40)</f>
        <v>9099</v>
      </c>
    </row>
    <row r="42" spans="1:3" ht="15.75">
      <c r="A42" s="61" t="s">
        <v>43</v>
      </c>
      <c r="B42" s="84"/>
      <c r="C42" s="117">
        <f>C11+C12+C18+C27+C41</f>
        <v>87922</v>
      </c>
    </row>
    <row r="43" spans="1:3" ht="15">
      <c r="A43" s="35" t="s">
        <v>182</v>
      </c>
      <c r="B43" s="31" t="s">
        <v>183</v>
      </c>
      <c r="C43" s="116">
        <v>0</v>
      </c>
    </row>
    <row r="44" spans="1:3" ht="15">
      <c r="A44" s="35" t="s">
        <v>448</v>
      </c>
      <c r="B44" s="31" t="s">
        <v>184</v>
      </c>
      <c r="C44" s="116">
        <v>0</v>
      </c>
    </row>
    <row r="45" spans="1:3" ht="15">
      <c r="A45" s="35" t="s">
        <v>185</v>
      </c>
      <c r="B45" s="31" t="s">
        <v>186</v>
      </c>
      <c r="C45" s="116">
        <v>0</v>
      </c>
    </row>
    <row r="46" spans="1:3" ht="15">
      <c r="A46" s="35" t="s">
        <v>187</v>
      </c>
      <c r="B46" s="31" t="s">
        <v>188</v>
      </c>
      <c r="C46" s="116">
        <v>2900</v>
      </c>
    </row>
    <row r="47" spans="1:3" ht="15">
      <c r="A47" s="6" t="s">
        <v>189</v>
      </c>
      <c r="B47" s="31" t="s">
        <v>190</v>
      </c>
      <c r="C47" s="116">
        <v>0</v>
      </c>
    </row>
    <row r="48" spans="1:3" ht="15">
      <c r="A48" s="6" t="s">
        <v>191</v>
      </c>
      <c r="B48" s="31" t="s">
        <v>192</v>
      </c>
      <c r="C48" s="116">
        <v>0</v>
      </c>
    </row>
    <row r="49" spans="1:3" ht="15">
      <c r="A49" s="6" t="s">
        <v>193</v>
      </c>
      <c r="B49" s="31" t="s">
        <v>194</v>
      </c>
      <c r="C49" s="116">
        <v>0</v>
      </c>
    </row>
    <row r="50" spans="1:3" ht="15">
      <c r="A50" s="53" t="s">
        <v>417</v>
      </c>
      <c r="B50" s="55" t="s">
        <v>195</v>
      </c>
      <c r="C50" s="117">
        <f>SUM(C43:C49)</f>
        <v>2900</v>
      </c>
    </row>
    <row r="51" spans="1:3" ht="15">
      <c r="A51" s="13" t="s">
        <v>196</v>
      </c>
      <c r="B51" s="31" t="s">
        <v>197</v>
      </c>
      <c r="C51" s="116">
        <v>43881</v>
      </c>
    </row>
    <row r="52" spans="1:3" ht="15">
      <c r="A52" s="13" t="s">
        <v>198</v>
      </c>
      <c r="B52" s="31" t="s">
        <v>199</v>
      </c>
      <c r="C52" s="116">
        <v>0</v>
      </c>
    </row>
    <row r="53" spans="1:3" ht="15">
      <c r="A53" s="13" t="s">
        <v>200</v>
      </c>
      <c r="B53" s="31" t="s">
        <v>201</v>
      </c>
      <c r="C53" s="116">
        <v>0</v>
      </c>
    </row>
    <row r="54" spans="1:3" ht="15">
      <c r="A54" s="13" t="s">
        <v>202</v>
      </c>
      <c r="B54" s="31" t="s">
        <v>203</v>
      </c>
      <c r="C54" s="116">
        <v>0</v>
      </c>
    </row>
    <row r="55" spans="1:3" ht="15">
      <c r="A55" s="52" t="s">
        <v>418</v>
      </c>
      <c r="B55" s="55" t="s">
        <v>204</v>
      </c>
      <c r="C55" s="117">
        <f>SUM(C51:C54)</f>
        <v>43881</v>
      </c>
    </row>
    <row r="56" spans="1:3" ht="15">
      <c r="A56" s="13" t="s">
        <v>205</v>
      </c>
      <c r="B56" s="31" t="s">
        <v>206</v>
      </c>
      <c r="C56" s="116">
        <v>0</v>
      </c>
    </row>
    <row r="57" spans="1:3" ht="15">
      <c r="A57" s="13" t="s">
        <v>449</v>
      </c>
      <c r="B57" s="31" t="s">
        <v>207</v>
      </c>
      <c r="C57" s="116">
        <v>0</v>
      </c>
    </row>
    <row r="58" spans="1:3" ht="15">
      <c r="A58" s="13" t="s">
        <v>450</v>
      </c>
      <c r="B58" s="31" t="s">
        <v>208</v>
      </c>
      <c r="C58" s="116">
        <v>0</v>
      </c>
    </row>
    <row r="59" spans="1:3" ht="15">
      <c r="A59" s="13" t="s">
        <v>451</v>
      </c>
      <c r="B59" s="31" t="s">
        <v>209</v>
      </c>
      <c r="C59" s="116">
        <v>0</v>
      </c>
    </row>
    <row r="60" spans="1:3" ht="15">
      <c r="A60" s="13" t="s">
        <v>452</v>
      </c>
      <c r="B60" s="31" t="s">
        <v>210</v>
      </c>
      <c r="C60" s="116">
        <v>0</v>
      </c>
    </row>
    <row r="61" spans="1:3" ht="15">
      <c r="A61" s="13" t="s">
        <v>453</v>
      </c>
      <c r="B61" s="31" t="s">
        <v>211</v>
      </c>
      <c r="C61" s="116">
        <v>0</v>
      </c>
    </row>
    <row r="62" spans="1:3" ht="15">
      <c r="A62" s="13" t="s">
        <v>212</v>
      </c>
      <c r="B62" s="31" t="s">
        <v>213</v>
      </c>
      <c r="C62" s="116">
        <v>0</v>
      </c>
    </row>
    <row r="63" spans="1:3" ht="15">
      <c r="A63" s="13" t="s">
        <v>454</v>
      </c>
      <c r="B63" s="31" t="s">
        <v>214</v>
      </c>
      <c r="C63" s="116">
        <v>0</v>
      </c>
    </row>
    <row r="64" spans="1:3" ht="15">
      <c r="A64" s="52" t="s">
        <v>419</v>
      </c>
      <c r="B64" s="55" t="s">
        <v>215</v>
      </c>
      <c r="C64" s="117">
        <v>0</v>
      </c>
    </row>
    <row r="65" spans="1:3" ht="15.75">
      <c r="A65" s="61" t="s">
        <v>44</v>
      </c>
      <c r="B65" s="84"/>
      <c r="C65" s="117">
        <v>46781</v>
      </c>
    </row>
    <row r="66" spans="1:3" ht="15.75">
      <c r="A66" s="36" t="s">
        <v>462</v>
      </c>
      <c r="B66" s="37" t="s">
        <v>216</v>
      </c>
      <c r="C66" s="117">
        <f>C11+C12+C18+C27+C41+C50+C55+C64</f>
        <v>134703</v>
      </c>
    </row>
    <row r="67" spans="1:3" ht="15">
      <c r="A67" s="15" t="s">
        <v>424</v>
      </c>
      <c r="B67" s="7" t="s">
        <v>221</v>
      </c>
      <c r="C67" s="134">
        <v>0</v>
      </c>
    </row>
    <row r="68" spans="1:3" ht="15">
      <c r="A68" s="14" t="s">
        <v>425</v>
      </c>
      <c r="B68" s="7" t="s">
        <v>227</v>
      </c>
      <c r="C68" s="135">
        <v>0</v>
      </c>
    </row>
    <row r="69" spans="1:3" ht="15">
      <c r="A69" s="38" t="s">
        <v>228</v>
      </c>
      <c r="B69" s="5" t="s">
        <v>229</v>
      </c>
      <c r="C69" s="136">
        <v>0</v>
      </c>
    </row>
    <row r="70" spans="1:3" ht="15">
      <c r="A70" s="38" t="s">
        <v>230</v>
      </c>
      <c r="B70" s="5" t="s">
        <v>231</v>
      </c>
      <c r="C70" s="136">
        <v>2789</v>
      </c>
    </row>
    <row r="71" spans="1:3" ht="15">
      <c r="A71" s="14" t="s">
        <v>232</v>
      </c>
      <c r="B71" s="7" t="s">
        <v>233</v>
      </c>
      <c r="C71" s="135">
        <v>51257</v>
      </c>
    </row>
    <row r="72" spans="1:3" ht="15">
      <c r="A72" s="38" t="s">
        <v>234</v>
      </c>
      <c r="B72" s="5" t="s">
        <v>235</v>
      </c>
      <c r="C72" s="136">
        <v>0</v>
      </c>
    </row>
    <row r="73" spans="1:3" ht="15">
      <c r="A73" s="38" t="s">
        <v>236</v>
      </c>
      <c r="B73" s="5" t="s">
        <v>237</v>
      </c>
      <c r="C73" s="136">
        <v>0</v>
      </c>
    </row>
    <row r="74" spans="1:3" ht="15">
      <c r="A74" s="38" t="s">
        <v>238</v>
      </c>
      <c r="B74" s="5" t="s">
        <v>239</v>
      </c>
      <c r="C74" s="136">
        <v>0</v>
      </c>
    </row>
    <row r="75" spans="1:3" ht="15">
      <c r="A75" s="39" t="s">
        <v>426</v>
      </c>
      <c r="B75" s="40" t="s">
        <v>240</v>
      </c>
      <c r="C75" s="135">
        <v>0</v>
      </c>
    </row>
    <row r="76" spans="1:3" ht="15">
      <c r="A76" s="38" t="s">
        <v>241</v>
      </c>
      <c r="B76" s="5" t="s">
        <v>242</v>
      </c>
      <c r="C76" s="136">
        <v>0</v>
      </c>
    </row>
    <row r="77" spans="1:3" ht="15">
      <c r="A77" s="13" t="s">
        <v>243</v>
      </c>
      <c r="B77" s="5" t="s">
        <v>244</v>
      </c>
      <c r="C77" s="137">
        <v>0</v>
      </c>
    </row>
    <row r="78" spans="1:3" ht="15">
      <c r="A78" s="38" t="s">
        <v>459</v>
      </c>
      <c r="B78" s="5" t="s">
        <v>245</v>
      </c>
      <c r="C78" s="136">
        <v>0</v>
      </c>
    </row>
    <row r="79" spans="1:3" ht="15">
      <c r="A79" s="38" t="s">
        <v>428</v>
      </c>
      <c r="B79" s="5" t="s">
        <v>246</v>
      </c>
      <c r="C79" s="136">
        <v>0</v>
      </c>
    </row>
    <row r="80" spans="1:3" ht="15">
      <c r="A80" s="39" t="s">
        <v>429</v>
      </c>
      <c r="B80" s="40" t="s">
        <v>247</v>
      </c>
      <c r="C80" s="135">
        <v>0</v>
      </c>
    </row>
    <row r="81" spans="1:3" ht="15">
      <c r="A81" s="13" t="s">
        <v>248</v>
      </c>
      <c r="B81" s="5" t="s">
        <v>249</v>
      </c>
      <c r="C81" s="137">
        <v>0</v>
      </c>
    </row>
    <row r="82" spans="1:3" ht="15.75">
      <c r="A82" s="41" t="s">
        <v>463</v>
      </c>
      <c r="B82" s="42" t="s">
        <v>250</v>
      </c>
      <c r="C82" s="135">
        <v>54046</v>
      </c>
    </row>
    <row r="83" spans="1:3" ht="15.75">
      <c r="A83" s="46" t="s">
        <v>499</v>
      </c>
      <c r="B83" s="47"/>
      <c r="C83" s="138">
        <f>C66+C82</f>
        <v>188749</v>
      </c>
    </row>
    <row r="84" spans="1:3" ht="30">
      <c r="A84" s="2" t="s">
        <v>79</v>
      </c>
      <c r="B84" s="3" t="s">
        <v>34</v>
      </c>
      <c r="C84" s="133" t="s">
        <v>638</v>
      </c>
    </row>
    <row r="85" spans="1:3" ht="15">
      <c r="A85" s="5" t="s">
        <v>501</v>
      </c>
      <c r="B85" s="6" t="s">
        <v>263</v>
      </c>
      <c r="C85" s="139">
        <v>69713</v>
      </c>
    </row>
    <row r="86" spans="1:3" ht="15">
      <c r="A86" s="5" t="s">
        <v>264</v>
      </c>
      <c r="B86" s="6" t="s">
        <v>265</v>
      </c>
      <c r="C86" s="139">
        <v>0</v>
      </c>
    </row>
    <row r="87" spans="1:3" ht="15">
      <c r="A87" s="5" t="s">
        <v>266</v>
      </c>
      <c r="B87" s="6" t="s">
        <v>267</v>
      </c>
      <c r="C87" s="139">
        <v>0</v>
      </c>
    </row>
    <row r="88" spans="1:3" ht="15">
      <c r="A88" s="5" t="s">
        <v>464</v>
      </c>
      <c r="B88" s="6" t="s">
        <v>268</v>
      </c>
      <c r="C88" s="139">
        <v>0</v>
      </c>
    </row>
    <row r="89" spans="1:3" ht="15">
      <c r="A89" s="5" t="s">
        <v>465</v>
      </c>
      <c r="B89" s="6" t="s">
        <v>269</v>
      </c>
      <c r="C89" s="139">
        <v>0</v>
      </c>
    </row>
    <row r="90" spans="1:3" ht="15">
      <c r="A90" s="5" t="s">
        <v>466</v>
      </c>
      <c r="B90" s="6" t="s">
        <v>270</v>
      </c>
      <c r="C90" s="139">
        <v>19940</v>
      </c>
    </row>
    <row r="91" spans="1:3" ht="15">
      <c r="A91" s="40" t="s">
        <v>502</v>
      </c>
      <c r="B91" s="53" t="s">
        <v>271</v>
      </c>
      <c r="C91" s="140">
        <f>SUM(C85:C90)</f>
        <v>89653</v>
      </c>
    </row>
    <row r="92" spans="1:3" ht="15">
      <c r="A92" s="5" t="s">
        <v>504</v>
      </c>
      <c r="B92" s="6" t="s">
        <v>282</v>
      </c>
      <c r="C92" s="139">
        <v>0</v>
      </c>
    </row>
    <row r="93" spans="1:3" ht="15">
      <c r="A93" s="5" t="s">
        <v>472</v>
      </c>
      <c r="B93" s="6" t="s">
        <v>283</v>
      </c>
      <c r="C93" s="139">
        <v>0</v>
      </c>
    </row>
    <row r="94" spans="1:3" ht="15">
      <c r="A94" s="5" t="s">
        <v>473</v>
      </c>
      <c r="B94" s="6" t="s">
        <v>284</v>
      </c>
      <c r="C94" s="139">
        <v>0</v>
      </c>
    </row>
    <row r="95" spans="1:3" ht="15">
      <c r="A95" s="5" t="s">
        <v>474</v>
      </c>
      <c r="B95" s="6" t="s">
        <v>285</v>
      </c>
      <c r="C95" s="139">
        <v>3000</v>
      </c>
    </row>
    <row r="96" spans="1:3" ht="15">
      <c r="A96" s="5" t="s">
        <v>505</v>
      </c>
      <c r="B96" s="6" t="s">
        <v>300</v>
      </c>
      <c r="C96" s="139">
        <v>25100</v>
      </c>
    </row>
    <row r="97" spans="1:3" ht="15">
      <c r="A97" s="5" t="s">
        <v>479</v>
      </c>
      <c r="B97" s="6" t="s">
        <v>301</v>
      </c>
      <c r="C97" s="139">
        <v>0</v>
      </c>
    </row>
    <row r="98" spans="1:3" ht="15">
      <c r="A98" s="40" t="s">
        <v>506</v>
      </c>
      <c r="B98" s="53" t="s">
        <v>302</v>
      </c>
      <c r="C98" s="140">
        <f>SUM(C92:C97)</f>
        <v>28100</v>
      </c>
    </row>
    <row r="99" spans="1:3" ht="15">
      <c r="A99" s="13" t="s">
        <v>303</v>
      </c>
      <c r="B99" s="6" t="s">
        <v>304</v>
      </c>
      <c r="C99" s="139">
        <v>0</v>
      </c>
    </row>
    <row r="100" spans="1:3" ht="15">
      <c r="A100" s="13" t="s">
        <v>480</v>
      </c>
      <c r="B100" s="6" t="s">
        <v>305</v>
      </c>
      <c r="C100" s="139">
        <v>0</v>
      </c>
    </row>
    <row r="101" spans="1:3" ht="15">
      <c r="A101" s="13" t="s">
        <v>481</v>
      </c>
      <c r="B101" s="6" t="s">
        <v>306</v>
      </c>
      <c r="C101" s="139">
        <v>0</v>
      </c>
    </row>
    <row r="102" spans="1:3" ht="15">
      <c r="A102" s="13" t="s">
        <v>482</v>
      </c>
      <c r="B102" s="6" t="s">
        <v>307</v>
      </c>
      <c r="C102" s="139">
        <v>4105</v>
      </c>
    </row>
    <row r="103" spans="1:3" ht="15">
      <c r="A103" s="13" t="s">
        <v>308</v>
      </c>
      <c r="B103" s="6" t="s">
        <v>309</v>
      </c>
      <c r="C103" s="139">
        <v>0</v>
      </c>
    </row>
    <row r="104" spans="1:3" ht="15">
      <c r="A104" s="13" t="s">
        <v>310</v>
      </c>
      <c r="B104" s="6" t="s">
        <v>311</v>
      </c>
      <c r="C104" s="139">
        <v>0</v>
      </c>
    </row>
    <row r="105" spans="1:3" ht="15">
      <c r="A105" s="13" t="s">
        <v>312</v>
      </c>
      <c r="B105" s="6" t="s">
        <v>313</v>
      </c>
      <c r="C105" s="139">
        <v>0</v>
      </c>
    </row>
    <row r="106" spans="1:3" ht="15">
      <c r="A106" s="13" t="s">
        <v>483</v>
      </c>
      <c r="B106" s="6" t="s">
        <v>314</v>
      </c>
      <c r="C106" s="139">
        <v>0</v>
      </c>
    </row>
    <row r="107" spans="1:3" ht="15">
      <c r="A107" s="13" t="s">
        <v>484</v>
      </c>
      <c r="B107" s="6" t="s">
        <v>315</v>
      </c>
      <c r="C107" s="139">
        <v>795</v>
      </c>
    </row>
    <row r="108" spans="1:3" ht="15">
      <c r="A108" s="13" t="s">
        <v>485</v>
      </c>
      <c r="B108" s="6" t="s">
        <v>316</v>
      </c>
      <c r="C108" s="139">
        <v>0</v>
      </c>
    </row>
    <row r="109" spans="1:3" ht="15">
      <c r="A109" s="52" t="s">
        <v>507</v>
      </c>
      <c r="B109" s="53" t="s">
        <v>317</v>
      </c>
      <c r="C109" s="140">
        <f>SUM(C99:C108)</f>
        <v>4900</v>
      </c>
    </row>
    <row r="110" spans="1:3" ht="15">
      <c r="A110" s="13" t="s">
        <v>326</v>
      </c>
      <c r="B110" s="6" t="s">
        <v>327</v>
      </c>
      <c r="C110" s="139">
        <v>0</v>
      </c>
    </row>
    <row r="111" spans="1:3" ht="15">
      <c r="A111" s="5" t="s">
        <v>489</v>
      </c>
      <c r="B111" s="6" t="s">
        <v>328</v>
      </c>
      <c r="C111" s="139">
        <v>0</v>
      </c>
    </row>
    <row r="112" spans="1:3" ht="15">
      <c r="A112" s="13" t="s">
        <v>490</v>
      </c>
      <c r="B112" s="6" t="s">
        <v>329</v>
      </c>
      <c r="C112" s="139">
        <v>0</v>
      </c>
    </row>
    <row r="113" spans="1:3" ht="15">
      <c r="A113" s="40" t="s">
        <v>509</v>
      </c>
      <c r="B113" s="53" t="s">
        <v>330</v>
      </c>
      <c r="C113" s="140">
        <v>0</v>
      </c>
    </row>
    <row r="114" spans="1:3" ht="15.75">
      <c r="A114" s="61" t="s">
        <v>46</v>
      </c>
      <c r="B114" s="65"/>
      <c r="C114" s="140">
        <f>C91+C98+C109+C113</f>
        <v>122653</v>
      </c>
    </row>
    <row r="115" spans="1:3" ht="15">
      <c r="A115" s="5" t="s">
        <v>272</v>
      </c>
      <c r="B115" s="6" t="s">
        <v>273</v>
      </c>
      <c r="C115" s="139">
        <v>0</v>
      </c>
    </row>
    <row r="116" spans="1:3" ht="15">
      <c r="A116" s="5" t="s">
        <v>274</v>
      </c>
      <c r="B116" s="6" t="s">
        <v>275</v>
      </c>
      <c r="C116" s="139">
        <v>0</v>
      </c>
    </row>
    <row r="117" spans="1:3" ht="15">
      <c r="A117" s="5" t="s">
        <v>467</v>
      </c>
      <c r="B117" s="6" t="s">
        <v>276</v>
      </c>
      <c r="C117" s="139">
        <v>0</v>
      </c>
    </row>
    <row r="118" spans="1:3" ht="15">
      <c r="A118" s="5" t="s">
        <v>468</v>
      </c>
      <c r="B118" s="6" t="s">
        <v>277</v>
      </c>
      <c r="C118" s="139">
        <v>0</v>
      </c>
    </row>
    <row r="119" spans="1:3" ht="15">
      <c r="A119" s="5" t="s">
        <v>469</v>
      </c>
      <c r="B119" s="6" t="s">
        <v>278</v>
      </c>
      <c r="C119" s="139">
        <v>0</v>
      </c>
    </row>
    <row r="120" spans="1:3" ht="15">
      <c r="A120" s="40" t="s">
        <v>503</v>
      </c>
      <c r="B120" s="53" t="s">
        <v>279</v>
      </c>
      <c r="C120" s="140">
        <v>0</v>
      </c>
    </row>
    <row r="121" spans="1:3" ht="15">
      <c r="A121" s="13" t="s">
        <v>486</v>
      </c>
      <c r="B121" s="6" t="s">
        <v>318</v>
      </c>
      <c r="C121" s="139">
        <v>0</v>
      </c>
    </row>
    <row r="122" spans="1:3" ht="15">
      <c r="A122" s="13" t="s">
        <v>487</v>
      </c>
      <c r="B122" s="6" t="s">
        <v>319</v>
      </c>
      <c r="C122" s="139">
        <v>2889</v>
      </c>
    </row>
    <row r="123" spans="1:3" ht="15">
      <c r="A123" s="13" t="s">
        <v>320</v>
      </c>
      <c r="B123" s="6" t="s">
        <v>321</v>
      </c>
      <c r="C123" s="139">
        <v>0</v>
      </c>
    </row>
    <row r="124" spans="1:3" ht="15">
      <c r="A124" s="13" t="s">
        <v>488</v>
      </c>
      <c r="B124" s="6" t="s">
        <v>322</v>
      </c>
      <c r="C124" s="139">
        <v>0</v>
      </c>
    </row>
    <row r="125" spans="1:3" ht="15">
      <c r="A125" s="13" t="s">
        <v>323</v>
      </c>
      <c r="B125" s="6" t="s">
        <v>324</v>
      </c>
      <c r="C125" s="139">
        <v>0</v>
      </c>
    </row>
    <row r="126" spans="1:3" ht="15">
      <c r="A126" s="40" t="s">
        <v>508</v>
      </c>
      <c r="B126" s="53" t="s">
        <v>325</v>
      </c>
      <c r="C126" s="140">
        <f>SUM(C121:C125)</f>
        <v>2889</v>
      </c>
    </row>
    <row r="127" spans="1:3" ht="15">
      <c r="A127" s="13" t="s">
        <v>331</v>
      </c>
      <c r="B127" s="6" t="s">
        <v>332</v>
      </c>
      <c r="C127" s="139">
        <v>0</v>
      </c>
    </row>
    <row r="128" spans="1:3" ht="15">
      <c r="A128" s="5" t="s">
        <v>491</v>
      </c>
      <c r="B128" s="6" t="s">
        <v>333</v>
      </c>
      <c r="C128" s="139">
        <v>0</v>
      </c>
    </row>
    <row r="129" spans="1:3" ht="15">
      <c r="A129" s="13" t="s">
        <v>492</v>
      </c>
      <c r="B129" s="6" t="s">
        <v>334</v>
      </c>
      <c r="C129" s="139">
        <v>0</v>
      </c>
    </row>
    <row r="130" spans="1:3" ht="15">
      <c r="A130" s="40" t="s">
        <v>511</v>
      </c>
      <c r="B130" s="53" t="s">
        <v>335</v>
      </c>
      <c r="C130" s="140">
        <v>0</v>
      </c>
    </row>
    <row r="131" spans="1:3" ht="15.75">
      <c r="A131" s="61" t="s">
        <v>47</v>
      </c>
      <c r="B131" s="65"/>
      <c r="C131" s="140">
        <v>0</v>
      </c>
    </row>
    <row r="132" spans="1:3" ht="15.75">
      <c r="A132" s="50" t="s">
        <v>510</v>
      </c>
      <c r="B132" s="36" t="s">
        <v>336</v>
      </c>
      <c r="C132" s="140">
        <f>C114+C126</f>
        <v>125542</v>
      </c>
    </row>
    <row r="133" spans="1:3" ht="15.75">
      <c r="A133" s="91" t="s">
        <v>48</v>
      </c>
      <c r="B133" s="64"/>
      <c r="C133" s="139"/>
    </row>
    <row r="134" spans="1:3" ht="15.75">
      <c r="A134" s="91" t="s">
        <v>49</v>
      </c>
      <c r="B134" s="64"/>
      <c r="C134" s="139"/>
    </row>
    <row r="135" spans="1:3" ht="15">
      <c r="A135" s="15" t="s">
        <v>512</v>
      </c>
      <c r="B135" s="7" t="s">
        <v>341</v>
      </c>
      <c r="C135" s="139">
        <v>0</v>
      </c>
    </row>
    <row r="136" spans="1:3" ht="15">
      <c r="A136" s="14" t="s">
        <v>513</v>
      </c>
      <c r="B136" s="7" t="s">
        <v>348</v>
      </c>
      <c r="C136" s="139">
        <v>0</v>
      </c>
    </row>
    <row r="137" spans="1:3" ht="15">
      <c r="A137" s="5" t="s">
        <v>621</v>
      </c>
      <c r="B137" s="5" t="s">
        <v>349</v>
      </c>
      <c r="C137" s="139">
        <v>16426</v>
      </c>
    </row>
    <row r="138" spans="1:3" ht="15">
      <c r="A138" s="5" t="s">
        <v>622</v>
      </c>
      <c r="B138" s="5" t="s">
        <v>349</v>
      </c>
      <c r="C138" s="139">
        <v>46781</v>
      </c>
    </row>
    <row r="139" spans="1:3" ht="15">
      <c r="A139" s="5" t="s">
        <v>619</v>
      </c>
      <c r="B139" s="5" t="s">
        <v>350</v>
      </c>
      <c r="C139" s="139">
        <v>0</v>
      </c>
    </row>
    <row r="140" spans="1:3" ht="15">
      <c r="A140" s="5" t="s">
        <v>620</v>
      </c>
      <c r="B140" s="5" t="s">
        <v>350</v>
      </c>
      <c r="C140" s="139">
        <v>0</v>
      </c>
    </row>
    <row r="141" spans="1:3" ht="15">
      <c r="A141" s="7" t="s">
        <v>514</v>
      </c>
      <c r="B141" s="7" t="s">
        <v>351</v>
      </c>
      <c r="C141" s="140">
        <f>SUM(C137:C140)</f>
        <v>63207</v>
      </c>
    </row>
    <row r="142" spans="1:3" ht="15">
      <c r="A142" s="38" t="s">
        <v>352</v>
      </c>
      <c r="B142" s="5" t="s">
        <v>353</v>
      </c>
      <c r="C142" s="139">
        <v>0</v>
      </c>
    </row>
    <row r="143" spans="1:3" ht="15">
      <c r="A143" s="38" t="s">
        <v>354</v>
      </c>
      <c r="B143" s="5" t="s">
        <v>355</v>
      </c>
      <c r="C143" s="139">
        <v>0</v>
      </c>
    </row>
    <row r="144" spans="1:3" ht="15">
      <c r="A144" s="38" t="s">
        <v>356</v>
      </c>
      <c r="B144" s="5" t="s">
        <v>357</v>
      </c>
      <c r="C144" s="139">
        <v>0</v>
      </c>
    </row>
    <row r="145" spans="1:3" ht="15">
      <c r="A145" s="38" t="s">
        <v>358</v>
      </c>
      <c r="B145" s="5" t="s">
        <v>359</v>
      </c>
      <c r="C145" s="139">
        <v>0</v>
      </c>
    </row>
    <row r="146" spans="1:3" ht="15">
      <c r="A146" s="13" t="s">
        <v>497</v>
      </c>
      <c r="B146" s="5" t="s">
        <v>360</v>
      </c>
      <c r="C146" s="139">
        <v>0</v>
      </c>
    </row>
    <row r="147" spans="1:3" ht="15">
      <c r="A147" s="15" t="s">
        <v>515</v>
      </c>
      <c r="B147" s="7" t="s">
        <v>361</v>
      </c>
      <c r="C147" s="140">
        <f>SUM(C142:C146)</f>
        <v>0</v>
      </c>
    </row>
    <row r="148" spans="1:3" ht="15">
      <c r="A148" s="13" t="s">
        <v>362</v>
      </c>
      <c r="B148" s="5" t="s">
        <v>363</v>
      </c>
      <c r="C148" s="139">
        <v>0</v>
      </c>
    </row>
    <row r="149" spans="1:3" ht="15">
      <c r="A149" s="13" t="s">
        <v>364</v>
      </c>
      <c r="B149" s="5" t="s">
        <v>365</v>
      </c>
      <c r="C149" s="139">
        <v>0</v>
      </c>
    </row>
    <row r="150" spans="1:3" ht="15">
      <c r="A150" s="38" t="s">
        <v>366</v>
      </c>
      <c r="B150" s="5" t="s">
        <v>367</v>
      </c>
      <c r="C150" s="139">
        <v>0</v>
      </c>
    </row>
    <row r="151" spans="1:3" ht="15">
      <c r="A151" s="38" t="s">
        <v>498</v>
      </c>
      <c r="B151" s="5" t="s">
        <v>368</v>
      </c>
      <c r="C151" s="139">
        <v>0</v>
      </c>
    </row>
    <row r="152" spans="1:3" ht="15">
      <c r="A152" s="14" t="s">
        <v>516</v>
      </c>
      <c r="B152" s="7" t="s">
        <v>369</v>
      </c>
      <c r="C152" s="140">
        <f>SUM(C148:C151)</f>
        <v>0</v>
      </c>
    </row>
    <row r="153" spans="1:3" ht="15">
      <c r="A153" s="15" t="s">
        <v>370</v>
      </c>
      <c r="B153" s="7" t="s">
        <v>371</v>
      </c>
      <c r="C153" s="140">
        <v>0</v>
      </c>
    </row>
    <row r="154" spans="1:3" ht="15.75">
      <c r="A154" s="41" t="s">
        <v>517</v>
      </c>
      <c r="B154" s="42" t="s">
        <v>372</v>
      </c>
      <c r="C154" s="140">
        <f>C141</f>
        <v>63207</v>
      </c>
    </row>
    <row r="155" spans="1:3" ht="15.75">
      <c r="A155" s="46" t="s">
        <v>500</v>
      </c>
      <c r="B155" s="47"/>
      <c r="C155" s="140">
        <f>C132+C154</f>
        <v>188749</v>
      </c>
    </row>
  </sheetData>
  <sheetProtection/>
  <mergeCells count="2"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4" sqref="A4: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ht="15">
      <c r="A1" t="s">
        <v>798</v>
      </c>
    </row>
    <row r="3" spans="1:10" ht="30" customHeight="1">
      <c r="A3" s="286" t="s">
        <v>646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46.5" customHeight="1">
      <c r="A4" s="289" t="s">
        <v>51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6.5" customHeight="1">
      <c r="A5" s="68"/>
      <c r="B5" s="69"/>
      <c r="C5" s="69"/>
      <c r="D5" s="69"/>
      <c r="E5" s="69"/>
      <c r="F5" s="69"/>
      <c r="G5" s="69"/>
      <c r="H5" s="69"/>
      <c r="I5" s="69"/>
      <c r="J5" s="69"/>
    </row>
    <row r="6" ht="15">
      <c r="A6" s="4" t="s">
        <v>6</v>
      </c>
    </row>
    <row r="7" spans="1:10" ht="61.5" customHeight="1">
      <c r="A7" s="2" t="s">
        <v>79</v>
      </c>
      <c r="B7" s="3" t="s">
        <v>80</v>
      </c>
      <c r="C7" s="62" t="s">
        <v>628</v>
      </c>
      <c r="D7" s="62" t="s">
        <v>631</v>
      </c>
      <c r="E7" s="62" t="s">
        <v>632</v>
      </c>
      <c r="F7" s="62" t="s">
        <v>633</v>
      </c>
      <c r="G7" s="62" t="s">
        <v>635</v>
      </c>
      <c r="H7" s="62" t="s">
        <v>629</v>
      </c>
      <c r="I7" s="62" t="s">
        <v>630</v>
      </c>
      <c r="J7" s="62" t="s">
        <v>634</v>
      </c>
    </row>
    <row r="8" spans="1:10" ht="25.5">
      <c r="A8" s="43"/>
      <c r="B8" s="43"/>
      <c r="C8" s="43"/>
      <c r="D8" s="43"/>
      <c r="E8" s="43"/>
      <c r="F8" s="67" t="s">
        <v>636</v>
      </c>
      <c r="G8" s="66"/>
      <c r="H8" s="43"/>
      <c r="I8" s="43"/>
      <c r="J8" s="43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>
      <c r="A12" s="13" t="s">
        <v>182</v>
      </c>
      <c r="B12" s="6" t="s">
        <v>183</v>
      </c>
      <c r="C12" s="43"/>
      <c r="D12" s="43"/>
      <c r="E12" s="43"/>
      <c r="F12" s="43"/>
      <c r="G12" s="43"/>
      <c r="H12" s="43"/>
      <c r="I12" s="43"/>
      <c r="J12" s="43"/>
    </row>
    <row r="13" spans="1:10" ht="15">
      <c r="A13" s="13"/>
      <c r="B13" s="6"/>
      <c r="C13" s="43"/>
      <c r="D13" s="43"/>
      <c r="E13" s="43"/>
      <c r="F13" s="43"/>
      <c r="G13" s="43"/>
      <c r="H13" s="43"/>
      <c r="I13" s="43"/>
      <c r="J13" s="43"/>
    </row>
    <row r="14" spans="1:10" ht="15">
      <c r="A14" s="13"/>
      <c r="B14" s="6"/>
      <c r="C14" s="43"/>
      <c r="D14" s="43"/>
      <c r="E14" s="43"/>
      <c r="F14" s="43"/>
      <c r="G14" s="43"/>
      <c r="H14" s="43"/>
      <c r="I14" s="43"/>
      <c r="J14" s="43"/>
    </row>
    <row r="15" spans="1:10" ht="15">
      <c r="A15" s="13"/>
      <c r="B15" s="6"/>
      <c r="C15" s="43"/>
      <c r="D15" s="43"/>
      <c r="E15" s="43"/>
      <c r="F15" s="43"/>
      <c r="G15" s="43"/>
      <c r="H15" s="43"/>
      <c r="I15" s="43"/>
      <c r="J15" s="43"/>
    </row>
    <row r="16" spans="1:10" ht="15">
      <c r="A16" s="13"/>
      <c r="B16" s="6"/>
      <c r="C16" s="43"/>
      <c r="D16" s="43"/>
      <c r="E16" s="43"/>
      <c r="F16" s="43"/>
      <c r="G16" s="43"/>
      <c r="H16" s="43"/>
      <c r="I16" s="43"/>
      <c r="J16" s="43"/>
    </row>
    <row r="17" spans="1:10" ht="15">
      <c r="A17" s="13" t="s">
        <v>416</v>
      </c>
      <c r="B17" s="6" t="s">
        <v>184</v>
      </c>
      <c r="C17" s="43"/>
      <c r="D17" s="43"/>
      <c r="E17" s="43"/>
      <c r="F17" s="43"/>
      <c r="G17" s="43"/>
      <c r="H17" s="43"/>
      <c r="I17" s="43"/>
      <c r="J17" s="43"/>
    </row>
    <row r="18" spans="1:10" ht="15">
      <c r="A18" s="13"/>
      <c r="B18" s="6"/>
      <c r="C18" s="43"/>
      <c r="D18" s="43"/>
      <c r="E18" s="43"/>
      <c r="F18" s="43"/>
      <c r="G18" s="43"/>
      <c r="H18" s="43"/>
      <c r="I18" s="43"/>
      <c r="J18" s="43"/>
    </row>
    <row r="19" spans="1:10" ht="15">
      <c r="A19" s="13"/>
      <c r="B19" s="6"/>
      <c r="C19" s="43"/>
      <c r="D19" s="43"/>
      <c r="E19" s="43"/>
      <c r="F19" s="43"/>
      <c r="G19" s="43"/>
      <c r="H19" s="43"/>
      <c r="I19" s="43"/>
      <c r="J19" s="43"/>
    </row>
    <row r="20" spans="1:10" ht="15">
      <c r="A20" s="13"/>
      <c r="B20" s="6"/>
      <c r="C20" s="43"/>
      <c r="D20" s="43"/>
      <c r="E20" s="43"/>
      <c r="F20" s="43"/>
      <c r="G20" s="43"/>
      <c r="H20" s="43"/>
      <c r="I20" s="43"/>
      <c r="J20" s="43"/>
    </row>
    <row r="21" spans="1:10" ht="15">
      <c r="A21" s="13"/>
      <c r="B21" s="6"/>
      <c r="C21" s="43"/>
      <c r="D21" s="43"/>
      <c r="E21" s="43"/>
      <c r="F21" s="43"/>
      <c r="G21" s="43"/>
      <c r="H21" s="43"/>
      <c r="I21" s="43"/>
      <c r="J21" s="43"/>
    </row>
    <row r="22" spans="1:10" ht="15">
      <c r="A22" s="5" t="s">
        <v>185</v>
      </c>
      <c r="B22" s="6" t="s">
        <v>186</v>
      </c>
      <c r="C22" s="43"/>
      <c r="D22" s="43"/>
      <c r="E22" s="43"/>
      <c r="F22" s="43"/>
      <c r="G22" s="43"/>
      <c r="H22" s="43"/>
      <c r="I22" s="43"/>
      <c r="J22" s="43"/>
    </row>
    <row r="23" spans="1:10" ht="15">
      <c r="A23" s="5"/>
      <c r="B23" s="6"/>
      <c r="C23" s="43"/>
      <c r="D23" s="43"/>
      <c r="E23" s="43"/>
      <c r="F23" s="43"/>
      <c r="G23" s="43"/>
      <c r="H23" s="43"/>
      <c r="I23" s="43"/>
      <c r="J23" s="43"/>
    </row>
    <row r="24" spans="1:10" ht="15">
      <c r="A24" s="5"/>
      <c r="B24" s="6"/>
      <c r="C24" s="43"/>
      <c r="D24" s="43"/>
      <c r="E24" s="43"/>
      <c r="F24" s="43"/>
      <c r="G24" s="43"/>
      <c r="H24" s="43"/>
      <c r="I24" s="43"/>
      <c r="J24" s="43"/>
    </row>
    <row r="25" spans="1:10" ht="15">
      <c r="A25" s="13" t="s">
        <v>187</v>
      </c>
      <c r="B25" s="6" t="s">
        <v>188</v>
      </c>
      <c r="C25" s="43"/>
      <c r="D25" s="43"/>
      <c r="E25" s="43"/>
      <c r="F25" s="43"/>
      <c r="G25" s="43"/>
      <c r="H25" s="43"/>
      <c r="I25" s="43"/>
      <c r="J25" s="43"/>
    </row>
    <row r="26" spans="1:10" ht="15">
      <c r="A26" s="13"/>
      <c r="B26" s="6"/>
      <c r="C26" s="43"/>
      <c r="D26" s="43"/>
      <c r="E26" s="43"/>
      <c r="F26" s="43"/>
      <c r="G26" s="43"/>
      <c r="H26" s="43"/>
      <c r="I26" s="43"/>
      <c r="J26" s="43"/>
    </row>
    <row r="27" spans="1:10" ht="15">
      <c r="A27" s="13"/>
      <c r="B27" s="6"/>
      <c r="C27" s="43"/>
      <c r="D27" s="43"/>
      <c r="E27" s="43"/>
      <c r="F27" s="43"/>
      <c r="G27" s="43"/>
      <c r="H27" s="43"/>
      <c r="I27" s="43"/>
      <c r="J27" s="43"/>
    </row>
    <row r="28" spans="1:10" ht="15">
      <c r="A28" s="13" t="s">
        <v>189</v>
      </c>
      <c r="B28" s="6" t="s">
        <v>190</v>
      </c>
      <c r="C28" s="43"/>
      <c r="D28" s="43"/>
      <c r="E28" s="43"/>
      <c r="F28" s="43"/>
      <c r="G28" s="43"/>
      <c r="H28" s="43"/>
      <c r="I28" s="43"/>
      <c r="J28" s="43"/>
    </row>
    <row r="29" spans="1:10" ht="15">
      <c r="A29" s="13"/>
      <c r="B29" s="6"/>
      <c r="C29" s="43"/>
      <c r="D29" s="43"/>
      <c r="E29" s="43"/>
      <c r="F29" s="43"/>
      <c r="G29" s="43"/>
      <c r="H29" s="43"/>
      <c r="I29" s="43"/>
      <c r="J29" s="43"/>
    </row>
    <row r="30" spans="1:10" ht="15">
      <c r="A30" s="13"/>
      <c r="B30" s="6"/>
      <c r="C30" s="43"/>
      <c r="D30" s="43"/>
      <c r="E30" s="43"/>
      <c r="F30" s="43"/>
      <c r="G30" s="43"/>
      <c r="H30" s="43"/>
      <c r="I30" s="43"/>
      <c r="J30" s="43"/>
    </row>
    <row r="31" spans="1:10" ht="15">
      <c r="A31" s="5" t="s">
        <v>191</v>
      </c>
      <c r="B31" s="6" t="s">
        <v>192</v>
      </c>
      <c r="C31" s="43"/>
      <c r="D31" s="43"/>
      <c r="E31" s="43"/>
      <c r="F31" s="43"/>
      <c r="G31" s="43"/>
      <c r="H31" s="43"/>
      <c r="I31" s="43"/>
      <c r="J31" s="43"/>
    </row>
    <row r="32" spans="1:10" ht="15">
      <c r="A32" s="5" t="s">
        <v>193</v>
      </c>
      <c r="B32" s="6" t="s">
        <v>194</v>
      </c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19" t="s">
        <v>417</v>
      </c>
      <c r="B33" s="9" t="s">
        <v>195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</row>
    <row r="34" spans="1:10" ht="15.75">
      <c r="A34" s="22"/>
      <c r="B34" s="8"/>
      <c r="C34" s="43"/>
      <c r="D34" s="43"/>
      <c r="E34" s="43"/>
      <c r="F34" s="43"/>
      <c r="G34" s="43"/>
      <c r="H34" s="43"/>
      <c r="I34" s="43"/>
      <c r="J34" s="43"/>
    </row>
    <row r="35" spans="1:10" ht="15.75">
      <c r="A35" s="22"/>
      <c r="B35" s="8"/>
      <c r="C35" s="43"/>
      <c r="D35" s="43"/>
      <c r="E35" s="43"/>
      <c r="F35" s="43"/>
      <c r="G35" s="43"/>
      <c r="H35" s="43"/>
      <c r="I35" s="43"/>
      <c r="J35" s="43"/>
    </row>
    <row r="36" spans="1:10" ht="15.75">
      <c r="A36" s="22"/>
      <c r="B36" s="8"/>
      <c r="C36" s="43"/>
      <c r="D36" s="43"/>
      <c r="E36" s="43"/>
      <c r="F36" s="43"/>
      <c r="G36" s="43"/>
      <c r="H36" s="43"/>
      <c r="I36" s="43"/>
      <c r="J36" s="43"/>
    </row>
    <row r="37" spans="1:10" ht="15.75">
      <c r="A37" s="22"/>
      <c r="B37" s="8"/>
      <c r="C37" s="43"/>
      <c r="D37" s="43"/>
      <c r="E37" s="43"/>
      <c r="F37" s="43"/>
      <c r="G37" s="43"/>
      <c r="H37" s="43"/>
      <c r="I37" s="43"/>
      <c r="J37" s="43"/>
    </row>
    <row r="38" spans="1:10" ht="15">
      <c r="A38" s="13" t="s">
        <v>196</v>
      </c>
      <c r="B38" s="6" t="s">
        <v>197</v>
      </c>
      <c r="C38" s="117"/>
      <c r="D38" s="117"/>
      <c r="E38" s="114"/>
      <c r="F38" s="114"/>
      <c r="G38" s="114"/>
      <c r="H38" s="114"/>
      <c r="I38" s="114"/>
      <c r="J38" s="114"/>
    </row>
    <row r="39" spans="1:10" ht="15">
      <c r="A39" s="13"/>
      <c r="B39" s="6"/>
      <c r="C39" s="43"/>
      <c r="D39" s="43"/>
      <c r="E39" s="43"/>
      <c r="F39" s="43"/>
      <c r="G39" s="43"/>
      <c r="H39" s="43"/>
      <c r="I39" s="43"/>
      <c r="J39" s="43"/>
    </row>
    <row r="40" spans="1:10" ht="15">
      <c r="A40" s="13"/>
      <c r="B40" s="6"/>
      <c r="C40" s="43"/>
      <c r="D40" s="43"/>
      <c r="E40" s="43"/>
      <c r="F40" s="43"/>
      <c r="G40" s="43"/>
      <c r="H40" s="43"/>
      <c r="I40" s="43"/>
      <c r="J40" s="43"/>
    </row>
    <row r="41" spans="1:10" ht="15">
      <c r="A41" s="13"/>
      <c r="B41" s="6"/>
      <c r="C41" s="43"/>
      <c r="D41" s="43"/>
      <c r="E41" s="43"/>
      <c r="F41" s="43"/>
      <c r="G41" s="43"/>
      <c r="H41" s="43"/>
      <c r="I41" s="43"/>
      <c r="J41" s="43"/>
    </row>
    <row r="42" spans="1:10" ht="15">
      <c r="A42" s="13"/>
      <c r="B42" s="6"/>
      <c r="C42" s="43"/>
      <c r="D42" s="43"/>
      <c r="E42" s="43"/>
      <c r="F42" s="43"/>
      <c r="G42" s="43"/>
      <c r="H42" s="43"/>
      <c r="I42" s="43"/>
      <c r="J42" s="43"/>
    </row>
    <row r="43" spans="1:10" ht="15">
      <c r="A43" s="13" t="s">
        <v>198</v>
      </c>
      <c r="B43" s="6" t="s">
        <v>199</v>
      </c>
      <c r="C43" s="43"/>
      <c r="D43" s="43"/>
      <c r="E43" s="43"/>
      <c r="F43" s="43"/>
      <c r="G43" s="43"/>
      <c r="H43" s="43"/>
      <c r="I43" s="43"/>
      <c r="J43" s="43"/>
    </row>
    <row r="44" spans="1:10" ht="15">
      <c r="A44" s="13"/>
      <c r="B44" s="6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13"/>
      <c r="B45" s="6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13"/>
      <c r="B46" s="6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13"/>
      <c r="B47" s="6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13" t="s">
        <v>200</v>
      </c>
      <c r="B48" s="6" t="s">
        <v>201</v>
      </c>
      <c r="C48" s="43"/>
      <c r="D48" s="43"/>
      <c r="E48" s="43"/>
      <c r="F48" s="43"/>
      <c r="G48" s="43"/>
      <c r="H48" s="43"/>
      <c r="I48" s="43"/>
      <c r="J48" s="43"/>
    </row>
    <row r="49" spans="1:10" ht="15">
      <c r="A49" s="13" t="s">
        <v>202</v>
      </c>
      <c r="B49" s="6" t="s">
        <v>203</v>
      </c>
      <c r="C49" s="43"/>
      <c r="D49" s="43"/>
      <c r="E49" s="43"/>
      <c r="F49" s="43"/>
      <c r="G49" s="43"/>
      <c r="H49" s="43"/>
      <c r="I49" s="43"/>
      <c r="J49" s="43"/>
    </row>
    <row r="50" spans="1:10" ht="15.75">
      <c r="A50" s="19" t="s">
        <v>418</v>
      </c>
      <c r="B50" s="9" t="s">
        <v>204</v>
      </c>
      <c r="C50" s="117">
        <f>C38</f>
        <v>0</v>
      </c>
      <c r="D50" s="117">
        <f>D38</f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</row>
    <row r="51" spans="1:10" ht="78.75">
      <c r="A51" s="96" t="s">
        <v>58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5.75">
      <c r="A52" s="62" t="s">
        <v>59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5.75">
      <c r="A53" s="62" t="s">
        <v>59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5.75">
      <c r="A54" s="62" t="s">
        <v>59</v>
      </c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ht="15">
      <c r="A57" s="92" t="s">
        <v>57</v>
      </c>
    </row>
    <row r="58" ht="15">
      <c r="A58" s="95"/>
    </row>
    <row r="59" ht="25.5">
      <c r="A59" s="93" t="s">
        <v>64</v>
      </c>
    </row>
    <row r="60" ht="51">
      <c r="A60" s="93" t="s">
        <v>52</v>
      </c>
    </row>
    <row r="61" ht="25.5">
      <c r="A61" s="93" t="s">
        <v>53</v>
      </c>
    </row>
    <row r="62" ht="25.5">
      <c r="A62" s="93" t="s">
        <v>54</v>
      </c>
    </row>
    <row r="63" ht="38.25">
      <c r="A63" s="93" t="s">
        <v>55</v>
      </c>
    </row>
    <row r="64" ht="25.5">
      <c r="A64" s="93" t="s">
        <v>56</v>
      </c>
    </row>
    <row r="65" ht="38.25">
      <c r="A65" s="93" t="s">
        <v>65</v>
      </c>
    </row>
    <row r="66" ht="51">
      <c r="A66" s="94" t="s">
        <v>66</v>
      </c>
    </row>
  </sheetData>
  <sheetProtection/>
  <mergeCells count="2">
    <mergeCell ref="A4:J4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799</v>
      </c>
    </row>
    <row r="3" spans="1:10" ht="30" customHeight="1">
      <c r="A3" s="286" t="s">
        <v>651</v>
      </c>
      <c r="B3" s="287"/>
      <c r="C3" s="287"/>
      <c r="D3" s="287"/>
      <c r="E3" s="287"/>
      <c r="F3" s="287"/>
      <c r="G3" s="89"/>
      <c r="H3" s="89"/>
      <c r="I3" s="89"/>
      <c r="J3" s="89"/>
    </row>
    <row r="5" ht="15.75">
      <c r="A5" s="85"/>
    </row>
    <row r="6" ht="15">
      <c r="A6" s="4" t="s">
        <v>8</v>
      </c>
    </row>
    <row r="7" spans="1:6" ht="18.75">
      <c r="A7" s="233" t="s">
        <v>68</v>
      </c>
      <c r="B7" s="234"/>
      <c r="C7" s="234"/>
      <c r="D7" s="234"/>
      <c r="E7" s="234"/>
      <c r="F7" s="296"/>
    </row>
    <row r="8" spans="1:10" ht="36" customHeight="1">
      <c r="A8" s="2" t="s">
        <v>79</v>
      </c>
      <c r="B8" s="3" t="s">
        <v>80</v>
      </c>
      <c r="C8" s="112" t="s">
        <v>67</v>
      </c>
      <c r="D8" s="112" t="s">
        <v>639</v>
      </c>
      <c r="E8" s="112" t="s">
        <v>640</v>
      </c>
      <c r="F8" s="112" t="s">
        <v>641</v>
      </c>
      <c r="G8" s="97"/>
      <c r="H8" s="98"/>
      <c r="I8" s="98"/>
      <c r="J8" s="98"/>
    </row>
    <row r="9" spans="1:10" ht="15">
      <c r="A9" s="105" t="s">
        <v>64</v>
      </c>
      <c r="B9" s="5"/>
      <c r="C9" s="43">
        <v>0</v>
      </c>
      <c r="D9" s="43">
        <v>0</v>
      </c>
      <c r="E9" s="66">
        <v>0</v>
      </c>
      <c r="F9" s="66">
        <v>0</v>
      </c>
      <c r="G9" s="99"/>
      <c r="H9" s="100"/>
      <c r="I9" s="100"/>
      <c r="J9" s="24"/>
    </row>
    <row r="10" spans="1:10" ht="38.25">
      <c r="A10" s="105" t="s">
        <v>52</v>
      </c>
      <c r="B10" s="56"/>
      <c r="C10" s="43">
        <v>0</v>
      </c>
      <c r="D10" s="43">
        <v>0</v>
      </c>
      <c r="E10" s="43">
        <v>0</v>
      </c>
      <c r="F10" s="43">
        <v>0</v>
      </c>
      <c r="G10" s="99"/>
      <c r="H10" s="100"/>
      <c r="I10" s="100"/>
      <c r="J10" s="24"/>
    </row>
    <row r="11" spans="1:10" ht="25.5">
      <c r="A11" s="105" t="s">
        <v>53</v>
      </c>
      <c r="B11" s="5"/>
      <c r="C11" s="43">
        <v>0</v>
      </c>
      <c r="D11" s="43">
        <v>0</v>
      </c>
      <c r="E11" s="43">
        <v>0</v>
      </c>
      <c r="F11" s="43">
        <v>0</v>
      </c>
      <c r="G11" s="99"/>
      <c r="H11" s="100"/>
      <c r="I11" s="100"/>
      <c r="J11" s="24"/>
    </row>
    <row r="12" spans="1:10" ht="25.5">
      <c r="A12" s="105" t="s">
        <v>54</v>
      </c>
      <c r="B12" s="5"/>
      <c r="C12" s="43">
        <v>0</v>
      </c>
      <c r="D12" s="43">
        <v>0</v>
      </c>
      <c r="E12" s="43">
        <v>0</v>
      </c>
      <c r="F12" s="43">
        <v>0</v>
      </c>
      <c r="G12" s="99"/>
      <c r="H12" s="100"/>
      <c r="I12" s="100"/>
      <c r="J12" s="24"/>
    </row>
    <row r="13" spans="1:10" ht="25.5">
      <c r="A13" s="105" t="s">
        <v>55</v>
      </c>
      <c r="B13" s="56"/>
      <c r="C13" s="43">
        <v>0</v>
      </c>
      <c r="D13" s="43">
        <v>0</v>
      </c>
      <c r="E13" s="43">
        <v>0</v>
      </c>
      <c r="F13" s="43">
        <v>0</v>
      </c>
      <c r="G13" s="99"/>
      <c r="H13" s="100"/>
      <c r="I13" s="100"/>
      <c r="J13" s="24"/>
    </row>
    <row r="14" spans="1:10" ht="25.5">
      <c r="A14" s="105" t="s">
        <v>56</v>
      </c>
      <c r="B14" s="7"/>
      <c r="C14" s="43">
        <v>0</v>
      </c>
      <c r="D14" s="43">
        <v>0</v>
      </c>
      <c r="E14" s="43">
        <v>0</v>
      </c>
      <c r="F14" s="43">
        <v>0</v>
      </c>
      <c r="G14" s="99"/>
      <c r="H14" s="100"/>
      <c r="I14" s="100"/>
      <c r="J14" s="24"/>
    </row>
    <row r="15" spans="1:10" ht="25.5">
      <c r="A15" s="105" t="s">
        <v>65</v>
      </c>
      <c r="B15" s="5"/>
      <c r="C15" s="43">
        <v>0</v>
      </c>
      <c r="D15" s="43">
        <v>0</v>
      </c>
      <c r="E15" s="43">
        <v>0</v>
      </c>
      <c r="F15" s="43">
        <v>0</v>
      </c>
      <c r="G15" s="99"/>
      <c r="H15" s="100"/>
      <c r="I15" s="100"/>
      <c r="J15" s="24"/>
    </row>
    <row r="16" spans="1:10" ht="26.25" customHeight="1">
      <c r="A16" s="48" t="s">
        <v>24</v>
      </c>
      <c r="B16" s="107" t="s">
        <v>250</v>
      </c>
      <c r="C16" s="141">
        <v>0</v>
      </c>
      <c r="D16" s="141">
        <v>0</v>
      </c>
      <c r="E16" s="141">
        <v>0</v>
      </c>
      <c r="F16" s="141">
        <v>0</v>
      </c>
      <c r="G16" s="24"/>
      <c r="H16" s="24"/>
      <c r="I16" s="24"/>
      <c r="J16" s="24"/>
    </row>
    <row r="17" spans="1:10" ht="26.25" customHeight="1">
      <c r="A17" s="86"/>
      <c r="B17" s="108"/>
      <c r="C17" s="109"/>
      <c r="D17" s="109"/>
      <c r="E17" s="109"/>
      <c r="F17" s="109"/>
      <c r="G17" s="109"/>
      <c r="H17" s="109"/>
      <c r="I17" s="109"/>
      <c r="J17" s="24"/>
    </row>
    <row r="18" spans="1:10" ht="15">
      <c r="A18" s="86"/>
      <c r="B18" s="87"/>
      <c r="C18" s="24"/>
      <c r="D18" s="24"/>
      <c r="E18" s="24"/>
      <c r="F18" s="24"/>
      <c r="G18" s="24"/>
      <c r="H18" s="24"/>
      <c r="I18" s="24"/>
      <c r="J18" s="24"/>
    </row>
    <row r="19" spans="1:6" ht="18.75">
      <c r="A19" s="297" t="s">
        <v>69</v>
      </c>
      <c r="B19" s="298"/>
      <c r="C19" s="298"/>
      <c r="D19" s="298"/>
      <c r="E19" s="298"/>
      <c r="F19" s="299"/>
    </row>
    <row r="20" spans="1:9" ht="25.5">
      <c r="A20" s="2" t="s">
        <v>79</v>
      </c>
      <c r="B20" s="3" t="s">
        <v>80</v>
      </c>
      <c r="C20" s="112" t="s">
        <v>60</v>
      </c>
      <c r="D20" s="112" t="s">
        <v>642</v>
      </c>
      <c r="E20" s="112" t="s">
        <v>643</v>
      </c>
      <c r="F20" s="112" t="s">
        <v>644</v>
      </c>
      <c r="G20" s="101"/>
      <c r="H20" s="24"/>
      <c r="I20" s="24"/>
    </row>
    <row r="21" spans="1:9" ht="15">
      <c r="A21" s="111" t="s">
        <v>42</v>
      </c>
      <c r="B21" s="40"/>
      <c r="C21" s="28"/>
      <c r="D21" s="28"/>
      <c r="E21" s="28"/>
      <c r="F21" s="28"/>
      <c r="G21" s="101"/>
      <c r="H21" s="24"/>
      <c r="I21" s="24"/>
    </row>
    <row r="22" spans="1:9" ht="15.75">
      <c r="A22" s="112" t="s">
        <v>36</v>
      </c>
      <c r="B22" s="110" t="s">
        <v>302</v>
      </c>
      <c r="C22" s="28">
        <v>28100</v>
      </c>
      <c r="D22" s="28">
        <v>28100</v>
      </c>
      <c r="E22" s="28">
        <v>28100</v>
      </c>
      <c r="F22" s="28">
        <v>28100</v>
      </c>
      <c r="G22" s="101"/>
      <c r="H22" s="24"/>
      <c r="I22" s="24"/>
    </row>
    <row r="23" spans="1:9" ht="30">
      <c r="A23" s="112" t="s">
        <v>37</v>
      </c>
      <c r="B23" s="110" t="s">
        <v>325</v>
      </c>
      <c r="C23" s="28">
        <v>3459</v>
      </c>
      <c r="D23" s="28">
        <v>2635</v>
      </c>
      <c r="E23" s="28">
        <v>2635</v>
      </c>
      <c r="F23" s="28">
        <v>2635</v>
      </c>
      <c r="G23" s="101"/>
      <c r="H23" s="24"/>
      <c r="I23" s="24"/>
    </row>
    <row r="24" spans="1:9" ht="15.75">
      <c r="A24" s="112" t="s">
        <v>38</v>
      </c>
      <c r="B24" s="110" t="s">
        <v>325</v>
      </c>
      <c r="C24" s="28">
        <v>646</v>
      </c>
      <c r="D24" s="28">
        <v>646</v>
      </c>
      <c r="E24" s="28">
        <v>646</v>
      </c>
      <c r="F24" s="28">
        <v>646</v>
      </c>
      <c r="G24" s="101"/>
      <c r="H24" s="24"/>
      <c r="I24" s="24"/>
    </row>
    <row r="25" spans="1:9" ht="30">
      <c r="A25" s="112" t="s">
        <v>39</v>
      </c>
      <c r="B25" s="110" t="s">
        <v>325</v>
      </c>
      <c r="C25" s="28">
        <v>0</v>
      </c>
      <c r="D25" s="28">
        <v>0</v>
      </c>
      <c r="E25" s="28">
        <v>0</v>
      </c>
      <c r="F25" s="28">
        <v>0</v>
      </c>
      <c r="G25" s="101"/>
      <c r="H25" s="24"/>
      <c r="I25" s="24"/>
    </row>
    <row r="26" spans="1:9" ht="15.75">
      <c r="A26" s="112" t="s">
        <v>40</v>
      </c>
      <c r="B26" s="110" t="s">
        <v>302</v>
      </c>
      <c r="C26" s="28">
        <v>0</v>
      </c>
      <c r="D26" s="28">
        <v>0</v>
      </c>
      <c r="E26" s="28">
        <v>0</v>
      </c>
      <c r="F26" s="28">
        <v>0</v>
      </c>
      <c r="G26" s="101"/>
      <c r="H26" s="24"/>
      <c r="I26" s="24"/>
    </row>
    <row r="27" spans="1:9" ht="15.75">
      <c r="A27" s="112" t="s">
        <v>41</v>
      </c>
      <c r="B27" s="75" t="s">
        <v>70</v>
      </c>
      <c r="C27" s="28">
        <v>0</v>
      </c>
      <c r="D27" s="28">
        <v>0</v>
      </c>
      <c r="E27" s="28">
        <v>0</v>
      </c>
      <c r="F27" s="28">
        <v>0</v>
      </c>
      <c r="G27" s="101"/>
      <c r="H27" s="24"/>
      <c r="I27" s="24"/>
    </row>
    <row r="28" spans="1:9" ht="24" customHeight="1">
      <c r="A28" s="48" t="s">
        <v>24</v>
      </c>
      <c r="B28" s="49"/>
      <c r="C28" s="106">
        <f>SUM(C22:C27)</f>
        <v>32205</v>
      </c>
      <c r="D28" s="106">
        <f>SUM(D22:D27)</f>
        <v>31381</v>
      </c>
      <c r="E28" s="106">
        <f>SUM(E22:E27)</f>
        <v>31381</v>
      </c>
      <c r="F28" s="106">
        <f>SUM(F22:F27)</f>
        <v>31381</v>
      </c>
      <c r="G28" s="101"/>
      <c r="H28" s="24"/>
      <c r="I28" s="24"/>
    </row>
    <row r="32" ht="25.5">
      <c r="A32" s="102" t="s">
        <v>61</v>
      </c>
    </row>
    <row r="33" ht="25.5">
      <c r="A33" s="103" t="s">
        <v>62</v>
      </c>
    </row>
    <row r="34" ht="15">
      <c r="A34" s="103" t="s">
        <v>63</v>
      </c>
    </row>
    <row r="35" ht="15">
      <c r="A35" s="104" t="s">
        <v>19</v>
      </c>
    </row>
  </sheetData>
  <sheetProtection/>
  <mergeCells count="3">
    <mergeCell ref="A3:F3"/>
    <mergeCell ref="A7:F7"/>
    <mergeCell ref="A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</cols>
  <sheetData>
    <row r="1" ht="15">
      <c r="A1" t="s">
        <v>800</v>
      </c>
    </row>
    <row r="3" spans="1:3" ht="21.75" customHeight="1">
      <c r="A3" s="286" t="s">
        <v>646</v>
      </c>
      <c r="B3" s="290"/>
      <c r="C3" s="290"/>
    </row>
    <row r="4" spans="1:3" ht="26.25" customHeight="1">
      <c r="A4" s="289" t="s">
        <v>20</v>
      </c>
      <c r="B4" s="287"/>
      <c r="C4" s="287"/>
    </row>
    <row r="6" spans="1:3" ht="30">
      <c r="A6" s="2" t="s">
        <v>79</v>
      </c>
      <c r="B6" s="3" t="s">
        <v>80</v>
      </c>
      <c r="C6" s="62" t="s">
        <v>6</v>
      </c>
    </row>
    <row r="7" spans="1:3" ht="15">
      <c r="A7" s="28"/>
      <c r="B7" s="28"/>
      <c r="C7" s="28"/>
    </row>
    <row r="8" spans="1:3" ht="15">
      <c r="A8" s="28"/>
      <c r="B8" s="28"/>
      <c r="C8" s="28"/>
    </row>
    <row r="9" spans="1:3" ht="15">
      <c r="A9" s="28"/>
      <c r="B9" s="28"/>
      <c r="C9" s="28"/>
    </row>
    <row r="10" spans="1:3" ht="15">
      <c r="A10" s="28"/>
      <c r="B10" s="28"/>
      <c r="C10" s="28"/>
    </row>
    <row r="11" spans="1:3" ht="15">
      <c r="A11" s="13" t="s">
        <v>182</v>
      </c>
      <c r="B11" s="6" t="s">
        <v>183</v>
      </c>
      <c r="C11" s="28"/>
    </row>
    <row r="12" spans="1:3" ht="15">
      <c r="A12" s="13"/>
      <c r="B12" s="6"/>
      <c r="C12" s="28"/>
    </row>
    <row r="13" spans="1:3" ht="15">
      <c r="A13" s="13"/>
      <c r="B13" s="6"/>
      <c r="C13" s="28"/>
    </row>
    <row r="14" spans="1:3" ht="15">
      <c r="A14" s="13"/>
      <c r="B14" s="6"/>
      <c r="C14" s="28"/>
    </row>
    <row r="15" spans="1:3" ht="15">
      <c r="A15" s="13"/>
      <c r="B15" s="6"/>
      <c r="C15" s="28"/>
    </row>
    <row r="16" spans="1:3" ht="15">
      <c r="A16" s="13" t="s">
        <v>416</v>
      </c>
      <c r="B16" s="6" t="s">
        <v>184</v>
      </c>
      <c r="C16" s="28"/>
    </row>
    <row r="17" spans="1:3" ht="15">
      <c r="A17" s="13"/>
      <c r="B17" s="6"/>
      <c r="C17" s="28"/>
    </row>
    <row r="18" spans="1:3" ht="15">
      <c r="A18" s="13"/>
      <c r="B18" s="6"/>
      <c r="C18" s="28"/>
    </row>
    <row r="19" spans="1:3" ht="15">
      <c r="A19" s="13"/>
      <c r="B19" s="6"/>
      <c r="C19" s="28"/>
    </row>
    <row r="20" spans="1:3" ht="15">
      <c r="A20" s="13"/>
      <c r="B20" s="6"/>
      <c r="C20" s="28"/>
    </row>
    <row r="21" spans="1:3" ht="15">
      <c r="A21" s="5" t="s">
        <v>185</v>
      </c>
      <c r="B21" s="6" t="s">
        <v>186</v>
      </c>
      <c r="C21" s="28"/>
    </row>
    <row r="22" spans="1:3" ht="15">
      <c r="A22" s="5"/>
      <c r="B22" s="6"/>
      <c r="C22" s="28"/>
    </row>
    <row r="23" spans="1:3" ht="15">
      <c r="A23" s="5"/>
      <c r="B23" s="6"/>
      <c r="C23" s="28"/>
    </row>
    <row r="24" spans="1:3" ht="15">
      <c r="A24" s="13" t="s">
        <v>187</v>
      </c>
      <c r="B24" s="6" t="s">
        <v>188</v>
      </c>
      <c r="C24" s="28">
        <v>2900</v>
      </c>
    </row>
    <row r="25" spans="1:3" ht="15">
      <c r="A25" s="13"/>
      <c r="B25" s="6"/>
      <c r="C25" s="28"/>
    </row>
    <row r="26" spans="1:3" ht="15">
      <c r="A26" s="13"/>
      <c r="B26" s="6"/>
      <c r="C26" s="28"/>
    </row>
    <row r="27" spans="1:3" ht="15">
      <c r="A27" s="13" t="s">
        <v>189</v>
      </c>
      <c r="B27" s="6" t="s">
        <v>190</v>
      </c>
      <c r="C27" s="28"/>
    </row>
    <row r="28" spans="1:3" ht="15">
      <c r="A28" s="13"/>
      <c r="B28" s="6"/>
      <c r="C28" s="28"/>
    </row>
    <row r="29" spans="1:3" ht="15">
      <c r="A29" s="13"/>
      <c r="B29" s="6"/>
      <c r="C29" s="28"/>
    </row>
    <row r="30" spans="1:3" ht="15">
      <c r="A30" s="5" t="s">
        <v>191</v>
      </c>
      <c r="B30" s="6" t="s">
        <v>192</v>
      </c>
      <c r="C30" s="28"/>
    </row>
    <row r="31" spans="1:3" ht="15">
      <c r="A31" s="5" t="s">
        <v>193</v>
      </c>
      <c r="B31" s="6" t="s">
        <v>194</v>
      </c>
      <c r="C31" s="28"/>
    </row>
    <row r="32" spans="1:3" ht="15.75">
      <c r="A32" s="19" t="s">
        <v>417</v>
      </c>
      <c r="B32" s="9" t="s">
        <v>195</v>
      </c>
      <c r="C32" s="115">
        <f>SUM(C24:C31)</f>
        <v>2900</v>
      </c>
    </row>
    <row r="33" spans="1:3" ht="15.75">
      <c r="A33" s="22"/>
      <c r="B33" s="8"/>
      <c r="C33" s="28"/>
    </row>
    <row r="34" spans="1:3" ht="15.75">
      <c r="A34" s="22"/>
      <c r="B34" s="8"/>
      <c r="C34" s="28"/>
    </row>
    <row r="35" spans="1:3" ht="15.75">
      <c r="A35" s="22"/>
      <c r="B35" s="8"/>
      <c r="C35" s="28"/>
    </row>
    <row r="36" spans="1:3" ht="15.75">
      <c r="A36" s="22"/>
      <c r="B36" s="8"/>
      <c r="C36" s="28"/>
    </row>
    <row r="37" spans="1:3" ht="15">
      <c r="A37" s="13" t="s">
        <v>196</v>
      </c>
      <c r="B37" s="6" t="s">
        <v>197</v>
      </c>
      <c r="C37" s="122">
        <f>SUM(C38:C40)</f>
        <v>43881</v>
      </c>
    </row>
    <row r="38" spans="1:3" ht="15">
      <c r="A38" s="13" t="s">
        <v>647</v>
      </c>
      <c r="B38" s="6"/>
      <c r="C38" s="120">
        <v>42108</v>
      </c>
    </row>
    <row r="39" spans="1:3" ht="15">
      <c r="A39" s="13" t="s">
        <v>648</v>
      </c>
      <c r="B39" s="6"/>
      <c r="C39" s="120">
        <v>1600</v>
      </c>
    </row>
    <row r="40" spans="1:3" ht="15">
      <c r="A40" s="13" t="s">
        <v>649</v>
      </c>
      <c r="B40" s="6"/>
      <c r="C40" s="120">
        <v>173</v>
      </c>
    </row>
    <row r="41" spans="1:3" ht="15">
      <c r="A41" s="13"/>
      <c r="B41" s="6"/>
      <c r="C41" s="120"/>
    </row>
    <row r="42" spans="1:3" ht="15">
      <c r="A42" s="13" t="s">
        <v>198</v>
      </c>
      <c r="B42" s="6" t="s">
        <v>199</v>
      </c>
      <c r="C42" s="120"/>
    </row>
    <row r="43" spans="1:3" ht="15">
      <c r="A43" s="13"/>
      <c r="B43" s="6"/>
      <c r="C43" s="120"/>
    </row>
    <row r="44" spans="1:3" ht="15">
      <c r="A44" s="13"/>
      <c r="B44" s="6"/>
      <c r="C44" s="120"/>
    </row>
    <row r="45" spans="1:3" ht="15">
      <c r="A45" s="13"/>
      <c r="B45" s="6"/>
      <c r="C45" s="120"/>
    </row>
    <row r="46" spans="1:3" ht="15">
      <c r="A46" s="13"/>
      <c r="B46" s="6"/>
      <c r="C46" s="120"/>
    </row>
    <row r="47" spans="1:3" ht="15">
      <c r="A47" s="13" t="s">
        <v>200</v>
      </c>
      <c r="B47" s="6" t="s">
        <v>201</v>
      </c>
      <c r="C47" s="120"/>
    </row>
    <row r="48" spans="1:3" ht="15">
      <c r="A48" s="13" t="s">
        <v>202</v>
      </c>
      <c r="B48" s="6" t="s">
        <v>203</v>
      </c>
      <c r="C48" s="120"/>
    </row>
    <row r="49" spans="1:3" ht="15.75">
      <c r="A49" s="19" t="s">
        <v>418</v>
      </c>
      <c r="B49" s="9" t="s">
        <v>204</v>
      </c>
      <c r="C49" s="121">
        <f>SUM(C38:C40)</f>
        <v>43881</v>
      </c>
    </row>
    <row r="91" spans="1:3" ht="15">
      <c r="A91" s="4"/>
      <c r="B91" s="4"/>
      <c r="C91" s="4"/>
    </row>
    <row r="92" spans="1:3" ht="15">
      <c r="A92" s="4"/>
      <c r="B92" s="4"/>
      <c r="C92" s="4"/>
    </row>
    <row r="93" spans="1:3" ht="15">
      <c r="A93" s="4"/>
      <c r="B93" s="4"/>
      <c r="C93" s="4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ht="15">
      <c r="A1" t="s">
        <v>801</v>
      </c>
    </row>
    <row r="3" spans="1:2" ht="27" customHeight="1">
      <c r="A3" s="286" t="s">
        <v>646</v>
      </c>
      <c r="B3" s="290"/>
    </row>
    <row r="4" spans="1:7" ht="71.25" customHeight="1">
      <c r="A4" s="289" t="s">
        <v>26</v>
      </c>
      <c r="B4" s="289"/>
      <c r="C4" s="72"/>
      <c r="D4" s="72"/>
      <c r="E4" s="72"/>
      <c r="F4" s="72"/>
      <c r="G4" s="72"/>
    </row>
    <row r="5" spans="1:7" ht="24" customHeight="1">
      <c r="A5" s="68"/>
      <c r="B5" s="68"/>
      <c r="C5" s="72"/>
      <c r="D5" s="72"/>
      <c r="E5" s="72"/>
      <c r="F5" s="72"/>
      <c r="G5" s="72"/>
    </row>
    <row r="6" ht="22.5" customHeight="1">
      <c r="A6" s="4" t="s">
        <v>6</v>
      </c>
    </row>
    <row r="7" spans="1:2" ht="18">
      <c r="A7" s="45" t="s">
        <v>650</v>
      </c>
      <c r="B7" s="44" t="s">
        <v>15</v>
      </c>
    </row>
    <row r="8" spans="1:2" ht="15">
      <c r="A8" s="43" t="s">
        <v>71</v>
      </c>
      <c r="B8" s="43"/>
    </row>
    <row r="9" spans="1:2" ht="15">
      <c r="A9" s="73" t="s">
        <v>72</v>
      </c>
      <c r="B9" s="43"/>
    </row>
    <row r="10" spans="1:2" ht="15">
      <c r="A10" s="43" t="s">
        <v>73</v>
      </c>
      <c r="B10" s="43"/>
    </row>
    <row r="11" spans="1:2" ht="15">
      <c r="A11" s="43" t="s">
        <v>74</v>
      </c>
      <c r="B11" s="43"/>
    </row>
    <row r="12" spans="1:2" ht="15">
      <c r="A12" s="43" t="s">
        <v>75</v>
      </c>
      <c r="B12" s="43"/>
    </row>
    <row r="13" spans="1:2" ht="15">
      <c r="A13" s="43" t="s">
        <v>76</v>
      </c>
      <c r="B13" s="43">
        <v>2900</v>
      </c>
    </row>
    <row r="14" spans="1:2" ht="15">
      <c r="A14" s="43" t="s">
        <v>77</v>
      </c>
      <c r="B14" s="43">
        <v>42108</v>
      </c>
    </row>
    <row r="15" spans="1:2" ht="15">
      <c r="A15" s="43" t="s">
        <v>78</v>
      </c>
      <c r="B15" s="43"/>
    </row>
    <row r="16" spans="1:2" ht="15">
      <c r="A16" s="71" t="s">
        <v>18</v>
      </c>
      <c r="B16" s="143">
        <f>SUM(B10:B14)</f>
        <v>45008</v>
      </c>
    </row>
    <row r="17" spans="1:2" ht="30">
      <c r="A17" s="74" t="s">
        <v>10</v>
      </c>
      <c r="B17" s="43"/>
    </row>
    <row r="18" spans="1:2" ht="30">
      <c r="A18" s="74" t="s">
        <v>11</v>
      </c>
      <c r="B18" s="43"/>
    </row>
    <row r="19" spans="1:2" ht="15">
      <c r="A19" s="75" t="s">
        <v>12</v>
      </c>
      <c r="B19" s="43"/>
    </row>
    <row r="20" spans="1:2" ht="15">
      <c r="A20" s="75" t="s">
        <v>13</v>
      </c>
      <c r="B20" s="43"/>
    </row>
    <row r="21" spans="1:2" ht="15">
      <c r="A21" s="43" t="s">
        <v>16</v>
      </c>
      <c r="B21" s="43"/>
    </row>
    <row r="22" spans="1:2" ht="15">
      <c r="A22" s="52" t="s">
        <v>14</v>
      </c>
      <c r="B22" s="43"/>
    </row>
    <row r="23" spans="1:2" ht="31.5">
      <c r="A23" s="77" t="s">
        <v>17</v>
      </c>
      <c r="B23" s="160">
        <v>45008</v>
      </c>
    </row>
    <row r="24" spans="1:2" ht="15.75">
      <c r="A24" s="46" t="s">
        <v>541</v>
      </c>
      <c r="B24" s="161">
        <v>45008</v>
      </c>
    </row>
    <row r="27" spans="1:2" ht="18">
      <c r="A27" s="45" t="s">
        <v>9</v>
      </c>
      <c r="B27" s="44" t="s">
        <v>15</v>
      </c>
    </row>
    <row r="28" spans="1:2" ht="15">
      <c r="A28" s="43" t="s">
        <v>71</v>
      </c>
      <c r="B28" s="43"/>
    </row>
    <row r="29" spans="1:2" ht="15">
      <c r="A29" s="73" t="s">
        <v>72</v>
      </c>
      <c r="B29" s="43"/>
    </row>
    <row r="30" spans="1:2" ht="15">
      <c r="A30" s="43" t="s">
        <v>73</v>
      </c>
      <c r="B30" s="43"/>
    </row>
    <row r="31" spans="1:2" ht="15">
      <c r="A31" s="43" t="s">
        <v>74</v>
      </c>
      <c r="B31" s="43"/>
    </row>
    <row r="32" spans="1:2" ht="15">
      <c r="A32" s="43" t="s">
        <v>75</v>
      </c>
      <c r="B32" s="43"/>
    </row>
    <row r="33" spans="1:2" ht="15">
      <c r="A33" s="43" t="s">
        <v>76</v>
      </c>
      <c r="B33" s="43"/>
    </row>
    <row r="34" spans="1:2" ht="15">
      <c r="A34" s="43" t="s">
        <v>77</v>
      </c>
      <c r="B34" s="43"/>
    </row>
    <row r="35" spans="1:2" ht="15">
      <c r="A35" s="43" t="s">
        <v>78</v>
      </c>
      <c r="B35" s="43"/>
    </row>
    <row r="36" spans="1:2" ht="15">
      <c r="A36" s="71" t="s">
        <v>18</v>
      </c>
      <c r="B36" s="76">
        <v>0</v>
      </c>
    </row>
    <row r="37" spans="1:2" ht="30">
      <c r="A37" s="74" t="s">
        <v>10</v>
      </c>
      <c r="B37" s="43"/>
    </row>
    <row r="38" spans="1:2" ht="30">
      <c r="A38" s="74" t="s">
        <v>11</v>
      </c>
      <c r="B38" s="43"/>
    </row>
    <row r="39" spans="1:2" ht="15">
      <c r="A39" s="75" t="s">
        <v>12</v>
      </c>
      <c r="B39" s="43"/>
    </row>
    <row r="40" spans="1:2" ht="15">
      <c r="A40" s="75" t="s">
        <v>13</v>
      </c>
      <c r="B40" s="43"/>
    </row>
    <row r="41" spans="1:2" ht="15">
      <c r="A41" s="43" t="s">
        <v>16</v>
      </c>
      <c r="B41" s="43"/>
    </row>
    <row r="42" spans="1:2" ht="15">
      <c r="A42" s="52" t="s">
        <v>14</v>
      </c>
      <c r="B42" s="43"/>
    </row>
    <row r="43" spans="1:2" ht="31.5">
      <c r="A43" s="77" t="s">
        <v>17</v>
      </c>
      <c r="B43" s="21"/>
    </row>
    <row r="44" spans="1:2" ht="15.75">
      <c r="A44" s="46" t="s">
        <v>541</v>
      </c>
      <c r="B44" s="47">
        <v>0</v>
      </c>
    </row>
  </sheetData>
  <sheetProtection/>
  <mergeCells count="2"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ht="15">
      <c r="A1" t="s">
        <v>0</v>
      </c>
    </row>
    <row r="3" spans="1:5" ht="25.5" customHeight="1">
      <c r="A3" s="286" t="s">
        <v>646</v>
      </c>
      <c r="B3" s="290"/>
      <c r="C3" s="290"/>
      <c r="D3" s="290"/>
      <c r="E3" s="290"/>
    </row>
    <row r="4" spans="1:5" ht="23.25" customHeight="1">
      <c r="A4" s="289" t="s">
        <v>571</v>
      </c>
      <c r="B4" s="303"/>
      <c r="C4" s="303"/>
      <c r="D4" s="303"/>
      <c r="E4" s="303"/>
    </row>
    <row r="5" ht="15">
      <c r="A5" s="1"/>
    </row>
    <row r="6" ht="15">
      <c r="A6" s="1"/>
    </row>
    <row r="7" spans="1:5" ht="51" customHeight="1">
      <c r="A7" s="57" t="s">
        <v>570</v>
      </c>
      <c r="B7" s="58" t="s">
        <v>617</v>
      </c>
      <c r="C7" s="58" t="s">
        <v>674</v>
      </c>
      <c r="D7" s="58" t="s">
        <v>618</v>
      </c>
      <c r="E7" s="70" t="s">
        <v>7</v>
      </c>
    </row>
    <row r="8" spans="1:5" ht="15" customHeight="1">
      <c r="A8" s="58" t="s">
        <v>544</v>
      </c>
      <c r="B8" s="59"/>
      <c r="C8" s="59">
        <v>1</v>
      </c>
      <c r="D8" s="59"/>
      <c r="E8" s="158">
        <v>1</v>
      </c>
    </row>
    <row r="9" spans="1:5" ht="15" customHeight="1">
      <c r="A9" s="58" t="s">
        <v>545</v>
      </c>
      <c r="B9" s="59"/>
      <c r="C9" s="59">
        <v>2</v>
      </c>
      <c r="D9" s="59"/>
      <c r="E9" s="158">
        <v>2</v>
      </c>
    </row>
    <row r="10" spans="1:5" ht="15" customHeight="1">
      <c r="A10" s="58" t="s">
        <v>546</v>
      </c>
      <c r="B10" s="59"/>
      <c r="C10" s="59">
        <v>7</v>
      </c>
      <c r="D10" s="59"/>
      <c r="E10" s="158">
        <v>7</v>
      </c>
    </row>
    <row r="11" spans="1:5" ht="15" customHeight="1">
      <c r="A11" s="58" t="s">
        <v>547</v>
      </c>
      <c r="B11" s="59"/>
      <c r="C11" s="59"/>
      <c r="D11" s="59"/>
      <c r="E11" s="158"/>
    </row>
    <row r="12" spans="1:5" ht="15" customHeight="1">
      <c r="A12" s="57" t="s">
        <v>565</v>
      </c>
      <c r="B12" s="59"/>
      <c r="C12" s="156">
        <v>10</v>
      </c>
      <c r="D12" s="59"/>
      <c r="E12" s="158">
        <v>10</v>
      </c>
    </row>
    <row r="13" spans="1:5" ht="15" customHeight="1">
      <c r="A13" s="58" t="s">
        <v>548</v>
      </c>
      <c r="B13" s="59"/>
      <c r="C13" s="59"/>
      <c r="D13" s="59"/>
      <c r="E13" s="28"/>
    </row>
    <row r="14" spans="1:5" ht="33" customHeight="1">
      <c r="A14" s="58" t="s">
        <v>549</v>
      </c>
      <c r="B14" s="59"/>
      <c r="C14" s="59"/>
      <c r="D14" s="59"/>
      <c r="E14" s="28"/>
    </row>
    <row r="15" spans="1:5" ht="15" customHeight="1">
      <c r="A15" s="58" t="s">
        <v>550</v>
      </c>
      <c r="B15" s="59"/>
      <c r="C15" s="59"/>
      <c r="D15" s="59"/>
      <c r="E15" s="28"/>
    </row>
    <row r="16" spans="1:5" ht="15" customHeight="1">
      <c r="A16" s="58" t="s">
        <v>551</v>
      </c>
      <c r="B16" s="59">
        <v>2</v>
      </c>
      <c r="C16" s="59"/>
      <c r="D16" s="59"/>
      <c r="E16" s="158">
        <v>2</v>
      </c>
    </row>
    <row r="17" spans="1:5" ht="15" customHeight="1">
      <c r="A17" s="58" t="s">
        <v>552</v>
      </c>
      <c r="B17" s="59"/>
      <c r="C17" s="59"/>
      <c r="D17" s="59"/>
      <c r="E17" s="158"/>
    </row>
    <row r="18" spans="1:5" ht="15" customHeight="1">
      <c r="A18" s="58" t="s">
        <v>553</v>
      </c>
      <c r="B18" s="59">
        <v>2</v>
      </c>
      <c r="C18" s="59"/>
      <c r="D18" s="59"/>
      <c r="E18" s="158">
        <v>2</v>
      </c>
    </row>
    <row r="19" spans="1:5" ht="15" customHeight="1">
      <c r="A19" s="58" t="s">
        <v>554</v>
      </c>
      <c r="B19" s="59"/>
      <c r="C19" s="59"/>
      <c r="D19" s="59"/>
      <c r="E19" s="158"/>
    </row>
    <row r="20" spans="1:5" ht="15" customHeight="1">
      <c r="A20" s="57" t="s">
        <v>566</v>
      </c>
      <c r="B20" s="132">
        <f>SUM(B16:B19)</f>
        <v>4</v>
      </c>
      <c r="C20" s="132"/>
      <c r="D20" s="132"/>
      <c r="E20" s="159">
        <f aca="true" t="shared" si="0" ref="E20:E28">SUM(B20:D20)</f>
        <v>4</v>
      </c>
    </row>
    <row r="21" spans="1:5" ht="15" customHeight="1">
      <c r="A21" s="58" t="s">
        <v>555</v>
      </c>
      <c r="B21" s="59"/>
      <c r="C21" s="59">
        <v>1</v>
      </c>
      <c r="D21" s="59"/>
      <c r="E21" s="158">
        <v>1</v>
      </c>
    </row>
    <row r="22" spans="1:5" ht="15" customHeight="1">
      <c r="A22" s="58" t="s">
        <v>556</v>
      </c>
      <c r="B22" s="59"/>
      <c r="C22" s="59"/>
      <c r="D22" s="59"/>
      <c r="E22" s="158"/>
    </row>
    <row r="23" spans="1:5" ht="15" customHeight="1">
      <c r="A23" s="58" t="s">
        <v>557</v>
      </c>
      <c r="B23" s="59">
        <v>14</v>
      </c>
      <c r="C23" s="59"/>
      <c r="D23" s="59"/>
      <c r="E23" s="158">
        <f t="shared" si="0"/>
        <v>14</v>
      </c>
    </row>
    <row r="24" spans="1:5" ht="15" customHeight="1">
      <c r="A24" s="57" t="s">
        <v>567</v>
      </c>
      <c r="B24" s="132">
        <f>SUM(B23)</f>
        <v>14</v>
      </c>
      <c r="C24" s="132">
        <v>1</v>
      </c>
      <c r="D24" s="132"/>
      <c r="E24" s="159">
        <f t="shared" si="0"/>
        <v>15</v>
      </c>
    </row>
    <row r="25" spans="1:5" ht="15" customHeight="1">
      <c r="A25" s="58" t="s">
        <v>558</v>
      </c>
      <c r="B25" s="59">
        <v>1</v>
      </c>
      <c r="C25" s="59"/>
      <c r="D25" s="59"/>
      <c r="E25" s="158">
        <f t="shared" si="0"/>
        <v>1</v>
      </c>
    </row>
    <row r="26" spans="1:5" ht="15" customHeight="1">
      <c r="A26" s="58" t="s">
        <v>559</v>
      </c>
      <c r="B26" s="59">
        <v>5</v>
      </c>
      <c r="C26" s="59"/>
      <c r="D26" s="59"/>
      <c r="E26" s="158">
        <f t="shared" si="0"/>
        <v>5</v>
      </c>
    </row>
    <row r="27" spans="1:5" ht="15" customHeight="1">
      <c r="A27" s="58" t="s">
        <v>560</v>
      </c>
      <c r="B27" s="59">
        <v>1</v>
      </c>
      <c r="C27" s="59"/>
      <c r="D27" s="59"/>
      <c r="E27" s="158">
        <f t="shared" si="0"/>
        <v>1</v>
      </c>
    </row>
    <row r="28" spans="1:5" ht="15" customHeight="1">
      <c r="A28" s="57" t="s">
        <v>568</v>
      </c>
      <c r="B28" s="132">
        <f>SUM(B25:B27)</f>
        <v>7</v>
      </c>
      <c r="C28" s="132"/>
      <c r="D28" s="132"/>
      <c r="E28" s="159">
        <f t="shared" si="0"/>
        <v>7</v>
      </c>
    </row>
    <row r="29" spans="1:5" ht="37.5" customHeight="1">
      <c r="A29" s="57" t="s">
        <v>569</v>
      </c>
      <c r="B29" s="78">
        <v>25</v>
      </c>
      <c r="C29" s="157">
        <v>11</v>
      </c>
      <c r="D29" s="60"/>
      <c r="E29" s="159">
        <v>36</v>
      </c>
    </row>
    <row r="30" spans="1:5" ht="30" customHeight="1">
      <c r="A30" s="58" t="s">
        <v>561</v>
      </c>
      <c r="B30" s="59"/>
      <c r="C30" s="59"/>
      <c r="D30" s="59"/>
      <c r="E30" s="28"/>
    </row>
    <row r="31" spans="1:5" ht="32.25" customHeight="1">
      <c r="A31" s="58" t="s">
        <v>562</v>
      </c>
      <c r="B31" s="59"/>
      <c r="C31" s="12"/>
      <c r="D31" s="59"/>
      <c r="E31" s="28"/>
    </row>
    <row r="32" spans="1:5" ht="33.75" customHeight="1">
      <c r="A32" s="58" t="s">
        <v>563</v>
      </c>
      <c r="B32" s="59"/>
      <c r="C32" s="59"/>
      <c r="D32" s="59"/>
      <c r="E32" s="28"/>
    </row>
    <row r="33" spans="1:5" ht="18.75" customHeight="1">
      <c r="A33" s="58" t="s">
        <v>564</v>
      </c>
      <c r="B33" s="59"/>
      <c r="C33" s="59"/>
      <c r="D33" s="59"/>
      <c r="E33" s="28"/>
    </row>
    <row r="34" spans="1:5" ht="33" customHeight="1">
      <c r="A34" s="57" t="s">
        <v>50</v>
      </c>
      <c r="B34" s="59"/>
      <c r="C34" s="59"/>
      <c r="D34" s="59"/>
      <c r="E34" s="28"/>
    </row>
    <row r="35" spans="1:4" ht="15">
      <c r="A35" s="300"/>
      <c r="B35" s="301"/>
      <c r="C35" s="301"/>
      <c r="D35" s="301"/>
    </row>
    <row r="36" spans="1:4" ht="15">
      <c r="A36" s="302"/>
      <c r="B36" s="301"/>
      <c r="C36" s="301"/>
      <c r="D36" s="301"/>
    </row>
  </sheetData>
  <sheetProtection/>
  <mergeCells count="4">
    <mergeCell ref="A35:D35"/>
    <mergeCell ref="A36:D36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</cols>
  <sheetData>
    <row r="1" ht="15">
      <c r="A1" t="s">
        <v>1</v>
      </c>
    </row>
    <row r="2" ht="13.5" customHeight="1"/>
    <row r="3" spans="1:3" ht="41.25" customHeight="1">
      <c r="A3" s="286" t="s">
        <v>646</v>
      </c>
      <c r="B3" s="290"/>
      <c r="C3" s="290"/>
    </row>
    <row r="4" spans="1:3" ht="23.25" customHeight="1">
      <c r="A4" s="289" t="s">
        <v>21</v>
      </c>
      <c r="B4" s="287"/>
      <c r="C4" s="287"/>
    </row>
    <row r="5" ht="18">
      <c r="A5" s="51"/>
    </row>
    <row r="7" spans="1:3" ht="30">
      <c r="A7" s="2" t="s">
        <v>79</v>
      </c>
      <c r="B7" s="3" t="s">
        <v>80</v>
      </c>
      <c r="C7" s="62" t="s">
        <v>6</v>
      </c>
    </row>
    <row r="8" spans="1:3" ht="15">
      <c r="A8" s="28"/>
      <c r="B8" s="28"/>
      <c r="C8" s="28"/>
    </row>
    <row r="9" spans="1:3" ht="15">
      <c r="A9" s="28"/>
      <c r="B9" s="28"/>
      <c r="C9" s="28"/>
    </row>
    <row r="10" spans="1:3" ht="15">
      <c r="A10" s="28"/>
      <c r="B10" s="28"/>
      <c r="C10" s="28"/>
    </row>
    <row r="11" spans="1:3" ht="15">
      <c r="A11" s="28"/>
      <c r="B11" s="28"/>
      <c r="C11" s="28"/>
    </row>
    <row r="12" spans="1:3" ht="15.75">
      <c r="A12" s="15" t="s">
        <v>626</v>
      </c>
      <c r="B12" s="8" t="s">
        <v>180</v>
      </c>
      <c r="C12" s="121">
        <v>2225</v>
      </c>
    </row>
    <row r="13" spans="1:3" ht="15">
      <c r="A13" s="15"/>
      <c r="B13" s="8"/>
      <c r="C13" s="28"/>
    </row>
    <row r="14" spans="1:3" ht="15">
      <c r="A14" s="15"/>
      <c r="B14" s="8"/>
      <c r="C14" s="28"/>
    </row>
    <row r="15" spans="1:3" ht="15">
      <c r="A15" s="15"/>
      <c r="B15" s="8"/>
      <c r="C15" s="28"/>
    </row>
    <row r="16" spans="1:3" ht="15">
      <c r="A16" s="15"/>
      <c r="B16" s="8"/>
      <c r="C16" s="28"/>
    </row>
    <row r="17" spans="1:3" ht="15.75">
      <c r="A17" s="15" t="s">
        <v>625</v>
      </c>
      <c r="B17" s="8" t="s">
        <v>180</v>
      </c>
      <c r="C17" s="119">
        <v>989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5">
      <c r="A1" t="s">
        <v>2</v>
      </c>
    </row>
    <row r="3" spans="1:3" ht="28.5" customHeight="1">
      <c r="A3" s="286" t="s">
        <v>646</v>
      </c>
      <c r="B3" s="290"/>
      <c r="C3" s="290"/>
    </row>
    <row r="4" spans="1:3" ht="26.25" customHeight="1">
      <c r="A4" s="289" t="s">
        <v>35</v>
      </c>
      <c r="B4" s="289"/>
      <c r="C4" s="289"/>
    </row>
    <row r="5" spans="1:3" ht="18.75" customHeight="1">
      <c r="A5" s="80"/>
      <c r="B5" s="83"/>
      <c r="C5" s="83"/>
    </row>
    <row r="6" ht="23.25" customHeight="1">
      <c r="A6" s="4" t="s">
        <v>6</v>
      </c>
    </row>
    <row r="7" spans="1:3" ht="25.5">
      <c r="A7" s="44" t="s">
        <v>627</v>
      </c>
      <c r="B7" s="3" t="s">
        <v>80</v>
      </c>
      <c r="C7" s="79" t="s">
        <v>25</v>
      </c>
    </row>
    <row r="8" spans="1:3" ht="15">
      <c r="A8" s="12" t="s">
        <v>381</v>
      </c>
      <c r="B8" s="6" t="s">
        <v>159</v>
      </c>
      <c r="C8" s="28"/>
    </row>
    <row r="9" spans="1:3" ht="15">
      <c r="A9" s="12" t="s">
        <v>382</v>
      </c>
      <c r="B9" s="6" t="s">
        <v>159</v>
      </c>
      <c r="C9" s="28"/>
    </row>
    <row r="10" spans="1:3" ht="15">
      <c r="A10" s="12" t="s">
        <v>383</v>
      </c>
      <c r="B10" s="6" t="s">
        <v>159</v>
      </c>
      <c r="C10" s="28"/>
    </row>
    <row r="11" spans="1:3" ht="15">
      <c r="A11" s="12" t="s">
        <v>384</v>
      </c>
      <c r="B11" s="6" t="s">
        <v>159</v>
      </c>
      <c r="C11" s="28"/>
    </row>
    <row r="12" spans="1:3" ht="15">
      <c r="A12" s="13" t="s">
        <v>385</v>
      </c>
      <c r="B12" s="6" t="s">
        <v>159</v>
      </c>
      <c r="C12" s="28"/>
    </row>
    <row r="13" spans="1:3" ht="15">
      <c r="A13" s="13" t="s">
        <v>386</v>
      </c>
      <c r="B13" s="6" t="s">
        <v>159</v>
      </c>
      <c r="C13" s="28"/>
    </row>
    <row r="14" spans="1:3" ht="15">
      <c r="A14" s="15" t="s">
        <v>30</v>
      </c>
      <c r="B14" s="14" t="s">
        <v>159</v>
      </c>
      <c r="C14" s="28"/>
    </row>
    <row r="15" spans="1:3" ht="15">
      <c r="A15" s="12" t="s">
        <v>387</v>
      </c>
      <c r="B15" s="6" t="s">
        <v>160</v>
      </c>
      <c r="C15" s="28"/>
    </row>
    <row r="16" spans="1:3" ht="15">
      <c r="A16" s="16" t="s">
        <v>29</v>
      </c>
      <c r="B16" s="14" t="s">
        <v>160</v>
      </c>
      <c r="C16" s="28"/>
    </row>
    <row r="17" spans="1:3" ht="15">
      <c r="A17" s="12" t="s">
        <v>388</v>
      </c>
      <c r="B17" s="6" t="s">
        <v>161</v>
      </c>
      <c r="C17" s="28"/>
    </row>
    <row r="18" spans="1:3" ht="15">
      <c r="A18" s="12" t="s">
        <v>389</v>
      </c>
      <c r="B18" s="6" t="s">
        <v>161</v>
      </c>
      <c r="C18" s="28"/>
    </row>
    <row r="19" spans="1:3" ht="15">
      <c r="A19" s="13" t="s">
        <v>390</v>
      </c>
      <c r="B19" s="6" t="s">
        <v>161</v>
      </c>
      <c r="C19" s="28"/>
    </row>
    <row r="20" spans="1:3" ht="15">
      <c r="A20" s="13" t="s">
        <v>391</v>
      </c>
      <c r="B20" s="6" t="s">
        <v>161</v>
      </c>
      <c r="C20" s="28"/>
    </row>
    <row r="21" spans="1:3" ht="15">
      <c r="A21" s="13" t="s">
        <v>392</v>
      </c>
      <c r="B21" s="6" t="s">
        <v>161</v>
      </c>
      <c r="C21" s="28"/>
    </row>
    <row r="22" spans="1:3" ht="30">
      <c r="A22" s="17" t="s">
        <v>393</v>
      </c>
      <c r="B22" s="6" t="s">
        <v>161</v>
      </c>
      <c r="C22" s="28"/>
    </row>
    <row r="23" spans="1:3" ht="15">
      <c r="A23" s="11" t="s">
        <v>28</v>
      </c>
      <c r="B23" s="14" t="s">
        <v>161</v>
      </c>
      <c r="C23" s="28"/>
    </row>
    <row r="24" spans="1:3" ht="15">
      <c r="A24" s="12" t="s">
        <v>394</v>
      </c>
      <c r="B24" s="6" t="s">
        <v>162</v>
      </c>
      <c r="C24" s="28"/>
    </row>
    <row r="25" spans="1:3" ht="15">
      <c r="A25" s="12" t="s">
        <v>395</v>
      </c>
      <c r="B25" s="6" t="s">
        <v>162</v>
      </c>
      <c r="C25" s="28"/>
    </row>
    <row r="26" spans="1:3" ht="15">
      <c r="A26" s="11" t="s">
        <v>27</v>
      </c>
      <c r="B26" s="8" t="s">
        <v>162</v>
      </c>
      <c r="C26" s="28"/>
    </row>
    <row r="27" spans="1:3" ht="15">
      <c r="A27" s="12" t="s">
        <v>396</v>
      </c>
      <c r="B27" s="6" t="s">
        <v>163</v>
      </c>
      <c r="C27" s="28"/>
    </row>
    <row r="28" spans="1:3" ht="15">
      <c r="A28" s="12" t="s">
        <v>397</v>
      </c>
      <c r="B28" s="6" t="s">
        <v>163</v>
      </c>
      <c r="C28" s="28"/>
    </row>
    <row r="29" spans="1:3" ht="15">
      <c r="A29" s="13" t="s">
        <v>398</v>
      </c>
      <c r="B29" s="6" t="s">
        <v>163</v>
      </c>
      <c r="C29" s="28"/>
    </row>
    <row r="30" spans="1:3" ht="15">
      <c r="A30" s="13" t="s">
        <v>399</v>
      </c>
      <c r="B30" s="6" t="s">
        <v>163</v>
      </c>
      <c r="C30" s="28"/>
    </row>
    <row r="31" spans="1:3" ht="15">
      <c r="A31" s="13" t="s">
        <v>400</v>
      </c>
      <c r="B31" s="6" t="s">
        <v>163</v>
      </c>
      <c r="C31" s="28"/>
    </row>
    <row r="32" spans="1:3" ht="15">
      <c r="A32" s="13" t="s">
        <v>401</v>
      </c>
      <c r="B32" s="6" t="s">
        <v>163</v>
      </c>
      <c r="C32" s="28"/>
    </row>
    <row r="33" spans="1:3" ht="15">
      <c r="A33" s="13" t="s">
        <v>402</v>
      </c>
      <c r="B33" s="6" t="s">
        <v>163</v>
      </c>
      <c r="C33" s="28"/>
    </row>
    <row r="34" spans="1:3" ht="15">
      <c r="A34" s="13" t="s">
        <v>403</v>
      </c>
      <c r="B34" s="6" t="s">
        <v>163</v>
      </c>
      <c r="C34" s="28"/>
    </row>
    <row r="35" spans="1:3" ht="15">
      <c r="A35" s="13" t="s">
        <v>404</v>
      </c>
      <c r="B35" s="6" t="s">
        <v>163</v>
      </c>
      <c r="C35" s="28"/>
    </row>
    <row r="36" spans="1:3" ht="15">
      <c r="A36" s="13" t="s">
        <v>405</v>
      </c>
      <c r="B36" s="6" t="s">
        <v>163</v>
      </c>
      <c r="C36" s="28"/>
    </row>
    <row r="37" spans="1:3" ht="30">
      <c r="A37" s="13" t="s">
        <v>406</v>
      </c>
      <c r="B37" s="6" t="s">
        <v>163</v>
      </c>
      <c r="C37" s="28">
        <v>5000</v>
      </c>
    </row>
    <row r="38" spans="1:3" ht="30">
      <c r="A38" s="13" t="s">
        <v>407</v>
      </c>
      <c r="B38" s="6" t="s">
        <v>163</v>
      </c>
      <c r="C38" s="28">
        <v>9875</v>
      </c>
    </row>
    <row r="39" spans="1:3" ht="15.75">
      <c r="A39" s="11" t="s">
        <v>408</v>
      </c>
      <c r="B39" s="14" t="s">
        <v>163</v>
      </c>
      <c r="C39" s="119">
        <f>SUM(C35:C38)</f>
        <v>14875</v>
      </c>
    </row>
    <row r="40" spans="1:3" ht="15.75">
      <c r="A40" s="18" t="s">
        <v>409</v>
      </c>
      <c r="B40" s="9" t="s">
        <v>164</v>
      </c>
      <c r="C40" s="119">
        <f>C39</f>
        <v>14875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ht="15">
      <c r="A1" t="s">
        <v>3</v>
      </c>
    </row>
    <row r="3" spans="1:3" ht="27" customHeight="1">
      <c r="A3" s="286" t="s">
        <v>646</v>
      </c>
      <c r="B3" s="287"/>
      <c r="C3" s="287"/>
    </row>
    <row r="4" spans="1:3" ht="27" customHeight="1">
      <c r="A4" s="289" t="s">
        <v>32</v>
      </c>
      <c r="B4" s="287"/>
      <c r="C4" s="287"/>
    </row>
    <row r="5" spans="1:3" ht="19.5" customHeight="1">
      <c r="A5" s="68"/>
      <c r="B5" s="69"/>
      <c r="C5" s="69"/>
    </row>
    <row r="6" ht="15">
      <c r="A6" s="4" t="s">
        <v>6</v>
      </c>
    </row>
    <row r="7" spans="1:3" ht="25.5">
      <c r="A7" s="44" t="s">
        <v>627</v>
      </c>
      <c r="B7" s="3" t="s">
        <v>80</v>
      </c>
      <c r="C7" s="79" t="s">
        <v>25</v>
      </c>
    </row>
    <row r="8" spans="1:3" ht="15">
      <c r="A8" s="13" t="s">
        <v>574</v>
      </c>
      <c r="B8" s="6" t="s">
        <v>170</v>
      </c>
      <c r="C8" s="28"/>
    </row>
    <row r="9" spans="1:3" ht="15">
      <c r="A9" s="13" t="s">
        <v>575</v>
      </c>
      <c r="B9" s="6" t="s">
        <v>170</v>
      </c>
      <c r="C9" s="28"/>
    </row>
    <row r="10" spans="1:3" ht="15">
      <c r="A10" s="13" t="s">
        <v>576</v>
      </c>
      <c r="B10" s="6" t="s">
        <v>170</v>
      </c>
      <c r="C10" s="28"/>
    </row>
    <row r="11" spans="1:3" ht="15">
      <c r="A11" s="13" t="s">
        <v>577</v>
      </c>
      <c r="B11" s="6" t="s">
        <v>170</v>
      </c>
      <c r="C11" s="28"/>
    </row>
    <row r="12" spans="1:3" ht="15">
      <c r="A12" s="13" t="s">
        <v>578</v>
      </c>
      <c r="B12" s="6" t="s">
        <v>170</v>
      </c>
      <c r="C12" s="28"/>
    </row>
    <row r="13" spans="1:3" ht="15">
      <c r="A13" s="13" t="s">
        <v>579</v>
      </c>
      <c r="B13" s="6" t="s">
        <v>170</v>
      </c>
      <c r="C13" s="28"/>
    </row>
    <row r="14" spans="1:3" ht="15">
      <c r="A14" s="13" t="s">
        <v>580</v>
      </c>
      <c r="B14" s="6" t="s">
        <v>170</v>
      </c>
      <c r="C14" s="28"/>
    </row>
    <row r="15" spans="1:3" ht="15">
      <c r="A15" s="13" t="s">
        <v>581</v>
      </c>
      <c r="B15" s="6" t="s">
        <v>170</v>
      </c>
      <c r="C15" s="28"/>
    </row>
    <row r="16" spans="1:3" ht="15">
      <c r="A16" s="13" t="s">
        <v>582</v>
      </c>
      <c r="B16" s="6" t="s">
        <v>170</v>
      </c>
      <c r="C16" s="28"/>
    </row>
    <row r="17" spans="1:3" ht="15">
      <c r="A17" s="13" t="s">
        <v>583</v>
      </c>
      <c r="B17" s="6" t="s">
        <v>170</v>
      </c>
      <c r="C17" s="28"/>
    </row>
    <row r="18" spans="1:3" ht="25.5">
      <c r="A18" s="11" t="s">
        <v>410</v>
      </c>
      <c r="B18" s="8" t="s">
        <v>170</v>
      </c>
      <c r="C18" s="28"/>
    </row>
    <row r="19" spans="1:3" ht="15">
      <c r="A19" s="13" t="s">
        <v>574</v>
      </c>
      <c r="B19" s="6" t="s">
        <v>171</v>
      </c>
      <c r="C19" s="28"/>
    </row>
    <row r="20" spans="1:3" ht="15">
      <c r="A20" s="13" t="s">
        <v>575</v>
      </c>
      <c r="B20" s="6" t="s">
        <v>171</v>
      </c>
      <c r="C20" s="28"/>
    </row>
    <row r="21" spans="1:3" ht="15">
      <c r="A21" s="13" t="s">
        <v>576</v>
      </c>
      <c r="B21" s="6" t="s">
        <v>171</v>
      </c>
      <c r="C21" s="28"/>
    </row>
    <row r="22" spans="1:3" ht="15">
      <c r="A22" s="13" t="s">
        <v>577</v>
      </c>
      <c r="B22" s="6" t="s">
        <v>171</v>
      </c>
      <c r="C22" s="28"/>
    </row>
    <row r="23" spans="1:3" ht="15">
      <c r="A23" s="13" t="s">
        <v>578</v>
      </c>
      <c r="B23" s="6" t="s">
        <v>171</v>
      </c>
      <c r="C23" s="28"/>
    </row>
    <row r="24" spans="1:3" ht="15">
      <c r="A24" s="13" t="s">
        <v>579</v>
      </c>
      <c r="B24" s="6" t="s">
        <v>171</v>
      </c>
      <c r="C24" s="28"/>
    </row>
    <row r="25" spans="1:3" ht="15">
      <c r="A25" s="13" t="s">
        <v>580</v>
      </c>
      <c r="B25" s="6" t="s">
        <v>171</v>
      </c>
      <c r="C25" s="28"/>
    </row>
    <row r="26" spans="1:3" ht="15">
      <c r="A26" s="13" t="s">
        <v>581</v>
      </c>
      <c r="B26" s="6" t="s">
        <v>171</v>
      </c>
      <c r="C26" s="28"/>
    </row>
    <row r="27" spans="1:3" ht="15">
      <c r="A27" s="13" t="s">
        <v>582</v>
      </c>
      <c r="B27" s="6" t="s">
        <v>171</v>
      </c>
      <c r="C27" s="28"/>
    </row>
    <row r="28" spans="1:3" ht="15">
      <c r="A28" s="13" t="s">
        <v>583</v>
      </c>
      <c r="B28" s="6" t="s">
        <v>171</v>
      </c>
      <c r="C28" s="28"/>
    </row>
    <row r="29" spans="1:3" ht="25.5">
      <c r="A29" s="11" t="s">
        <v>411</v>
      </c>
      <c r="B29" s="8" t="s">
        <v>171</v>
      </c>
      <c r="C29" s="28"/>
    </row>
    <row r="30" spans="1:3" ht="15">
      <c r="A30" s="13" t="s">
        <v>574</v>
      </c>
      <c r="B30" s="6" t="s">
        <v>172</v>
      </c>
      <c r="C30" s="28"/>
    </row>
    <row r="31" spans="1:3" ht="15">
      <c r="A31" s="13" t="s">
        <v>575</v>
      </c>
      <c r="B31" s="6" t="s">
        <v>172</v>
      </c>
      <c r="C31" s="28"/>
    </row>
    <row r="32" spans="1:3" ht="15">
      <c r="A32" s="13" t="s">
        <v>576</v>
      </c>
      <c r="B32" s="6" t="s">
        <v>172</v>
      </c>
      <c r="C32" s="28"/>
    </row>
    <row r="33" spans="1:3" ht="15">
      <c r="A33" s="13" t="s">
        <v>577</v>
      </c>
      <c r="B33" s="6" t="s">
        <v>172</v>
      </c>
      <c r="C33" s="28"/>
    </row>
    <row r="34" spans="1:3" ht="15">
      <c r="A34" s="13" t="s">
        <v>578</v>
      </c>
      <c r="B34" s="6" t="s">
        <v>172</v>
      </c>
      <c r="C34" s="28"/>
    </row>
    <row r="35" spans="1:3" ht="15">
      <c r="A35" s="13" t="s">
        <v>579</v>
      </c>
      <c r="B35" s="6" t="s">
        <v>172</v>
      </c>
      <c r="C35" s="28"/>
    </row>
    <row r="36" spans="1:5" ht="15">
      <c r="A36" s="13" t="s">
        <v>580</v>
      </c>
      <c r="B36" s="6" t="s">
        <v>172</v>
      </c>
      <c r="C36" s="120">
        <v>411</v>
      </c>
      <c r="E36" t="s">
        <v>637</v>
      </c>
    </row>
    <row r="37" spans="1:3" ht="15">
      <c r="A37" s="13" t="s">
        <v>581</v>
      </c>
      <c r="B37" s="6" t="s">
        <v>172</v>
      </c>
      <c r="C37" s="120">
        <v>1174</v>
      </c>
    </row>
    <row r="38" spans="1:3" ht="15">
      <c r="A38" s="13" t="s">
        <v>582</v>
      </c>
      <c r="B38" s="6" t="s">
        <v>172</v>
      </c>
      <c r="C38" s="120"/>
    </row>
    <row r="39" spans="1:3" ht="15">
      <c r="A39" s="13" t="s">
        <v>583</v>
      </c>
      <c r="B39" s="6" t="s">
        <v>172</v>
      </c>
      <c r="C39" s="120"/>
    </row>
    <row r="40" spans="1:3" ht="15.75">
      <c r="A40" s="11" t="s">
        <v>412</v>
      </c>
      <c r="B40" s="8" t="s">
        <v>172</v>
      </c>
      <c r="C40" s="121">
        <f>SUM(C36:C39)</f>
        <v>1585</v>
      </c>
    </row>
    <row r="41" spans="1:3" ht="15">
      <c r="A41" s="13" t="s">
        <v>584</v>
      </c>
      <c r="B41" s="5" t="s">
        <v>174</v>
      </c>
      <c r="C41" s="28"/>
    </row>
    <row r="42" spans="1:3" ht="15">
      <c r="A42" s="13" t="s">
        <v>585</v>
      </c>
      <c r="B42" s="5" t="s">
        <v>174</v>
      </c>
      <c r="C42" s="28"/>
    </row>
    <row r="43" spans="1:3" ht="15">
      <c r="A43" s="13" t="s">
        <v>586</v>
      </c>
      <c r="B43" s="5" t="s">
        <v>174</v>
      </c>
      <c r="C43" s="28"/>
    </row>
    <row r="44" spans="1:3" ht="15">
      <c r="A44" s="5" t="s">
        <v>587</v>
      </c>
      <c r="B44" s="5" t="s">
        <v>174</v>
      </c>
      <c r="C44" s="28"/>
    </row>
    <row r="45" spans="1:3" ht="15">
      <c r="A45" s="5" t="s">
        <v>588</v>
      </c>
      <c r="B45" s="5" t="s">
        <v>174</v>
      </c>
      <c r="C45" s="28"/>
    </row>
    <row r="46" spans="1:3" ht="15">
      <c r="A46" s="5" t="s">
        <v>589</v>
      </c>
      <c r="B46" s="5" t="s">
        <v>174</v>
      </c>
      <c r="C46" s="28"/>
    </row>
    <row r="47" spans="1:3" ht="15">
      <c r="A47" s="13" t="s">
        <v>590</v>
      </c>
      <c r="B47" s="5" t="s">
        <v>174</v>
      </c>
      <c r="C47" s="28"/>
    </row>
    <row r="48" spans="1:3" ht="15">
      <c r="A48" s="13" t="s">
        <v>591</v>
      </c>
      <c r="B48" s="5" t="s">
        <v>174</v>
      </c>
      <c r="C48" s="28"/>
    </row>
    <row r="49" spans="1:3" ht="15">
      <c r="A49" s="13" t="s">
        <v>592</v>
      </c>
      <c r="B49" s="5" t="s">
        <v>174</v>
      </c>
      <c r="C49" s="28"/>
    </row>
    <row r="50" spans="1:3" ht="15">
      <c r="A50" s="13" t="s">
        <v>593</v>
      </c>
      <c r="B50" s="5" t="s">
        <v>174</v>
      </c>
      <c r="C50" s="28"/>
    </row>
    <row r="51" spans="1:3" ht="25.5">
      <c r="A51" s="11" t="s">
        <v>413</v>
      </c>
      <c r="B51" s="8" t="s">
        <v>174</v>
      </c>
      <c r="C51" s="28"/>
    </row>
    <row r="52" spans="1:3" ht="15">
      <c r="A52" s="13" t="s">
        <v>584</v>
      </c>
      <c r="B52" s="5" t="s">
        <v>179</v>
      </c>
      <c r="C52" s="28"/>
    </row>
    <row r="53" spans="1:3" ht="15">
      <c r="A53" s="13" t="s">
        <v>585</v>
      </c>
      <c r="B53" s="5" t="s">
        <v>179</v>
      </c>
      <c r="C53" s="28">
        <v>4300</v>
      </c>
    </row>
    <row r="54" spans="1:3" ht="15">
      <c r="A54" s="13" t="s">
        <v>586</v>
      </c>
      <c r="B54" s="5" t="s">
        <v>179</v>
      </c>
      <c r="C54" s="28"/>
    </row>
    <row r="55" spans="1:3" ht="15">
      <c r="A55" s="5" t="s">
        <v>587</v>
      </c>
      <c r="B55" s="5" t="s">
        <v>179</v>
      </c>
      <c r="C55" s="28"/>
    </row>
    <row r="56" spans="1:3" ht="15">
      <c r="A56" s="5" t="s">
        <v>588</v>
      </c>
      <c r="B56" s="5" t="s">
        <v>179</v>
      </c>
      <c r="C56" s="28"/>
    </row>
    <row r="57" spans="1:3" ht="15">
      <c r="A57" s="5" t="s">
        <v>589</v>
      </c>
      <c r="B57" s="5" t="s">
        <v>179</v>
      </c>
      <c r="C57" s="28"/>
    </row>
    <row r="58" spans="1:3" ht="15">
      <c r="A58" s="13" t="s">
        <v>590</v>
      </c>
      <c r="B58" s="5" t="s">
        <v>179</v>
      </c>
      <c r="C58" s="28"/>
    </row>
    <row r="59" spans="1:3" ht="15">
      <c r="A59" s="13" t="s">
        <v>594</v>
      </c>
      <c r="B59" s="5" t="s">
        <v>179</v>
      </c>
      <c r="C59" s="28"/>
    </row>
    <row r="60" spans="1:3" ht="15">
      <c r="A60" s="13" t="s">
        <v>592</v>
      </c>
      <c r="B60" s="5" t="s">
        <v>179</v>
      </c>
      <c r="C60" s="28"/>
    </row>
    <row r="61" spans="1:3" ht="15">
      <c r="A61" s="13" t="s">
        <v>593</v>
      </c>
      <c r="B61" s="5" t="s">
        <v>179</v>
      </c>
      <c r="C61" s="28"/>
    </row>
    <row r="62" spans="1:3" ht="15">
      <c r="A62" s="15" t="s">
        <v>414</v>
      </c>
      <c r="B62" s="8" t="s">
        <v>179</v>
      </c>
      <c r="C62" s="28">
        <v>4300</v>
      </c>
    </row>
    <row r="63" spans="1:3" ht="15">
      <c r="A63" s="13" t="s">
        <v>574</v>
      </c>
      <c r="B63" s="6" t="s">
        <v>207</v>
      </c>
      <c r="C63" s="28"/>
    </row>
    <row r="64" spans="1:3" ht="15">
      <c r="A64" s="13" t="s">
        <v>575</v>
      </c>
      <c r="B64" s="6" t="s">
        <v>207</v>
      </c>
      <c r="C64" s="28"/>
    </row>
    <row r="65" spans="1:3" ht="15">
      <c r="A65" s="13" t="s">
        <v>576</v>
      </c>
      <c r="B65" s="6" t="s">
        <v>207</v>
      </c>
      <c r="C65" s="28"/>
    </row>
    <row r="66" spans="1:3" ht="15">
      <c r="A66" s="13" t="s">
        <v>577</v>
      </c>
      <c r="B66" s="6" t="s">
        <v>207</v>
      </c>
      <c r="C66" s="28"/>
    </row>
    <row r="67" spans="1:3" ht="15">
      <c r="A67" s="13" t="s">
        <v>578</v>
      </c>
      <c r="B67" s="6" t="s">
        <v>207</v>
      </c>
      <c r="C67" s="28"/>
    </row>
    <row r="68" spans="1:3" ht="15">
      <c r="A68" s="13" t="s">
        <v>579</v>
      </c>
      <c r="B68" s="6" t="s">
        <v>207</v>
      </c>
      <c r="C68" s="28"/>
    </row>
    <row r="69" spans="1:3" ht="15">
      <c r="A69" s="13" t="s">
        <v>580</v>
      </c>
      <c r="B69" s="6" t="s">
        <v>207</v>
      </c>
      <c r="C69" s="28"/>
    </row>
    <row r="70" spans="1:3" ht="15">
      <c r="A70" s="13" t="s">
        <v>581</v>
      </c>
      <c r="B70" s="6" t="s">
        <v>207</v>
      </c>
      <c r="C70" s="28"/>
    </row>
    <row r="71" spans="1:3" ht="15">
      <c r="A71" s="13" t="s">
        <v>582</v>
      </c>
      <c r="B71" s="6" t="s">
        <v>207</v>
      </c>
      <c r="C71" s="28"/>
    </row>
    <row r="72" spans="1:3" ht="15">
      <c r="A72" s="13" t="s">
        <v>583</v>
      </c>
      <c r="B72" s="6" t="s">
        <v>207</v>
      </c>
      <c r="C72" s="28"/>
    </row>
    <row r="73" spans="1:3" ht="25.5">
      <c r="A73" s="11" t="s">
        <v>423</v>
      </c>
      <c r="B73" s="8" t="s">
        <v>207</v>
      </c>
      <c r="C73" s="28"/>
    </row>
    <row r="74" spans="1:3" ht="15">
      <c r="A74" s="13" t="s">
        <v>574</v>
      </c>
      <c r="B74" s="6" t="s">
        <v>208</v>
      </c>
      <c r="C74" s="28"/>
    </row>
    <row r="75" spans="1:3" ht="15">
      <c r="A75" s="13" t="s">
        <v>575</v>
      </c>
      <c r="B75" s="6" t="s">
        <v>208</v>
      </c>
      <c r="C75" s="28"/>
    </row>
    <row r="76" spans="1:3" ht="15">
      <c r="A76" s="13" t="s">
        <v>576</v>
      </c>
      <c r="B76" s="6" t="s">
        <v>208</v>
      </c>
      <c r="C76" s="28"/>
    </row>
    <row r="77" spans="1:3" ht="15">
      <c r="A77" s="13" t="s">
        <v>577</v>
      </c>
      <c r="B77" s="6" t="s">
        <v>208</v>
      </c>
      <c r="C77" s="28"/>
    </row>
    <row r="78" spans="1:3" ht="15">
      <c r="A78" s="13" t="s">
        <v>578</v>
      </c>
      <c r="B78" s="6" t="s">
        <v>208</v>
      </c>
      <c r="C78" s="28"/>
    </row>
    <row r="79" spans="1:3" ht="15">
      <c r="A79" s="13" t="s">
        <v>579</v>
      </c>
      <c r="B79" s="6" t="s">
        <v>208</v>
      </c>
      <c r="C79" s="28"/>
    </row>
    <row r="80" spans="1:3" ht="15">
      <c r="A80" s="13" t="s">
        <v>580</v>
      </c>
      <c r="B80" s="6" t="s">
        <v>208</v>
      </c>
      <c r="C80" s="28"/>
    </row>
    <row r="81" spans="1:3" ht="15">
      <c r="A81" s="13" t="s">
        <v>581</v>
      </c>
      <c r="B81" s="6" t="s">
        <v>208</v>
      </c>
      <c r="C81" s="28"/>
    </row>
    <row r="82" spans="1:3" ht="15">
      <c r="A82" s="13" t="s">
        <v>582</v>
      </c>
      <c r="B82" s="6" t="s">
        <v>208</v>
      </c>
      <c r="C82" s="28"/>
    </row>
    <row r="83" spans="1:3" ht="15">
      <c r="A83" s="13" t="s">
        <v>583</v>
      </c>
      <c r="B83" s="6" t="s">
        <v>208</v>
      </c>
      <c r="C83" s="28"/>
    </row>
    <row r="84" spans="1:3" ht="25.5">
      <c r="A84" s="11" t="s">
        <v>422</v>
      </c>
      <c r="B84" s="8" t="s">
        <v>208</v>
      </c>
      <c r="C84" s="28"/>
    </row>
    <row r="85" spans="1:3" ht="15">
      <c r="A85" s="13" t="s">
        <v>574</v>
      </c>
      <c r="B85" s="6" t="s">
        <v>209</v>
      </c>
      <c r="C85" s="28"/>
    </row>
    <row r="86" spans="1:3" ht="15">
      <c r="A86" s="13" t="s">
        <v>575</v>
      </c>
      <c r="B86" s="6" t="s">
        <v>209</v>
      </c>
      <c r="C86" s="28"/>
    </row>
    <row r="87" spans="1:3" ht="15">
      <c r="A87" s="13" t="s">
        <v>576</v>
      </c>
      <c r="B87" s="6" t="s">
        <v>209</v>
      </c>
      <c r="C87" s="28"/>
    </row>
    <row r="88" spans="1:3" ht="15">
      <c r="A88" s="13" t="s">
        <v>577</v>
      </c>
      <c r="B88" s="6" t="s">
        <v>209</v>
      </c>
      <c r="C88" s="28"/>
    </row>
    <row r="89" spans="1:3" ht="15">
      <c r="A89" s="13" t="s">
        <v>578</v>
      </c>
      <c r="B89" s="6" t="s">
        <v>209</v>
      </c>
      <c r="C89" s="28"/>
    </row>
    <row r="90" spans="1:3" ht="15">
      <c r="A90" s="13" t="s">
        <v>579</v>
      </c>
      <c r="B90" s="6" t="s">
        <v>209</v>
      </c>
      <c r="C90" s="28"/>
    </row>
    <row r="91" spans="1:3" ht="15">
      <c r="A91" s="13" t="s">
        <v>580</v>
      </c>
      <c r="B91" s="6" t="s">
        <v>209</v>
      </c>
      <c r="C91" s="28"/>
    </row>
    <row r="92" spans="1:3" ht="15">
      <c r="A92" s="13" t="s">
        <v>581</v>
      </c>
      <c r="B92" s="6" t="s">
        <v>209</v>
      </c>
      <c r="C92" s="28"/>
    </row>
    <row r="93" spans="1:3" ht="15">
      <c r="A93" s="13" t="s">
        <v>582</v>
      </c>
      <c r="B93" s="6" t="s">
        <v>209</v>
      </c>
      <c r="C93" s="28"/>
    </row>
    <row r="94" spans="1:3" ht="15">
      <c r="A94" s="13" t="s">
        <v>583</v>
      </c>
      <c r="B94" s="6" t="s">
        <v>209</v>
      </c>
      <c r="C94" s="28"/>
    </row>
    <row r="95" spans="1:3" ht="15">
      <c r="A95" s="11" t="s">
        <v>421</v>
      </c>
      <c r="B95" s="8" t="s">
        <v>209</v>
      </c>
      <c r="C95" s="28"/>
    </row>
    <row r="96" spans="1:3" ht="15">
      <c r="A96" s="13" t="s">
        <v>584</v>
      </c>
      <c r="B96" s="5" t="s">
        <v>211</v>
      </c>
      <c r="C96" s="28"/>
    </row>
    <row r="97" spans="1:3" ht="15">
      <c r="A97" s="13" t="s">
        <v>585</v>
      </c>
      <c r="B97" s="6" t="s">
        <v>211</v>
      </c>
      <c r="C97" s="28"/>
    </row>
    <row r="98" spans="1:3" ht="15">
      <c r="A98" s="13" t="s">
        <v>586</v>
      </c>
      <c r="B98" s="5" t="s">
        <v>211</v>
      </c>
      <c r="C98" s="28"/>
    </row>
    <row r="99" spans="1:3" ht="15">
      <c r="A99" s="5" t="s">
        <v>587</v>
      </c>
      <c r="B99" s="6" t="s">
        <v>211</v>
      </c>
      <c r="C99" s="28"/>
    </row>
    <row r="100" spans="1:3" ht="15">
      <c r="A100" s="5" t="s">
        <v>588</v>
      </c>
      <c r="B100" s="5" t="s">
        <v>211</v>
      </c>
      <c r="C100" s="28"/>
    </row>
    <row r="101" spans="1:3" ht="15">
      <c r="A101" s="5" t="s">
        <v>589</v>
      </c>
      <c r="B101" s="6" t="s">
        <v>211</v>
      </c>
      <c r="C101" s="28"/>
    </row>
    <row r="102" spans="1:3" ht="15">
      <c r="A102" s="13" t="s">
        <v>590</v>
      </c>
      <c r="B102" s="5" t="s">
        <v>211</v>
      </c>
      <c r="C102" s="28"/>
    </row>
    <row r="103" spans="1:3" ht="15">
      <c r="A103" s="13" t="s">
        <v>594</v>
      </c>
      <c r="B103" s="6" t="s">
        <v>211</v>
      </c>
      <c r="C103" s="28"/>
    </row>
    <row r="104" spans="1:3" ht="15">
      <c r="A104" s="13" t="s">
        <v>592</v>
      </c>
      <c r="B104" s="5" t="s">
        <v>211</v>
      </c>
      <c r="C104" s="28"/>
    </row>
    <row r="105" spans="1:3" ht="15">
      <c r="A105" s="13" t="s">
        <v>593</v>
      </c>
      <c r="B105" s="6" t="s">
        <v>211</v>
      </c>
      <c r="C105" s="28"/>
    </row>
    <row r="106" spans="1:3" ht="25.5">
      <c r="A106" s="11" t="s">
        <v>420</v>
      </c>
      <c r="B106" s="8" t="s">
        <v>211</v>
      </c>
      <c r="C106" s="28"/>
    </row>
    <row r="107" spans="1:3" ht="15">
      <c r="A107" s="13" t="s">
        <v>584</v>
      </c>
      <c r="B107" s="5" t="s">
        <v>214</v>
      </c>
      <c r="C107" s="28"/>
    </row>
    <row r="108" spans="1:3" ht="15">
      <c r="A108" s="13" t="s">
        <v>585</v>
      </c>
      <c r="B108" s="5" t="s">
        <v>214</v>
      </c>
      <c r="C108" s="28"/>
    </row>
    <row r="109" spans="1:3" ht="15">
      <c r="A109" s="13" t="s">
        <v>586</v>
      </c>
      <c r="B109" s="5" t="s">
        <v>214</v>
      </c>
      <c r="C109" s="28"/>
    </row>
    <row r="110" spans="1:3" ht="15">
      <c r="A110" s="5" t="s">
        <v>587</v>
      </c>
      <c r="B110" s="5" t="s">
        <v>214</v>
      </c>
      <c r="C110" s="28"/>
    </row>
    <row r="111" spans="1:3" ht="15">
      <c r="A111" s="5" t="s">
        <v>588</v>
      </c>
      <c r="B111" s="5" t="s">
        <v>214</v>
      </c>
      <c r="C111" s="28"/>
    </row>
    <row r="112" spans="1:3" ht="15">
      <c r="A112" s="5" t="s">
        <v>589</v>
      </c>
      <c r="B112" s="5" t="s">
        <v>214</v>
      </c>
      <c r="C112" s="28"/>
    </row>
    <row r="113" spans="1:3" ht="15">
      <c r="A113" s="13" t="s">
        <v>590</v>
      </c>
      <c r="B113" s="5" t="s">
        <v>214</v>
      </c>
      <c r="C113" s="28"/>
    </row>
    <row r="114" spans="1:3" ht="15">
      <c r="A114" s="13" t="s">
        <v>594</v>
      </c>
      <c r="B114" s="5" t="s">
        <v>214</v>
      </c>
      <c r="C114" s="28"/>
    </row>
    <row r="115" spans="1:3" ht="15">
      <c r="A115" s="13" t="s">
        <v>592</v>
      </c>
      <c r="B115" s="5" t="s">
        <v>214</v>
      </c>
      <c r="C115" s="28"/>
    </row>
    <row r="116" spans="1:3" ht="15">
      <c r="A116" s="13" t="s">
        <v>593</v>
      </c>
      <c r="B116" s="5" t="s">
        <v>214</v>
      </c>
      <c r="C116" s="28"/>
    </row>
    <row r="117" spans="1:3" ht="15">
      <c r="A117" s="15" t="s">
        <v>454</v>
      </c>
      <c r="B117" s="8" t="s">
        <v>214</v>
      </c>
      <c r="C117" s="28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ht="15">
      <c r="A1" t="s">
        <v>4</v>
      </c>
    </row>
    <row r="3" spans="1:3" ht="27" customHeight="1">
      <c r="A3" s="286" t="s">
        <v>646</v>
      </c>
      <c r="B3" s="287"/>
      <c r="C3" s="287"/>
    </row>
    <row r="4" spans="1:3" ht="25.5" customHeight="1">
      <c r="A4" s="289" t="s">
        <v>33</v>
      </c>
      <c r="B4" s="287"/>
      <c r="C4" s="287"/>
    </row>
    <row r="5" spans="1:3" ht="15.75" customHeight="1">
      <c r="A5" s="68"/>
      <c r="B5" s="69"/>
      <c r="C5" s="69"/>
    </row>
    <row r="6" ht="21" customHeight="1">
      <c r="A6" s="4" t="s">
        <v>6</v>
      </c>
    </row>
    <row r="7" spans="1:3" ht="25.5">
      <c r="A7" s="44" t="s">
        <v>627</v>
      </c>
      <c r="B7" s="3" t="s">
        <v>80</v>
      </c>
      <c r="C7" s="79" t="s">
        <v>25</v>
      </c>
    </row>
    <row r="8" spans="1:3" ht="15">
      <c r="A8" s="13" t="s">
        <v>595</v>
      </c>
      <c r="B8" s="6" t="s">
        <v>268</v>
      </c>
      <c r="C8" s="28"/>
    </row>
    <row r="9" spans="1:3" ht="15">
      <c r="A9" s="13" t="s">
        <v>604</v>
      </c>
      <c r="B9" s="6" t="s">
        <v>268</v>
      </c>
      <c r="C9" s="28"/>
    </row>
    <row r="10" spans="1:3" ht="30">
      <c r="A10" s="13" t="s">
        <v>605</v>
      </c>
      <c r="B10" s="6" t="s">
        <v>268</v>
      </c>
      <c r="C10" s="28"/>
    </row>
    <row r="11" spans="1:3" ht="15">
      <c r="A11" s="13" t="s">
        <v>603</v>
      </c>
      <c r="B11" s="6" t="s">
        <v>268</v>
      </c>
      <c r="C11" s="28"/>
    </row>
    <row r="12" spans="1:3" ht="15">
      <c r="A12" s="13" t="s">
        <v>602</v>
      </c>
      <c r="B12" s="6" t="s">
        <v>268</v>
      </c>
      <c r="C12" s="28"/>
    </row>
    <row r="13" spans="1:3" ht="15">
      <c r="A13" s="13" t="s">
        <v>601</v>
      </c>
      <c r="B13" s="6" t="s">
        <v>268</v>
      </c>
      <c r="C13" s="28"/>
    </row>
    <row r="14" spans="1:3" ht="15">
      <c r="A14" s="13" t="s">
        <v>596</v>
      </c>
      <c r="B14" s="6" t="s">
        <v>268</v>
      </c>
      <c r="C14" s="28"/>
    </row>
    <row r="15" spans="1:3" ht="15">
      <c r="A15" s="13" t="s">
        <v>597</v>
      </c>
      <c r="B15" s="6" t="s">
        <v>268</v>
      </c>
      <c r="C15" s="28"/>
    </row>
    <row r="16" spans="1:3" ht="15">
      <c r="A16" s="13" t="s">
        <v>598</v>
      </c>
      <c r="B16" s="6" t="s">
        <v>268</v>
      </c>
      <c r="C16" s="28"/>
    </row>
    <row r="17" spans="1:3" ht="15">
      <c r="A17" s="13" t="s">
        <v>599</v>
      </c>
      <c r="B17" s="6" t="s">
        <v>268</v>
      </c>
      <c r="C17" s="28"/>
    </row>
    <row r="18" spans="1:3" ht="25.5">
      <c r="A18" s="7" t="s">
        <v>464</v>
      </c>
      <c r="B18" s="8" t="s">
        <v>268</v>
      </c>
      <c r="C18" s="28"/>
    </row>
    <row r="19" spans="1:3" ht="15">
      <c r="A19" s="13" t="s">
        <v>595</v>
      </c>
      <c r="B19" s="6" t="s">
        <v>269</v>
      </c>
      <c r="C19" s="28"/>
    </row>
    <row r="20" spans="1:3" ht="15">
      <c r="A20" s="13" t="s">
        <v>604</v>
      </c>
      <c r="B20" s="6" t="s">
        <v>269</v>
      </c>
      <c r="C20" s="28"/>
    </row>
    <row r="21" spans="1:3" ht="30">
      <c r="A21" s="13" t="s">
        <v>605</v>
      </c>
      <c r="B21" s="6" t="s">
        <v>269</v>
      </c>
      <c r="C21" s="28"/>
    </row>
    <row r="22" spans="1:3" ht="15">
      <c r="A22" s="13" t="s">
        <v>603</v>
      </c>
      <c r="B22" s="6" t="s">
        <v>269</v>
      </c>
      <c r="C22" s="28"/>
    </row>
    <row r="23" spans="1:3" ht="15">
      <c r="A23" s="13" t="s">
        <v>602</v>
      </c>
      <c r="B23" s="6" t="s">
        <v>269</v>
      </c>
      <c r="C23" s="28"/>
    </row>
    <row r="24" spans="1:3" ht="15">
      <c r="A24" s="13" t="s">
        <v>601</v>
      </c>
      <c r="B24" s="6" t="s">
        <v>269</v>
      </c>
      <c r="C24" s="28"/>
    </row>
    <row r="25" spans="1:3" ht="15">
      <c r="A25" s="13" t="s">
        <v>596</v>
      </c>
      <c r="B25" s="6" t="s">
        <v>269</v>
      </c>
      <c r="C25" s="28"/>
    </row>
    <row r="26" spans="1:3" ht="15">
      <c r="A26" s="13" t="s">
        <v>597</v>
      </c>
      <c r="B26" s="6" t="s">
        <v>269</v>
      </c>
      <c r="C26" s="28"/>
    </row>
    <row r="27" spans="1:3" ht="15">
      <c r="A27" s="13" t="s">
        <v>598</v>
      </c>
      <c r="B27" s="6" t="s">
        <v>269</v>
      </c>
      <c r="C27" s="28"/>
    </row>
    <row r="28" spans="1:3" ht="15">
      <c r="A28" s="13" t="s">
        <v>599</v>
      </c>
      <c r="B28" s="6" t="s">
        <v>269</v>
      </c>
      <c r="C28" s="28"/>
    </row>
    <row r="29" spans="1:3" ht="25.5">
      <c r="A29" s="7" t="s">
        <v>520</v>
      </c>
      <c r="B29" s="8" t="s">
        <v>269</v>
      </c>
      <c r="C29" s="28"/>
    </row>
    <row r="30" spans="1:3" ht="15">
      <c r="A30" s="13" t="s">
        <v>595</v>
      </c>
      <c r="B30" s="6" t="s">
        <v>270</v>
      </c>
      <c r="C30" s="28"/>
    </row>
    <row r="31" spans="1:3" ht="15">
      <c r="A31" s="13" t="s">
        <v>604</v>
      </c>
      <c r="B31" s="6" t="s">
        <v>270</v>
      </c>
      <c r="C31" s="28"/>
    </row>
    <row r="32" spans="1:3" ht="30">
      <c r="A32" s="13" t="s">
        <v>605</v>
      </c>
      <c r="B32" s="6" t="s">
        <v>270</v>
      </c>
      <c r="C32" s="28"/>
    </row>
    <row r="33" spans="1:3" ht="15">
      <c r="A33" s="13" t="s">
        <v>603</v>
      </c>
      <c r="B33" s="6" t="s">
        <v>270</v>
      </c>
      <c r="C33" s="28"/>
    </row>
    <row r="34" spans="1:3" ht="15">
      <c r="A34" s="13" t="s">
        <v>602</v>
      </c>
      <c r="B34" s="6" t="s">
        <v>270</v>
      </c>
      <c r="C34" s="120">
        <v>6860</v>
      </c>
    </row>
    <row r="35" spans="1:3" ht="15">
      <c r="A35" s="13" t="s">
        <v>601</v>
      </c>
      <c r="B35" s="6" t="s">
        <v>270</v>
      </c>
      <c r="C35" s="120">
        <v>7935</v>
      </c>
    </row>
    <row r="36" spans="1:3" ht="15">
      <c r="A36" s="13" t="s">
        <v>596</v>
      </c>
      <c r="B36" s="6" t="s">
        <v>270</v>
      </c>
      <c r="C36" s="120">
        <v>5145</v>
      </c>
    </row>
    <row r="37" spans="1:3" ht="15">
      <c r="A37" s="13" t="s">
        <v>597</v>
      </c>
      <c r="B37" s="6" t="s">
        <v>270</v>
      </c>
      <c r="C37" s="120"/>
    </row>
    <row r="38" spans="1:3" ht="15">
      <c r="A38" s="13" t="s">
        <v>598</v>
      </c>
      <c r="B38" s="6" t="s">
        <v>270</v>
      </c>
      <c r="C38" s="120"/>
    </row>
    <row r="39" spans="1:3" ht="15">
      <c r="A39" s="13" t="s">
        <v>599</v>
      </c>
      <c r="B39" s="6" t="s">
        <v>270</v>
      </c>
      <c r="C39" s="120"/>
    </row>
    <row r="40" spans="1:3" ht="15.75">
      <c r="A40" s="7" t="s">
        <v>519</v>
      </c>
      <c r="B40" s="8" t="s">
        <v>270</v>
      </c>
      <c r="C40" s="121">
        <f>SUM(C34:C39)</f>
        <v>19940</v>
      </c>
    </row>
    <row r="41" spans="1:3" ht="15">
      <c r="A41" s="13" t="s">
        <v>595</v>
      </c>
      <c r="B41" s="6" t="s">
        <v>276</v>
      </c>
      <c r="C41" s="120"/>
    </row>
    <row r="42" spans="1:3" ht="15">
      <c r="A42" s="13" t="s">
        <v>604</v>
      </c>
      <c r="B42" s="6" t="s">
        <v>276</v>
      </c>
      <c r="C42" s="120"/>
    </row>
    <row r="43" spans="1:3" ht="30">
      <c r="A43" s="13" t="s">
        <v>605</v>
      </c>
      <c r="B43" s="6" t="s">
        <v>276</v>
      </c>
      <c r="C43" s="28"/>
    </row>
    <row r="44" spans="1:3" ht="15">
      <c r="A44" s="13" t="s">
        <v>603</v>
      </c>
      <c r="B44" s="6" t="s">
        <v>276</v>
      </c>
      <c r="C44" s="28"/>
    </row>
    <row r="45" spans="1:3" ht="15">
      <c r="A45" s="13" t="s">
        <v>602</v>
      </c>
      <c r="B45" s="6" t="s">
        <v>276</v>
      </c>
      <c r="C45" s="28"/>
    </row>
    <row r="46" spans="1:3" ht="15">
      <c r="A46" s="13" t="s">
        <v>601</v>
      </c>
      <c r="B46" s="6" t="s">
        <v>276</v>
      </c>
      <c r="C46" s="28"/>
    </row>
    <row r="47" spans="1:3" ht="15">
      <c r="A47" s="13" t="s">
        <v>596</v>
      </c>
      <c r="B47" s="6" t="s">
        <v>276</v>
      </c>
      <c r="C47" s="28"/>
    </row>
    <row r="48" spans="1:3" ht="15">
      <c r="A48" s="13" t="s">
        <v>597</v>
      </c>
      <c r="B48" s="6" t="s">
        <v>276</v>
      </c>
      <c r="C48" s="28"/>
    </row>
    <row r="49" spans="1:3" ht="15">
      <c r="A49" s="13" t="s">
        <v>598</v>
      </c>
      <c r="B49" s="6" t="s">
        <v>276</v>
      </c>
      <c r="C49" s="28"/>
    </row>
    <row r="50" spans="1:3" ht="15">
      <c r="A50" s="13" t="s">
        <v>599</v>
      </c>
      <c r="B50" s="6" t="s">
        <v>276</v>
      </c>
      <c r="C50" s="28"/>
    </row>
    <row r="51" spans="1:3" ht="25.5">
      <c r="A51" s="7" t="s">
        <v>518</v>
      </c>
      <c r="B51" s="8" t="s">
        <v>276</v>
      </c>
      <c r="C51" s="28"/>
    </row>
    <row r="52" spans="1:3" ht="15">
      <c r="A52" s="13" t="s">
        <v>600</v>
      </c>
      <c r="B52" s="6" t="s">
        <v>277</v>
      </c>
      <c r="C52" s="28"/>
    </row>
    <row r="53" spans="1:3" ht="15">
      <c r="A53" s="13" t="s">
        <v>604</v>
      </c>
      <c r="B53" s="6" t="s">
        <v>277</v>
      </c>
      <c r="C53" s="28"/>
    </row>
    <row r="54" spans="1:3" ht="30">
      <c r="A54" s="13" t="s">
        <v>605</v>
      </c>
      <c r="B54" s="6" t="s">
        <v>277</v>
      </c>
      <c r="C54" s="28"/>
    </row>
    <row r="55" spans="1:3" ht="15">
      <c r="A55" s="13" t="s">
        <v>603</v>
      </c>
      <c r="B55" s="6" t="s">
        <v>277</v>
      </c>
      <c r="C55" s="28"/>
    </row>
    <row r="56" spans="1:3" ht="15">
      <c r="A56" s="13" t="s">
        <v>602</v>
      </c>
      <c r="B56" s="6" t="s">
        <v>277</v>
      </c>
      <c r="C56" s="28"/>
    </row>
    <row r="57" spans="1:3" ht="15">
      <c r="A57" s="13" t="s">
        <v>601</v>
      </c>
      <c r="B57" s="6" t="s">
        <v>277</v>
      </c>
      <c r="C57" s="28"/>
    </row>
    <row r="58" spans="1:3" ht="15">
      <c r="A58" s="13" t="s">
        <v>596</v>
      </c>
      <c r="B58" s="6" t="s">
        <v>277</v>
      </c>
      <c r="C58" s="28"/>
    </row>
    <row r="59" spans="1:3" ht="15">
      <c r="A59" s="13" t="s">
        <v>597</v>
      </c>
      <c r="B59" s="6" t="s">
        <v>277</v>
      </c>
      <c r="C59" s="28"/>
    </row>
    <row r="60" spans="1:3" ht="15">
      <c r="A60" s="13" t="s">
        <v>598</v>
      </c>
      <c r="B60" s="6" t="s">
        <v>277</v>
      </c>
      <c r="C60" s="28"/>
    </row>
    <row r="61" spans="1:3" ht="15">
      <c r="A61" s="13" t="s">
        <v>599</v>
      </c>
      <c r="B61" s="6" t="s">
        <v>277</v>
      </c>
      <c r="C61" s="28"/>
    </row>
    <row r="62" spans="1:3" ht="25.5">
      <c r="A62" s="7" t="s">
        <v>521</v>
      </c>
      <c r="B62" s="8" t="s">
        <v>277</v>
      </c>
      <c r="C62" s="28"/>
    </row>
    <row r="63" spans="1:3" ht="15">
      <c r="A63" s="13" t="s">
        <v>595</v>
      </c>
      <c r="B63" s="6" t="s">
        <v>278</v>
      </c>
      <c r="C63" s="28"/>
    </row>
    <row r="64" spans="1:3" ht="15">
      <c r="A64" s="13" t="s">
        <v>604</v>
      </c>
      <c r="B64" s="6" t="s">
        <v>278</v>
      </c>
      <c r="C64" s="28"/>
    </row>
    <row r="65" spans="1:3" ht="30">
      <c r="A65" s="13" t="s">
        <v>605</v>
      </c>
      <c r="B65" s="6" t="s">
        <v>278</v>
      </c>
      <c r="C65" s="28"/>
    </row>
    <row r="66" spans="1:3" ht="15">
      <c r="A66" s="13" t="s">
        <v>603</v>
      </c>
      <c r="B66" s="6" t="s">
        <v>278</v>
      </c>
      <c r="C66" s="28"/>
    </row>
    <row r="67" spans="1:3" ht="15">
      <c r="A67" s="13" t="s">
        <v>602</v>
      </c>
      <c r="B67" s="6" t="s">
        <v>278</v>
      </c>
      <c r="C67" s="28"/>
    </row>
    <row r="68" spans="1:3" ht="15">
      <c r="A68" s="13" t="s">
        <v>601</v>
      </c>
      <c r="B68" s="6" t="s">
        <v>278</v>
      </c>
      <c r="C68" s="28"/>
    </row>
    <row r="69" spans="1:3" ht="15">
      <c r="A69" s="13" t="s">
        <v>596</v>
      </c>
      <c r="B69" s="6" t="s">
        <v>278</v>
      </c>
      <c r="C69" s="28"/>
    </row>
    <row r="70" spans="1:3" ht="15">
      <c r="A70" s="13" t="s">
        <v>597</v>
      </c>
      <c r="B70" s="6" t="s">
        <v>278</v>
      </c>
      <c r="C70" s="28"/>
    </row>
    <row r="71" spans="1:3" ht="15">
      <c r="A71" s="13" t="s">
        <v>598</v>
      </c>
      <c r="B71" s="6" t="s">
        <v>278</v>
      </c>
      <c r="C71" s="28"/>
    </row>
    <row r="72" spans="1:3" ht="15">
      <c r="A72" s="13" t="s">
        <v>599</v>
      </c>
      <c r="B72" s="6" t="s">
        <v>278</v>
      </c>
      <c r="C72" s="28"/>
    </row>
    <row r="73" spans="1:3" ht="15">
      <c r="A73" s="7" t="s">
        <v>469</v>
      </c>
      <c r="B73" s="8" t="s">
        <v>278</v>
      </c>
      <c r="C73" s="28"/>
    </row>
    <row r="74" spans="1:3" ht="15">
      <c r="A74" s="13" t="s">
        <v>606</v>
      </c>
      <c r="B74" s="5" t="s">
        <v>328</v>
      </c>
      <c r="C74" s="28"/>
    </row>
    <row r="75" spans="1:3" ht="15">
      <c r="A75" s="13" t="s">
        <v>607</v>
      </c>
      <c r="B75" s="5" t="s">
        <v>328</v>
      </c>
      <c r="C75" s="28"/>
    </row>
    <row r="76" spans="1:3" ht="15">
      <c r="A76" s="13" t="s">
        <v>615</v>
      </c>
      <c r="B76" s="5" t="s">
        <v>328</v>
      </c>
      <c r="C76" s="28"/>
    </row>
    <row r="77" spans="1:3" ht="15">
      <c r="A77" s="5" t="s">
        <v>614</v>
      </c>
      <c r="B77" s="5" t="s">
        <v>328</v>
      </c>
      <c r="C77" s="28"/>
    </row>
    <row r="78" spans="1:3" ht="15">
      <c r="A78" s="5" t="s">
        <v>613</v>
      </c>
      <c r="B78" s="5" t="s">
        <v>328</v>
      </c>
      <c r="C78" s="28"/>
    </row>
    <row r="79" spans="1:3" ht="15">
      <c r="A79" s="5" t="s">
        <v>612</v>
      </c>
      <c r="B79" s="5" t="s">
        <v>328</v>
      </c>
      <c r="C79" s="28"/>
    </row>
    <row r="80" spans="1:3" ht="15">
      <c r="A80" s="13" t="s">
        <v>611</v>
      </c>
      <c r="B80" s="5" t="s">
        <v>328</v>
      </c>
      <c r="C80" s="28"/>
    </row>
    <row r="81" spans="1:3" ht="15">
      <c r="A81" s="13" t="s">
        <v>616</v>
      </c>
      <c r="B81" s="5" t="s">
        <v>328</v>
      </c>
      <c r="C81" s="28"/>
    </row>
    <row r="82" spans="1:3" ht="15">
      <c r="A82" s="13" t="s">
        <v>608</v>
      </c>
      <c r="B82" s="5" t="s">
        <v>328</v>
      </c>
      <c r="C82" s="28"/>
    </row>
    <row r="83" spans="1:3" ht="15">
      <c r="A83" s="13" t="s">
        <v>609</v>
      </c>
      <c r="B83" s="5" t="s">
        <v>328</v>
      </c>
      <c r="C83" s="28"/>
    </row>
    <row r="84" spans="1:3" ht="25.5">
      <c r="A84" s="7" t="s">
        <v>537</v>
      </c>
      <c r="B84" s="8" t="s">
        <v>328</v>
      </c>
      <c r="C84" s="28"/>
    </row>
    <row r="85" spans="1:3" ht="15">
      <c r="A85" s="13" t="s">
        <v>606</v>
      </c>
      <c r="B85" s="5" t="s">
        <v>329</v>
      </c>
      <c r="C85" s="28"/>
    </row>
    <row r="86" spans="1:3" ht="15">
      <c r="A86" s="13" t="s">
        <v>607</v>
      </c>
      <c r="B86" s="5" t="s">
        <v>329</v>
      </c>
      <c r="C86" s="28"/>
    </row>
    <row r="87" spans="1:3" ht="15">
      <c r="A87" s="13" t="s">
        <v>615</v>
      </c>
      <c r="B87" s="5" t="s">
        <v>329</v>
      </c>
      <c r="C87" s="28"/>
    </row>
    <row r="88" spans="1:3" ht="15">
      <c r="A88" s="5" t="s">
        <v>614</v>
      </c>
      <c r="B88" s="5" t="s">
        <v>329</v>
      </c>
      <c r="C88" s="28"/>
    </row>
    <row r="89" spans="1:3" ht="15">
      <c r="A89" s="5" t="s">
        <v>613</v>
      </c>
      <c r="B89" s="5" t="s">
        <v>329</v>
      </c>
      <c r="C89" s="28"/>
    </row>
    <row r="90" spans="1:3" ht="15">
      <c r="A90" s="5" t="s">
        <v>612</v>
      </c>
      <c r="B90" s="5" t="s">
        <v>329</v>
      </c>
      <c r="C90" s="28"/>
    </row>
    <row r="91" spans="1:3" ht="15">
      <c r="A91" s="13" t="s">
        <v>611</v>
      </c>
      <c r="B91" s="5" t="s">
        <v>329</v>
      </c>
      <c r="C91" s="28"/>
    </row>
    <row r="92" spans="1:3" ht="15">
      <c r="A92" s="13" t="s">
        <v>610</v>
      </c>
      <c r="B92" s="5" t="s">
        <v>329</v>
      </c>
      <c r="C92" s="28"/>
    </row>
    <row r="93" spans="1:3" ht="15">
      <c r="A93" s="13" t="s">
        <v>608</v>
      </c>
      <c r="B93" s="5" t="s">
        <v>329</v>
      </c>
      <c r="C93" s="28"/>
    </row>
    <row r="94" spans="1:3" ht="15">
      <c r="A94" s="13" t="s">
        <v>609</v>
      </c>
      <c r="B94" s="5" t="s">
        <v>329</v>
      </c>
      <c r="C94" s="28"/>
    </row>
    <row r="95" spans="1:3" ht="15">
      <c r="A95" s="15" t="s">
        <v>538</v>
      </c>
      <c r="B95" s="8" t="s">
        <v>329</v>
      </c>
      <c r="C95" s="28"/>
    </row>
    <row r="96" spans="1:3" ht="15">
      <c r="A96" s="13" t="s">
        <v>606</v>
      </c>
      <c r="B96" s="5" t="s">
        <v>333</v>
      </c>
      <c r="C96" s="28"/>
    </row>
    <row r="97" spans="1:3" ht="15">
      <c r="A97" s="13" t="s">
        <v>607</v>
      </c>
      <c r="B97" s="5" t="s">
        <v>333</v>
      </c>
      <c r="C97" s="28"/>
    </row>
    <row r="98" spans="1:3" ht="15">
      <c r="A98" s="13" t="s">
        <v>615</v>
      </c>
      <c r="B98" s="5" t="s">
        <v>333</v>
      </c>
      <c r="C98" s="28"/>
    </row>
    <row r="99" spans="1:3" ht="15">
      <c r="A99" s="5" t="s">
        <v>614</v>
      </c>
      <c r="B99" s="5" t="s">
        <v>333</v>
      </c>
      <c r="C99" s="28"/>
    </row>
    <row r="100" spans="1:3" ht="15">
      <c r="A100" s="5" t="s">
        <v>613</v>
      </c>
      <c r="B100" s="5" t="s">
        <v>333</v>
      </c>
      <c r="C100" s="28"/>
    </row>
    <row r="101" spans="1:3" ht="15">
      <c r="A101" s="5" t="s">
        <v>612</v>
      </c>
      <c r="B101" s="5" t="s">
        <v>333</v>
      </c>
      <c r="C101" s="28"/>
    </row>
    <row r="102" spans="1:3" ht="15">
      <c r="A102" s="13" t="s">
        <v>611</v>
      </c>
      <c r="B102" s="5" t="s">
        <v>333</v>
      </c>
      <c r="C102" s="28"/>
    </row>
    <row r="103" spans="1:3" ht="15">
      <c r="A103" s="13" t="s">
        <v>616</v>
      </c>
      <c r="B103" s="5" t="s">
        <v>333</v>
      </c>
      <c r="C103" s="28"/>
    </row>
    <row r="104" spans="1:3" ht="15">
      <c r="A104" s="13" t="s">
        <v>608</v>
      </c>
      <c r="B104" s="5" t="s">
        <v>333</v>
      </c>
      <c r="C104" s="28"/>
    </row>
    <row r="105" spans="1:3" ht="15">
      <c r="A105" s="13" t="s">
        <v>609</v>
      </c>
      <c r="B105" s="5" t="s">
        <v>333</v>
      </c>
      <c r="C105" s="28"/>
    </row>
    <row r="106" spans="1:3" ht="25.5">
      <c r="A106" s="7" t="s">
        <v>539</v>
      </c>
      <c r="B106" s="8" t="s">
        <v>333</v>
      </c>
      <c r="C106" s="28"/>
    </row>
    <row r="107" spans="1:3" ht="15">
      <c r="A107" s="13" t="s">
        <v>606</v>
      </c>
      <c r="B107" s="5" t="s">
        <v>334</v>
      </c>
      <c r="C107" s="28"/>
    </row>
    <row r="108" spans="1:3" ht="15">
      <c r="A108" s="13" t="s">
        <v>607</v>
      </c>
      <c r="B108" s="5" t="s">
        <v>334</v>
      </c>
      <c r="C108" s="28"/>
    </row>
    <row r="109" spans="1:3" ht="15">
      <c r="A109" s="13" t="s">
        <v>615</v>
      </c>
      <c r="B109" s="5" t="s">
        <v>334</v>
      </c>
      <c r="C109" s="28"/>
    </row>
    <row r="110" spans="1:3" ht="15">
      <c r="A110" s="5" t="s">
        <v>614</v>
      </c>
      <c r="B110" s="5" t="s">
        <v>334</v>
      </c>
      <c r="C110" s="28"/>
    </row>
    <row r="111" spans="1:3" ht="15">
      <c r="A111" s="5" t="s">
        <v>613</v>
      </c>
      <c r="B111" s="5" t="s">
        <v>334</v>
      </c>
      <c r="C111" s="28"/>
    </row>
    <row r="112" spans="1:3" ht="15">
      <c r="A112" s="5" t="s">
        <v>612</v>
      </c>
      <c r="B112" s="5" t="s">
        <v>334</v>
      </c>
      <c r="C112" s="28"/>
    </row>
    <row r="113" spans="1:3" ht="15">
      <c r="A113" s="13" t="s">
        <v>611</v>
      </c>
      <c r="B113" s="5" t="s">
        <v>334</v>
      </c>
      <c r="C113" s="28"/>
    </row>
    <row r="114" spans="1:3" ht="15">
      <c r="A114" s="13" t="s">
        <v>610</v>
      </c>
      <c r="B114" s="5" t="s">
        <v>334</v>
      </c>
      <c r="C114" s="28"/>
    </row>
    <row r="115" spans="1:3" ht="15">
      <c r="A115" s="13" t="s">
        <v>608</v>
      </c>
      <c r="B115" s="5" t="s">
        <v>334</v>
      </c>
      <c r="C115" s="28"/>
    </row>
    <row r="116" spans="1:3" ht="15">
      <c r="A116" s="13" t="s">
        <v>609</v>
      </c>
      <c r="B116" s="5" t="s">
        <v>334</v>
      </c>
      <c r="C116" s="28"/>
    </row>
    <row r="117" spans="1:3" ht="15">
      <c r="A117" s="15" t="s">
        <v>540</v>
      </c>
      <c r="B117" s="8" t="s">
        <v>334</v>
      </c>
      <c r="C117" s="28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ht="15">
      <c r="A1" t="s">
        <v>791</v>
      </c>
    </row>
    <row r="3" spans="1:6" ht="24.75" customHeight="1">
      <c r="A3" s="286" t="s">
        <v>679</v>
      </c>
      <c r="B3" s="287"/>
      <c r="C3" s="287"/>
      <c r="D3" s="287"/>
      <c r="E3" s="287"/>
      <c r="F3" s="288"/>
    </row>
    <row r="4" spans="1:6" ht="21.75" customHeight="1">
      <c r="A4" s="289" t="s">
        <v>543</v>
      </c>
      <c r="B4" s="287"/>
      <c r="C4" s="287"/>
      <c r="D4" s="287"/>
      <c r="E4" s="287"/>
      <c r="F4" s="288"/>
    </row>
    <row r="5" ht="18">
      <c r="A5" s="51"/>
    </row>
    <row r="6" ht="15">
      <c r="A6" s="162" t="s">
        <v>8</v>
      </c>
    </row>
    <row r="7" spans="1:6" ht="30">
      <c r="A7" s="163" t="s">
        <v>79</v>
      </c>
      <c r="B7" s="164" t="s">
        <v>80</v>
      </c>
      <c r="C7" s="165" t="s">
        <v>572</v>
      </c>
      <c r="D7" s="165" t="s">
        <v>573</v>
      </c>
      <c r="E7" s="165" t="s">
        <v>45</v>
      </c>
      <c r="F7" s="166" t="s">
        <v>23</v>
      </c>
    </row>
    <row r="8" spans="1:6" ht="15">
      <c r="A8" s="167" t="s">
        <v>81</v>
      </c>
      <c r="B8" s="168" t="s">
        <v>82</v>
      </c>
      <c r="C8" s="169">
        <v>39492</v>
      </c>
      <c r="D8" s="169">
        <v>18168</v>
      </c>
      <c r="E8" s="169"/>
      <c r="F8" s="170">
        <f>SUM(C8:E8)</f>
        <v>57660</v>
      </c>
    </row>
    <row r="9" spans="1:6" ht="15">
      <c r="A9" s="167" t="s">
        <v>83</v>
      </c>
      <c r="B9" s="171" t="s">
        <v>84</v>
      </c>
      <c r="C9" s="169"/>
      <c r="D9" s="169"/>
      <c r="E9" s="169"/>
      <c r="F9" s="170"/>
    </row>
    <row r="10" spans="1:6" ht="15">
      <c r="A10" s="167" t="s">
        <v>85</v>
      </c>
      <c r="B10" s="171" t="s">
        <v>86</v>
      </c>
      <c r="C10" s="169"/>
      <c r="D10" s="169"/>
      <c r="E10" s="169"/>
      <c r="F10" s="170"/>
    </row>
    <row r="11" spans="1:6" ht="15">
      <c r="A11" s="172" t="s">
        <v>87</v>
      </c>
      <c r="B11" s="171" t="s">
        <v>88</v>
      </c>
      <c r="C11" s="169">
        <v>1203</v>
      </c>
      <c r="D11" s="169"/>
      <c r="E11" s="169"/>
      <c r="F11" s="170">
        <f>SUM(C11:E11)</f>
        <v>1203</v>
      </c>
    </row>
    <row r="12" spans="1:6" ht="15">
      <c r="A12" s="172" t="s">
        <v>89</v>
      </c>
      <c r="B12" s="171" t="s">
        <v>90</v>
      </c>
      <c r="C12" s="169"/>
      <c r="D12" s="169"/>
      <c r="E12" s="169"/>
      <c r="F12" s="170"/>
    </row>
    <row r="13" spans="1:6" ht="15">
      <c r="A13" s="172" t="s">
        <v>91</v>
      </c>
      <c r="B13" s="171" t="s">
        <v>92</v>
      </c>
      <c r="C13" s="169"/>
      <c r="D13" s="169"/>
      <c r="E13" s="169"/>
      <c r="F13" s="170"/>
    </row>
    <row r="14" spans="1:6" ht="15">
      <c r="A14" s="172" t="s">
        <v>93</v>
      </c>
      <c r="B14" s="171" t="s">
        <v>94</v>
      </c>
      <c r="C14" s="169">
        <v>1817</v>
      </c>
      <c r="D14" s="169">
        <v>149</v>
      </c>
      <c r="E14" s="169"/>
      <c r="F14" s="170">
        <f>SUM(C14:E14)</f>
        <v>1966</v>
      </c>
    </row>
    <row r="15" spans="1:6" ht="15">
      <c r="A15" s="172" t="s">
        <v>95</v>
      </c>
      <c r="B15" s="171" t="s">
        <v>96</v>
      </c>
      <c r="C15" s="169"/>
      <c r="D15" s="169"/>
      <c r="E15" s="169"/>
      <c r="F15" s="170"/>
    </row>
    <row r="16" spans="1:6" ht="15">
      <c r="A16" s="173" t="s">
        <v>97</v>
      </c>
      <c r="B16" s="171" t="s">
        <v>98</v>
      </c>
      <c r="C16" s="169">
        <v>1117</v>
      </c>
      <c r="D16" s="169"/>
      <c r="E16" s="169"/>
      <c r="F16" s="170">
        <f>SUM(C16:E16)</f>
        <v>1117</v>
      </c>
    </row>
    <row r="17" spans="1:6" ht="15">
      <c r="A17" s="173" t="s">
        <v>99</v>
      </c>
      <c r="B17" s="171" t="s">
        <v>100</v>
      </c>
      <c r="C17" s="169"/>
      <c r="D17" s="169"/>
      <c r="E17" s="169"/>
      <c r="F17" s="170"/>
    </row>
    <row r="18" spans="1:6" ht="15">
      <c r="A18" s="173" t="s">
        <v>101</v>
      </c>
      <c r="B18" s="171" t="s">
        <v>102</v>
      </c>
      <c r="C18" s="169"/>
      <c r="D18" s="169"/>
      <c r="E18" s="169"/>
      <c r="F18" s="170"/>
    </row>
    <row r="19" spans="1:6" ht="15">
      <c r="A19" s="173" t="s">
        <v>103</v>
      </c>
      <c r="B19" s="171" t="s">
        <v>104</v>
      </c>
      <c r="C19" s="169"/>
      <c r="D19" s="169"/>
      <c r="E19" s="169"/>
      <c r="F19" s="170"/>
    </row>
    <row r="20" spans="1:6" ht="15">
      <c r="A20" s="173" t="s">
        <v>430</v>
      </c>
      <c r="B20" s="171" t="s">
        <v>105</v>
      </c>
      <c r="C20" s="169"/>
      <c r="D20" s="169"/>
      <c r="E20" s="169"/>
      <c r="F20" s="170"/>
    </row>
    <row r="21" spans="1:6" ht="15">
      <c r="A21" s="174" t="s">
        <v>373</v>
      </c>
      <c r="B21" s="175" t="s">
        <v>106</v>
      </c>
      <c r="C21" s="169">
        <f>SUM(C8:C20)</f>
        <v>43629</v>
      </c>
      <c r="D21" s="169">
        <f>SUM(D8:D20)</f>
        <v>18317</v>
      </c>
      <c r="E21" s="169"/>
      <c r="F21" s="170">
        <f>SUM(C21:E21)</f>
        <v>61946</v>
      </c>
    </row>
    <row r="22" spans="1:6" ht="15">
      <c r="A22" s="173" t="s">
        <v>107</v>
      </c>
      <c r="B22" s="171" t="s">
        <v>108</v>
      </c>
      <c r="C22" s="169">
        <v>9049</v>
      </c>
      <c r="D22" s="169">
        <v>1800</v>
      </c>
      <c r="E22" s="169"/>
      <c r="F22" s="170">
        <f>SUM(C22:E22)</f>
        <v>10849</v>
      </c>
    </row>
    <row r="23" spans="1:6" ht="15">
      <c r="A23" s="173" t="s">
        <v>109</v>
      </c>
      <c r="B23" s="171" t="s">
        <v>110</v>
      </c>
      <c r="C23" s="169"/>
      <c r="D23" s="169"/>
      <c r="E23" s="169"/>
      <c r="F23" s="170"/>
    </row>
    <row r="24" spans="1:6" ht="15">
      <c r="A24" s="176" t="s">
        <v>111</v>
      </c>
      <c r="B24" s="171" t="s">
        <v>112</v>
      </c>
      <c r="C24" s="169"/>
      <c r="D24" s="169"/>
      <c r="E24" s="169"/>
      <c r="F24" s="170"/>
    </row>
    <row r="25" spans="1:6" ht="15">
      <c r="A25" s="177" t="s">
        <v>374</v>
      </c>
      <c r="B25" s="175" t="s">
        <v>113</v>
      </c>
      <c r="C25" s="169">
        <f>SUM(C22:C24)</f>
        <v>9049</v>
      </c>
      <c r="D25" s="169">
        <f>SUM(D22:D24)</f>
        <v>1800</v>
      </c>
      <c r="E25" s="169"/>
      <c r="F25" s="170">
        <f>SUM(C25:E25)</f>
        <v>10849</v>
      </c>
    </row>
    <row r="26" spans="1:6" ht="15">
      <c r="A26" s="178" t="s">
        <v>460</v>
      </c>
      <c r="B26" s="179" t="s">
        <v>114</v>
      </c>
      <c r="C26" s="169">
        <f>SUM(C21,C25)</f>
        <v>52678</v>
      </c>
      <c r="D26" s="169">
        <f>SUM(D21,D25)</f>
        <v>20117</v>
      </c>
      <c r="E26" s="169"/>
      <c r="F26" s="170">
        <f>SUM(C26:E26)</f>
        <v>72795</v>
      </c>
    </row>
    <row r="27" spans="1:6" ht="15">
      <c r="A27" s="180" t="s">
        <v>431</v>
      </c>
      <c r="B27" s="179" t="s">
        <v>115</v>
      </c>
      <c r="C27" s="169">
        <v>9837</v>
      </c>
      <c r="D27" s="169">
        <v>2735</v>
      </c>
      <c r="E27" s="169"/>
      <c r="F27" s="170">
        <f>SUM(C27:E27)</f>
        <v>12572</v>
      </c>
    </row>
    <row r="28" spans="1:6" ht="15">
      <c r="A28" s="173" t="s">
        <v>116</v>
      </c>
      <c r="B28" s="171" t="s">
        <v>117</v>
      </c>
      <c r="C28" s="169"/>
      <c r="D28" s="169"/>
      <c r="E28" s="169"/>
      <c r="F28" s="170"/>
    </row>
    <row r="29" spans="1:6" ht="15">
      <c r="A29" s="173" t="s">
        <v>118</v>
      </c>
      <c r="B29" s="171" t="s">
        <v>119</v>
      </c>
      <c r="C29" s="169">
        <v>4210</v>
      </c>
      <c r="D29" s="169"/>
      <c r="E29" s="169"/>
      <c r="F29" s="170">
        <f>SUM(C29:E29)</f>
        <v>4210</v>
      </c>
    </row>
    <row r="30" spans="1:6" ht="15">
      <c r="A30" s="173" t="s">
        <v>120</v>
      </c>
      <c r="B30" s="171" t="s">
        <v>121</v>
      </c>
      <c r="C30" s="169"/>
      <c r="D30" s="169"/>
      <c r="E30" s="169"/>
      <c r="F30" s="170"/>
    </row>
    <row r="31" spans="1:6" ht="15">
      <c r="A31" s="177" t="s">
        <v>375</v>
      </c>
      <c r="B31" s="175" t="s">
        <v>122</v>
      </c>
      <c r="C31" s="169">
        <f>SUM(C29:C30)</f>
        <v>4210</v>
      </c>
      <c r="D31" s="169"/>
      <c r="E31" s="169"/>
      <c r="F31" s="170">
        <f>SUM(F29:F30)</f>
        <v>4210</v>
      </c>
    </row>
    <row r="32" spans="1:6" ht="15">
      <c r="A32" s="173" t="s">
        <v>123</v>
      </c>
      <c r="B32" s="171" t="s">
        <v>124</v>
      </c>
      <c r="C32" s="169">
        <v>1285</v>
      </c>
      <c r="D32" s="169"/>
      <c r="E32" s="169"/>
      <c r="F32" s="170">
        <f>SUM(C32:E32)</f>
        <v>1285</v>
      </c>
    </row>
    <row r="33" spans="1:6" ht="15">
      <c r="A33" s="173" t="s">
        <v>125</v>
      </c>
      <c r="B33" s="171" t="s">
        <v>126</v>
      </c>
      <c r="C33" s="169">
        <v>940</v>
      </c>
      <c r="D33" s="169"/>
      <c r="E33" s="169"/>
      <c r="F33" s="170">
        <f>SUM(C33:E33)</f>
        <v>940</v>
      </c>
    </row>
    <row r="34" spans="1:6" ht="15" customHeight="1">
      <c r="A34" s="177" t="s">
        <v>461</v>
      </c>
      <c r="B34" s="175" t="s">
        <v>127</v>
      </c>
      <c r="C34" s="169">
        <f>SUM(C32:C33)</f>
        <v>2225</v>
      </c>
      <c r="D34" s="169"/>
      <c r="E34" s="169"/>
      <c r="F34" s="170">
        <f>SUM(F32:F33)</f>
        <v>2225</v>
      </c>
    </row>
    <row r="35" spans="1:6" ht="15">
      <c r="A35" s="173" t="s">
        <v>128</v>
      </c>
      <c r="B35" s="171" t="s">
        <v>129</v>
      </c>
      <c r="C35" s="169">
        <v>7047</v>
      </c>
      <c r="D35" s="169">
        <v>350</v>
      </c>
      <c r="E35" s="169"/>
      <c r="F35" s="170">
        <f>SUM(C35:E35)</f>
        <v>7397</v>
      </c>
    </row>
    <row r="36" spans="1:6" ht="15">
      <c r="A36" s="173" t="s">
        <v>130</v>
      </c>
      <c r="B36" s="171" t="s">
        <v>131</v>
      </c>
      <c r="C36" s="169"/>
      <c r="D36" s="169"/>
      <c r="E36" s="169"/>
      <c r="F36" s="170"/>
    </row>
    <row r="37" spans="1:6" ht="15">
      <c r="A37" s="173" t="s">
        <v>432</v>
      </c>
      <c r="B37" s="171" t="s">
        <v>132</v>
      </c>
      <c r="C37" s="169"/>
      <c r="D37" s="169"/>
      <c r="E37" s="169"/>
      <c r="F37" s="170"/>
    </row>
    <row r="38" spans="1:6" ht="15">
      <c r="A38" s="173" t="s">
        <v>133</v>
      </c>
      <c r="B38" s="171" t="s">
        <v>134</v>
      </c>
      <c r="C38" s="169">
        <v>1760</v>
      </c>
      <c r="D38" s="169"/>
      <c r="E38" s="169"/>
      <c r="F38" s="170">
        <f>SUM(C38:E38)</f>
        <v>1760</v>
      </c>
    </row>
    <row r="39" spans="1:6" ht="15">
      <c r="A39" s="181" t="s">
        <v>433</v>
      </c>
      <c r="B39" s="171" t="s">
        <v>135</v>
      </c>
      <c r="C39" s="169"/>
      <c r="D39" s="169"/>
      <c r="E39" s="169"/>
      <c r="F39" s="170"/>
    </row>
    <row r="40" spans="1:6" ht="15">
      <c r="A40" s="176" t="s">
        <v>136</v>
      </c>
      <c r="B40" s="171" t="s">
        <v>137</v>
      </c>
      <c r="C40" s="169">
        <v>6817</v>
      </c>
      <c r="D40" s="169"/>
      <c r="E40" s="169"/>
      <c r="F40" s="170">
        <f>SUM(C40:E40)</f>
        <v>6817</v>
      </c>
    </row>
    <row r="41" spans="1:6" ht="15">
      <c r="A41" s="173" t="s">
        <v>434</v>
      </c>
      <c r="B41" s="171" t="s">
        <v>138</v>
      </c>
      <c r="C41" s="169">
        <v>5040</v>
      </c>
      <c r="D41" s="169"/>
      <c r="E41" s="169"/>
      <c r="F41" s="170">
        <f>SUM(C41:E41)</f>
        <v>5040</v>
      </c>
    </row>
    <row r="42" spans="1:6" ht="15">
      <c r="A42" s="177" t="s">
        <v>376</v>
      </c>
      <c r="B42" s="175" t="s">
        <v>139</v>
      </c>
      <c r="C42" s="169">
        <f>SUM(C35:C41)</f>
        <v>20664</v>
      </c>
      <c r="D42" s="169">
        <f>SUM(D35:D41)</f>
        <v>350</v>
      </c>
      <c r="E42" s="169"/>
      <c r="F42" s="170">
        <f>SUM(F35:F41)</f>
        <v>21014</v>
      </c>
    </row>
    <row r="43" spans="1:6" ht="15">
      <c r="A43" s="173" t="s">
        <v>140</v>
      </c>
      <c r="B43" s="171" t="s">
        <v>141</v>
      </c>
      <c r="C43" s="169">
        <v>220</v>
      </c>
      <c r="D43" s="169"/>
      <c r="E43" s="169"/>
      <c r="F43" s="170">
        <f>SUM(C43:E43)</f>
        <v>220</v>
      </c>
    </row>
    <row r="44" spans="1:6" ht="15">
      <c r="A44" s="173" t="s">
        <v>142</v>
      </c>
      <c r="B44" s="171" t="s">
        <v>143</v>
      </c>
      <c r="C44" s="169"/>
      <c r="D44" s="169"/>
      <c r="E44" s="169"/>
      <c r="F44" s="170"/>
    </row>
    <row r="45" spans="1:6" ht="15">
      <c r="A45" s="177" t="s">
        <v>377</v>
      </c>
      <c r="B45" s="175" t="s">
        <v>144</v>
      </c>
      <c r="C45" s="169">
        <f>SUM(C43:C44)</f>
        <v>220</v>
      </c>
      <c r="D45" s="169"/>
      <c r="E45" s="169"/>
      <c r="F45" s="170">
        <f>SUM(F43:F44)</f>
        <v>220</v>
      </c>
    </row>
    <row r="46" spans="1:6" ht="15">
      <c r="A46" s="173" t="s">
        <v>145</v>
      </c>
      <c r="B46" s="171" t="s">
        <v>146</v>
      </c>
      <c r="C46" s="169">
        <v>4503</v>
      </c>
      <c r="D46" s="169"/>
      <c r="E46" s="169"/>
      <c r="F46" s="170">
        <f>SUM(C46:E46)</f>
        <v>4503</v>
      </c>
    </row>
    <row r="47" spans="1:6" ht="15">
      <c r="A47" s="173" t="s">
        <v>147</v>
      </c>
      <c r="B47" s="171" t="s">
        <v>148</v>
      </c>
      <c r="C47" s="169"/>
      <c r="D47" s="169"/>
      <c r="E47" s="169"/>
      <c r="F47" s="170"/>
    </row>
    <row r="48" spans="1:6" ht="15">
      <c r="A48" s="173" t="s">
        <v>435</v>
      </c>
      <c r="B48" s="171" t="s">
        <v>149</v>
      </c>
      <c r="C48" s="169"/>
      <c r="D48" s="169"/>
      <c r="E48" s="169"/>
      <c r="F48" s="170"/>
    </row>
    <row r="49" spans="1:6" ht="15">
      <c r="A49" s="173" t="s">
        <v>436</v>
      </c>
      <c r="B49" s="171" t="s">
        <v>150</v>
      </c>
      <c r="C49" s="169"/>
      <c r="D49" s="169"/>
      <c r="E49" s="169"/>
      <c r="F49" s="170"/>
    </row>
    <row r="50" spans="1:6" ht="15">
      <c r="A50" s="173" t="s">
        <v>151</v>
      </c>
      <c r="B50" s="171" t="s">
        <v>152</v>
      </c>
      <c r="C50" s="169">
        <v>562</v>
      </c>
      <c r="D50" s="169"/>
      <c r="E50" s="169"/>
      <c r="F50" s="170">
        <f>SUM(C50:E50)</f>
        <v>562</v>
      </c>
    </row>
    <row r="51" spans="1:6" ht="15">
      <c r="A51" s="177" t="s">
        <v>378</v>
      </c>
      <c r="B51" s="175" t="s">
        <v>153</v>
      </c>
      <c r="C51" s="169">
        <f>SUM(C46:C50)</f>
        <v>5065</v>
      </c>
      <c r="D51" s="169"/>
      <c r="E51" s="169"/>
      <c r="F51" s="170">
        <f>SUM(F46:F50)</f>
        <v>5065</v>
      </c>
    </row>
    <row r="52" spans="1:6" ht="15">
      <c r="A52" s="180" t="s">
        <v>379</v>
      </c>
      <c r="B52" s="179" t="s">
        <v>154</v>
      </c>
      <c r="C52" s="169">
        <f>SUM(C31,C34,C42,C45,C51)</f>
        <v>32384</v>
      </c>
      <c r="D52" s="169">
        <f>SUM(D31,D34,D42,D45,D51)</f>
        <v>350</v>
      </c>
      <c r="E52" s="169"/>
      <c r="F52" s="170">
        <f>SUM(F51,F45,F42,F34,F31)</f>
        <v>32734</v>
      </c>
    </row>
    <row r="53" spans="1:6" ht="15">
      <c r="A53" s="182" t="s">
        <v>155</v>
      </c>
      <c r="B53" s="171" t="s">
        <v>156</v>
      </c>
      <c r="C53" s="169"/>
      <c r="D53" s="169"/>
      <c r="E53" s="169"/>
      <c r="F53" s="170"/>
    </row>
    <row r="54" spans="1:6" ht="15">
      <c r="A54" s="182" t="s">
        <v>380</v>
      </c>
      <c r="B54" s="171" t="s">
        <v>157</v>
      </c>
      <c r="C54" s="169"/>
      <c r="D54" s="169"/>
      <c r="E54" s="169"/>
      <c r="F54" s="170"/>
    </row>
    <row r="55" spans="1:6" ht="15">
      <c r="A55" s="183" t="s">
        <v>437</v>
      </c>
      <c r="B55" s="171" t="s">
        <v>158</v>
      </c>
      <c r="C55" s="169"/>
      <c r="D55" s="169"/>
      <c r="E55" s="169"/>
      <c r="F55" s="170"/>
    </row>
    <row r="56" spans="1:6" ht="15">
      <c r="A56" s="183" t="s">
        <v>438</v>
      </c>
      <c r="B56" s="171" t="s">
        <v>159</v>
      </c>
      <c r="C56" s="169"/>
      <c r="D56" s="169"/>
      <c r="E56" s="169"/>
      <c r="F56" s="170"/>
    </row>
    <row r="57" spans="1:6" ht="15">
      <c r="A57" s="183" t="s">
        <v>439</v>
      </c>
      <c r="B57" s="171" t="s">
        <v>160</v>
      </c>
      <c r="C57" s="169"/>
      <c r="D57" s="169"/>
      <c r="E57" s="169"/>
      <c r="F57" s="170"/>
    </row>
    <row r="58" spans="1:6" ht="15">
      <c r="A58" s="182" t="s">
        <v>440</v>
      </c>
      <c r="B58" s="171" t="s">
        <v>161</v>
      </c>
      <c r="C58" s="169"/>
      <c r="D58" s="169"/>
      <c r="E58" s="169"/>
      <c r="F58" s="170"/>
    </row>
    <row r="59" spans="1:6" ht="15">
      <c r="A59" s="182" t="s">
        <v>441</v>
      </c>
      <c r="B59" s="171" t="s">
        <v>162</v>
      </c>
      <c r="C59" s="169"/>
      <c r="D59" s="169"/>
      <c r="E59" s="169"/>
      <c r="F59" s="170"/>
    </row>
    <row r="60" spans="1:6" ht="15">
      <c r="A60" s="182" t="s">
        <v>442</v>
      </c>
      <c r="B60" s="171" t="s">
        <v>163</v>
      </c>
      <c r="C60" s="169">
        <v>12675</v>
      </c>
      <c r="D60" s="169">
        <v>2200</v>
      </c>
      <c r="E60" s="169"/>
      <c r="F60" s="170">
        <f>SUM(C60:E60)</f>
        <v>14875</v>
      </c>
    </row>
    <row r="61" spans="1:6" ht="15">
      <c r="A61" s="184" t="s">
        <v>409</v>
      </c>
      <c r="B61" s="179" t="s">
        <v>164</v>
      </c>
      <c r="C61" s="169">
        <f>SUM(C53:C60)</f>
        <v>12675</v>
      </c>
      <c r="D61" s="169">
        <f>SUM(D53:D60)</f>
        <v>2200</v>
      </c>
      <c r="E61" s="169"/>
      <c r="F61" s="170">
        <f>SUM(C61:E61)</f>
        <v>14875</v>
      </c>
    </row>
    <row r="62" spans="1:6" ht="15">
      <c r="A62" s="185" t="s">
        <v>443</v>
      </c>
      <c r="B62" s="171" t="s">
        <v>165</v>
      </c>
      <c r="C62" s="169"/>
      <c r="D62" s="169"/>
      <c r="E62" s="169"/>
      <c r="F62" s="170"/>
    </row>
    <row r="63" spans="1:6" ht="15">
      <c r="A63" s="185" t="s">
        <v>166</v>
      </c>
      <c r="B63" s="171" t="s">
        <v>167</v>
      </c>
      <c r="C63" s="169"/>
      <c r="D63" s="169"/>
      <c r="E63" s="169"/>
      <c r="F63" s="170"/>
    </row>
    <row r="64" spans="1:6" ht="15">
      <c r="A64" s="185" t="s">
        <v>168</v>
      </c>
      <c r="B64" s="171" t="s">
        <v>169</v>
      </c>
      <c r="C64" s="169"/>
      <c r="D64" s="169"/>
      <c r="E64" s="169"/>
      <c r="F64" s="170"/>
    </row>
    <row r="65" spans="1:6" ht="15">
      <c r="A65" s="185" t="s">
        <v>410</v>
      </c>
      <c r="B65" s="171" t="s">
        <v>170</v>
      </c>
      <c r="C65" s="169"/>
      <c r="D65" s="169"/>
      <c r="E65" s="169"/>
      <c r="F65" s="170"/>
    </row>
    <row r="66" spans="1:6" ht="15">
      <c r="A66" s="185" t="s">
        <v>444</v>
      </c>
      <c r="B66" s="171" t="s">
        <v>171</v>
      </c>
      <c r="C66" s="169"/>
      <c r="D66" s="169"/>
      <c r="E66" s="169"/>
      <c r="F66" s="170"/>
    </row>
    <row r="67" spans="1:6" ht="15">
      <c r="A67" s="185" t="s">
        <v>412</v>
      </c>
      <c r="B67" s="171" t="s">
        <v>172</v>
      </c>
      <c r="C67" s="169">
        <v>1585</v>
      </c>
      <c r="D67" s="169"/>
      <c r="E67" s="169"/>
      <c r="F67" s="170">
        <f>SUM(C67:E67)</f>
        <v>1585</v>
      </c>
    </row>
    <row r="68" spans="1:6" ht="15">
      <c r="A68" s="185" t="s">
        <v>445</v>
      </c>
      <c r="B68" s="171" t="s">
        <v>173</v>
      </c>
      <c r="C68" s="169"/>
      <c r="D68" s="169"/>
      <c r="E68" s="169"/>
      <c r="F68" s="170"/>
    </row>
    <row r="69" spans="1:6" ht="15">
      <c r="A69" s="185" t="s">
        <v>446</v>
      </c>
      <c r="B69" s="171" t="s">
        <v>174</v>
      </c>
      <c r="C69" s="169"/>
      <c r="D69" s="169"/>
      <c r="E69" s="169"/>
      <c r="F69" s="170"/>
    </row>
    <row r="70" spans="1:6" ht="15">
      <c r="A70" s="185" t="s">
        <v>175</v>
      </c>
      <c r="B70" s="171" t="s">
        <v>176</v>
      </c>
      <c r="C70" s="169"/>
      <c r="D70" s="169"/>
      <c r="E70" s="169"/>
      <c r="F70" s="170"/>
    </row>
    <row r="71" spans="1:6" ht="15">
      <c r="A71" s="186" t="s">
        <v>177</v>
      </c>
      <c r="B71" s="171" t="s">
        <v>178</v>
      </c>
      <c r="C71" s="169"/>
      <c r="D71" s="169"/>
      <c r="E71" s="169"/>
      <c r="F71" s="170"/>
    </row>
    <row r="72" spans="1:6" ht="15">
      <c r="A72" s="185" t="s">
        <v>447</v>
      </c>
      <c r="B72" s="171" t="s">
        <v>179</v>
      </c>
      <c r="C72" s="169"/>
      <c r="D72" s="169">
        <v>4300</v>
      </c>
      <c r="E72" s="169"/>
      <c r="F72" s="170">
        <f>SUM(C72:E72)</f>
        <v>4300</v>
      </c>
    </row>
    <row r="73" spans="1:6" ht="15">
      <c r="A73" s="186" t="s">
        <v>623</v>
      </c>
      <c r="B73" s="171" t="s">
        <v>180</v>
      </c>
      <c r="C73" s="169">
        <v>2225</v>
      </c>
      <c r="D73" s="169"/>
      <c r="E73" s="169"/>
      <c r="F73" s="170">
        <f>SUM(C73:E73)</f>
        <v>2225</v>
      </c>
    </row>
    <row r="74" spans="1:6" ht="15">
      <c r="A74" s="186" t="s">
        <v>624</v>
      </c>
      <c r="B74" s="171" t="s">
        <v>180</v>
      </c>
      <c r="C74" s="169"/>
      <c r="D74" s="169">
        <v>989</v>
      </c>
      <c r="E74" s="169"/>
      <c r="F74" s="170">
        <f>SUM(C74:E74)</f>
        <v>989</v>
      </c>
    </row>
    <row r="75" spans="1:6" ht="15">
      <c r="A75" s="184" t="s">
        <v>415</v>
      </c>
      <c r="B75" s="179" t="s">
        <v>181</v>
      </c>
      <c r="C75" s="169">
        <f>SUM(C62:C74)</f>
        <v>3810</v>
      </c>
      <c r="D75" s="169">
        <f>SUM(D62:D74)</f>
        <v>5289</v>
      </c>
      <c r="E75" s="169"/>
      <c r="F75" s="170">
        <f>SUM(F62:F74)</f>
        <v>9099</v>
      </c>
    </row>
    <row r="76" spans="1:6" ht="15.75">
      <c r="A76" s="187" t="s">
        <v>43</v>
      </c>
      <c r="B76" s="179"/>
      <c r="C76" s="169">
        <f>SUM(C26,C27,C52,C61,C75)</f>
        <v>111384</v>
      </c>
      <c r="D76" s="169">
        <f>SUM(D26,D27,D52,D61,D75)</f>
        <v>30691</v>
      </c>
      <c r="E76" s="169"/>
      <c r="F76" s="170">
        <f>SUM(C76:E76)</f>
        <v>142075</v>
      </c>
    </row>
    <row r="77" spans="1:6" ht="15">
      <c r="A77" s="188" t="s">
        <v>182</v>
      </c>
      <c r="B77" s="171" t="s">
        <v>183</v>
      </c>
      <c r="C77" s="169"/>
      <c r="D77" s="169"/>
      <c r="E77" s="169"/>
      <c r="F77" s="170"/>
    </row>
    <row r="78" spans="1:6" ht="15">
      <c r="A78" s="188" t="s">
        <v>448</v>
      </c>
      <c r="B78" s="171" t="s">
        <v>184</v>
      </c>
      <c r="C78" s="169"/>
      <c r="D78" s="169"/>
      <c r="E78" s="169"/>
      <c r="F78" s="170"/>
    </row>
    <row r="79" spans="1:6" ht="15">
      <c r="A79" s="188" t="s">
        <v>185</v>
      </c>
      <c r="B79" s="171" t="s">
        <v>186</v>
      </c>
      <c r="C79" s="169"/>
      <c r="D79" s="169"/>
      <c r="E79" s="169"/>
      <c r="F79" s="170"/>
    </row>
    <row r="80" spans="1:6" ht="15">
      <c r="A80" s="188" t="s">
        <v>187</v>
      </c>
      <c r="B80" s="171" t="s">
        <v>188</v>
      </c>
      <c r="C80" s="169"/>
      <c r="D80" s="169">
        <v>2900</v>
      </c>
      <c r="E80" s="169"/>
      <c r="F80" s="170">
        <f>SUM(C80:E80)</f>
        <v>2900</v>
      </c>
    </row>
    <row r="81" spans="1:6" ht="15">
      <c r="A81" s="176" t="s">
        <v>189</v>
      </c>
      <c r="B81" s="171" t="s">
        <v>190</v>
      </c>
      <c r="C81" s="169"/>
      <c r="D81" s="169"/>
      <c r="E81" s="169"/>
      <c r="F81" s="170"/>
    </row>
    <row r="82" spans="1:6" ht="15">
      <c r="A82" s="176" t="s">
        <v>191</v>
      </c>
      <c r="B82" s="171" t="s">
        <v>192</v>
      </c>
      <c r="C82" s="169"/>
      <c r="D82" s="169"/>
      <c r="E82" s="169"/>
      <c r="F82" s="170"/>
    </row>
    <row r="83" spans="1:6" ht="15">
      <c r="A83" s="176" t="s">
        <v>193</v>
      </c>
      <c r="B83" s="171" t="s">
        <v>194</v>
      </c>
      <c r="C83" s="169"/>
      <c r="D83" s="169"/>
      <c r="E83" s="169"/>
      <c r="F83" s="170"/>
    </row>
    <row r="84" spans="1:6" ht="15">
      <c r="A84" s="189" t="s">
        <v>417</v>
      </c>
      <c r="B84" s="179" t="s">
        <v>195</v>
      </c>
      <c r="C84" s="169">
        <f>SUM(C77:C83)</f>
        <v>0</v>
      </c>
      <c r="D84" s="169">
        <f>SUM(D77:D83)</f>
        <v>2900</v>
      </c>
      <c r="E84" s="169"/>
      <c r="F84" s="170">
        <f>SUM(C84:E84)</f>
        <v>2900</v>
      </c>
    </row>
    <row r="85" spans="1:6" ht="15">
      <c r="A85" s="182" t="s">
        <v>196</v>
      </c>
      <c r="B85" s="171" t="s">
        <v>197</v>
      </c>
      <c r="C85" s="169"/>
      <c r="D85" s="169">
        <v>43881</v>
      </c>
      <c r="E85" s="169"/>
      <c r="F85" s="170">
        <f>SUM(C85:E85)</f>
        <v>43881</v>
      </c>
    </row>
    <row r="86" spans="1:6" ht="15">
      <c r="A86" s="182" t="s">
        <v>198</v>
      </c>
      <c r="B86" s="171" t="s">
        <v>199</v>
      </c>
      <c r="C86" s="169"/>
      <c r="D86" s="169"/>
      <c r="E86" s="169"/>
      <c r="F86" s="170"/>
    </row>
    <row r="87" spans="1:6" ht="15">
      <c r="A87" s="182" t="s">
        <v>200</v>
      </c>
      <c r="B87" s="171" t="s">
        <v>201</v>
      </c>
      <c r="C87" s="169"/>
      <c r="D87" s="169"/>
      <c r="E87" s="169"/>
      <c r="F87" s="170"/>
    </row>
    <row r="88" spans="1:6" ht="15">
      <c r="A88" s="182" t="s">
        <v>202</v>
      </c>
      <c r="B88" s="171" t="s">
        <v>203</v>
      </c>
      <c r="C88" s="169"/>
      <c r="D88" s="169"/>
      <c r="E88" s="169"/>
      <c r="F88" s="170"/>
    </row>
    <row r="89" spans="1:6" ht="15">
      <c r="A89" s="184" t="s">
        <v>418</v>
      </c>
      <c r="B89" s="179" t="s">
        <v>204</v>
      </c>
      <c r="C89" s="169">
        <f>SUM(C85:C88)</f>
        <v>0</v>
      </c>
      <c r="D89" s="169">
        <f>SUM(D85:D88)</f>
        <v>43881</v>
      </c>
      <c r="E89" s="169"/>
      <c r="F89" s="170">
        <f>SUM(C89:E89)</f>
        <v>43881</v>
      </c>
    </row>
    <row r="90" spans="1:6" ht="15">
      <c r="A90" s="182" t="s">
        <v>205</v>
      </c>
      <c r="B90" s="171" t="s">
        <v>206</v>
      </c>
      <c r="C90" s="169"/>
      <c r="D90" s="169"/>
      <c r="E90" s="169"/>
      <c r="F90" s="170"/>
    </row>
    <row r="91" spans="1:6" ht="15">
      <c r="A91" s="182" t="s">
        <v>449</v>
      </c>
      <c r="B91" s="171" t="s">
        <v>207</v>
      </c>
      <c r="C91" s="169"/>
      <c r="D91" s="169"/>
      <c r="E91" s="169"/>
      <c r="F91" s="170"/>
    </row>
    <row r="92" spans="1:6" ht="15">
      <c r="A92" s="182" t="s">
        <v>450</v>
      </c>
      <c r="B92" s="171" t="s">
        <v>208</v>
      </c>
      <c r="C92" s="169"/>
      <c r="D92" s="169"/>
      <c r="E92" s="169"/>
      <c r="F92" s="170"/>
    </row>
    <row r="93" spans="1:6" ht="15">
      <c r="A93" s="182" t="s">
        <v>451</v>
      </c>
      <c r="B93" s="171" t="s">
        <v>209</v>
      </c>
      <c r="C93" s="169"/>
      <c r="D93" s="169"/>
      <c r="E93" s="169"/>
      <c r="F93" s="170"/>
    </row>
    <row r="94" spans="1:6" ht="15">
      <c r="A94" s="182" t="s">
        <v>452</v>
      </c>
      <c r="B94" s="171" t="s">
        <v>210</v>
      </c>
      <c r="C94" s="169"/>
      <c r="D94" s="169"/>
      <c r="E94" s="169"/>
      <c r="F94" s="170"/>
    </row>
    <row r="95" spans="1:6" ht="15">
      <c r="A95" s="182" t="s">
        <v>453</v>
      </c>
      <c r="B95" s="171" t="s">
        <v>211</v>
      </c>
      <c r="C95" s="169"/>
      <c r="D95" s="169"/>
      <c r="E95" s="169"/>
      <c r="F95" s="170"/>
    </row>
    <row r="96" spans="1:6" ht="15">
      <c r="A96" s="182" t="s">
        <v>212</v>
      </c>
      <c r="B96" s="171" t="s">
        <v>213</v>
      </c>
      <c r="C96" s="169"/>
      <c r="D96" s="169"/>
      <c r="E96" s="169"/>
      <c r="F96" s="170"/>
    </row>
    <row r="97" spans="1:6" ht="15">
      <c r="A97" s="182" t="s">
        <v>454</v>
      </c>
      <c r="B97" s="171" t="s">
        <v>214</v>
      </c>
      <c r="C97" s="169"/>
      <c r="D97" s="169"/>
      <c r="E97" s="169"/>
      <c r="F97" s="170"/>
    </row>
    <row r="98" spans="1:6" ht="15">
      <c r="A98" s="184" t="s">
        <v>419</v>
      </c>
      <c r="B98" s="179" t="s">
        <v>215</v>
      </c>
      <c r="C98" s="169"/>
      <c r="D98" s="169"/>
      <c r="E98" s="169"/>
      <c r="F98" s="170"/>
    </row>
    <row r="99" spans="1:6" ht="15.75">
      <c r="A99" s="187" t="s">
        <v>44</v>
      </c>
      <c r="B99" s="179"/>
      <c r="C99" s="169">
        <f>SUM(C84,C89,C98)</f>
        <v>0</v>
      </c>
      <c r="D99" s="169">
        <v>46781</v>
      </c>
      <c r="E99" s="169"/>
      <c r="F99" s="170">
        <f>SUM(F84,F89,F98)</f>
        <v>46781</v>
      </c>
    </row>
    <row r="100" spans="1:6" ht="15.75">
      <c r="A100" s="190" t="s">
        <v>462</v>
      </c>
      <c r="B100" s="191" t="s">
        <v>216</v>
      </c>
      <c r="C100" s="169">
        <f>SUM(C76,C99)</f>
        <v>111384</v>
      </c>
      <c r="D100" s="169">
        <f>SUM(D76,D99)</f>
        <v>77472</v>
      </c>
      <c r="E100" s="169"/>
      <c r="F100" s="170">
        <f>SUM(C100:E100)</f>
        <v>188856</v>
      </c>
    </row>
    <row r="101" spans="1:25" ht="15">
      <c r="A101" s="182" t="s">
        <v>455</v>
      </c>
      <c r="B101" s="173" t="s">
        <v>217</v>
      </c>
      <c r="C101" s="182"/>
      <c r="D101" s="182"/>
      <c r="E101" s="182"/>
      <c r="F101" s="19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82" t="s">
        <v>218</v>
      </c>
      <c r="B102" s="173" t="s">
        <v>219</v>
      </c>
      <c r="C102" s="182"/>
      <c r="D102" s="182"/>
      <c r="E102" s="182"/>
      <c r="F102" s="19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">
      <c r="A103" s="182" t="s">
        <v>456</v>
      </c>
      <c r="B103" s="173" t="s">
        <v>220</v>
      </c>
      <c r="C103" s="182"/>
      <c r="D103" s="182"/>
      <c r="E103" s="182"/>
      <c r="F103" s="19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93" t="s">
        <v>424</v>
      </c>
      <c r="B104" s="177" t="s">
        <v>221</v>
      </c>
      <c r="C104" s="193"/>
      <c r="D104" s="193"/>
      <c r="E104" s="193"/>
      <c r="F104" s="21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196" t="s">
        <v>457</v>
      </c>
      <c r="B105" s="173" t="s">
        <v>222</v>
      </c>
      <c r="C105" s="196"/>
      <c r="D105" s="196"/>
      <c r="E105" s="196"/>
      <c r="F105" s="197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196" t="s">
        <v>427</v>
      </c>
      <c r="B106" s="173" t="s">
        <v>223</v>
      </c>
      <c r="C106" s="196"/>
      <c r="D106" s="196"/>
      <c r="E106" s="196"/>
      <c r="F106" s="197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82" t="s">
        <v>224</v>
      </c>
      <c r="B107" s="173" t="s">
        <v>225</v>
      </c>
      <c r="C107" s="182"/>
      <c r="D107" s="182"/>
      <c r="E107" s="182"/>
      <c r="F107" s="19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82" t="s">
        <v>458</v>
      </c>
      <c r="B108" s="173" t="s">
        <v>226</v>
      </c>
      <c r="C108" s="182"/>
      <c r="D108" s="182"/>
      <c r="E108" s="182"/>
      <c r="F108" s="19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98" t="s">
        <v>425</v>
      </c>
      <c r="B109" s="177" t="s">
        <v>227</v>
      </c>
      <c r="C109" s="198"/>
      <c r="D109" s="198"/>
      <c r="E109" s="198"/>
      <c r="F109" s="214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196" t="s">
        <v>228</v>
      </c>
      <c r="B110" s="173" t="s">
        <v>229</v>
      </c>
      <c r="C110" s="196"/>
      <c r="D110" s="196"/>
      <c r="E110" s="196"/>
      <c r="F110" s="19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196" t="s">
        <v>230</v>
      </c>
      <c r="B111" s="173" t="s">
        <v>231</v>
      </c>
      <c r="C111" s="201">
        <v>2789</v>
      </c>
      <c r="D111" s="196"/>
      <c r="E111" s="196"/>
      <c r="F111" s="202">
        <f>SUM(C111:E111)</f>
        <v>2789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98" t="s">
        <v>232</v>
      </c>
      <c r="B112" s="177" t="s">
        <v>233</v>
      </c>
      <c r="C112" s="196"/>
      <c r="D112" s="196"/>
      <c r="E112" s="196"/>
      <c r="F112" s="197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196" t="s">
        <v>234</v>
      </c>
      <c r="B113" s="173" t="s">
        <v>235</v>
      </c>
      <c r="C113" s="196"/>
      <c r="D113" s="196"/>
      <c r="E113" s="196"/>
      <c r="F113" s="197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196" t="s">
        <v>236</v>
      </c>
      <c r="B114" s="173" t="s">
        <v>237</v>
      </c>
      <c r="C114" s="196"/>
      <c r="D114" s="196"/>
      <c r="E114" s="196"/>
      <c r="F114" s="19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196" t="s">
        <v>238</v>
      </c>
      <c r="B115" s="173" t="s">
        <v>239</v>
      </c>
      <c r="C115" s="196"/>
      <c r="D115" s="196"/>
      <c r="E115" s="196"/>
      <c r="F115" s="197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203" t="s">
        <v>426</v>
      </c>
      <c r="B116" s="180" t="s">
        <v>240</v>
      </c>
      <c r="C116" s="199">
        <v>2789</v>
      </c>
      <c r="D116" s="198"/>
      <c r="E116" s="198"/>
      <c r="F116" s="200">
        <f>SUM(C116:E116)</f>
        <v>2789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196" t="s">
        <v>241</v>
      </c>
      <c r="B117" s="173" t="s">
        <v>242</v>
      </c>
      <c r="C117" s="196"/>
      <c r="D117" s="196"/>
      <c r="E117" s="196"/>
      <c r="F117" s="197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82" t="s">
        <v>243</v>
      </c>
      <c r="B118" s="173" t="s">
        <v>244</v>
      </c>
      <c r="C118" s="182"/>
      <c r="D118" s="182"/>
      <c r="E118" s="182"/>
      <c r="F118" s="19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196" t="s">
        <v>459</v>
      </c>
      <c r="B119" s="173" t="s">
        <v>245</v>
      </c>
      <c r="C119" s="196"/>
      <c r="D119" s="196"/>
      <c r="E119" s="196"/>
      <c r="F119" s="197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196" t="s">
        <v>428</v>
      </c>
      <c r="B120" s="173" t="s">
        <v>246</v>
      </c>
      <c r="C120" s="196"/>
      <c r="D120" s="196"/>
      <c r="E120" s="196"/>
      <c r="F120" s="197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203" t="s">
        <v>429</v>
      </c>
      <c r="B121" s="180" t="s">
        <v>247</v>
      </c>
      <c r="C121" s="198"/>
      <c r="D121" s="198"/>
      <c r="E121" s="198"/>
      <c r="F121" s="214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82" t="s">
        <v>248</v>
      </c>
      <c r="B122" s="173" t="s">
        <v>249</v>
      </c>
      <c r="C122" s="182"/>
      <c r="D122" s="182"/>
      <c r="E122" s="182"/>
      <c r="F122" s="19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204" t="s">
        <v>463</v>
      </c>
      <c r="B123" s="205" t="s">
        <v>250</v>
      </c>
      <c r="C123" s="199">
        <v>2789</v>
      </c>
      <c r="D123" s="198"/>
      <c r="E123" s="198"/>
      <c r="F123" s="200">
        <f>SUM(C123:E123)</f>
        <v>2789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206" t="s">
        <v>499</v>
      </c>
      <c r="B124" s="207"/>
      <c r="C124" s="169">
        <f>SUM(C100,C123)</f>
        <v>114173</v>
      </c>
      <c r="D124" s="169">
        <f>SUM(D100,D123)</f>
        <v>77472</v>
      </c>
      <c r="E124" s="169"/>
      <c r="F124" s="170">
        <f>SUM(C124:E124)</f>
        <v>191645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256" ht="15">
      <c r="A1" t="s">
        <v>5</v>
      </c>
      <c r="W1" t="s">
        <v>645</v>
      </c>
      <c r="X1" t="s">
        <v>645</v>
      </c>
      <c r="Y1" t="s">
        <v>645</v>
      </c>
      <c r="Z1" t="s">
        <v>645</v>
      </c>
      <c r="AA1" t="s">
        <v>645</v>
      </c>
      <c r="AB1" t="s">
        <v>645</v>
      </c>
      <c r="AC1" t="s">
        <v>645</v>
      </c>
      <c r="AD1" t="s">
        <v>645</v>
      </c>
      <c r="AE1" t="s">
        <v>645</v>
      </c>
      <c r="AF1" t="s">
        <v>645</v>
      </c>
      <c r="AG1" t="s">
        <v>645</v>
      </c>
      <c r="AH1" t="s">
        <v>645</v>
      </c>
      <c r="AI1" t="s">
        <v>645</v>
      </c>
      <c r="AJ1" t="s">
        <v>645</v>
      </c>
      <c r="AK1" t="s">
        <v>645</v>
      </c>
      <c r="AL1" t="s">
        <v>645</v>
      </c>
      <c r="AM1" t="s">
        <v>645</v>
      </c>
      <c r="AN1" t="s">
        <v>645</v>
      </c>
      <c r="AO1" t="s">
        <v>645</v>
      </c>
      <c r="AP1" t="s">
        <v>645</v>
      </c>
      <c r="AQ1" t="s">
        <v>645</v>
      </c>
      <c r="AR1" t="s">
        <v>645</v>
      </c>
      <c r="AS1" t="s">
        <v>645</v>
      </c>
      <c r="AT1" t="s">
        <v>645</v>
      </c>
      <c r="AU1" t="s">
        <v>645</v>
      </c>
      <c r="AV1" t="s">
        <v>645</v>
      </c>
      <c r="AW1" t="s">
        <v>645</v>
      </c>
      <c r="AX1" t="s">
        <v>645</v>
      </c>
      <c r="AY1" t="s">
        <v>645</v>
      </c>
      <c r="AZ1" t="s">
        <v>645</v>
      </c>
      <c r="BA1" t="s">
        <v>645</v>
      </c>
      <c r="BB1" t="s">
        <v>645</v>
      </c>
      <c r="BC1" t="s">
        <v>645</v>
      </c>
      <c r="BD1" t="s">
        <v>645</v>
      </c>
      <c r="BE1" t="s">
        <v>645</v>
      </c>
      <c r="BF1" t="s">
        <v>645</v>
      </c>
      <c r="BG1" t="s">
        <v>645</v>
      </c>
      <c r="BH1" t="s">
        <v>645</v>
      </c>
      <c r="BI1" t="s">
        <v>645</v>
      </c>
      <c r="BJ1" t="s">
        <v>645</v>
      </c>
      <c r="BK1" t="s">
        <v>645</v>
      </c>
      <c r="BL1" t="s">
        <v>645</v>
      </c>
      <c r="BM1" t="s">
        <v>645</v>
      </c>
      <c r="BN1" t="s">
        <v>645</v>
      </c>
      <c r="BO1" t="s">
        <v>645</v>
      </c>
      <c r="BP1" t="s">
        <v>645</v>
      </c>
      <c r="BQ1" t="s">
        <v>645</v>
      </c>
      <c r="BR1" t="s">
        <v>645</v>
      </c>
      <c r="BS1" t="s">
        <v>645</v>
      </c>
      <c r="BT1" t="s">
        <v>645</v>
      </c>
      <c r="BU1" t="s">
        <v>645</v>
      </c>
      <c r="BV1" t="s">
        <v>645</v>
      </c>
      <c r="BW1" t="s">
        <v>645</v>
      </c>
      <c r="BX1" t="s">
        <v>645</v>
      </c>
      <c r="BY1" t="s">
        <v>645</v>
      </c>
      <c r="BZ1" t="s">
        <v>645</v>
      </c>
      <c r="CA1" t="s">
        <v>645</v>
      </c>
      <c r="CB1" t="s">
        <v>645</v>
      </c>
      <c r="CC1" t="s">
        <v>645</v>
      </c>
      <c r="CD1" t="s">
        <v>645</v>
      </c>
      <c r="CE1" t="s">
        <v>645</v>
      </c>
      <c r="CF1" t="s">
        <v>645</v>
      </c>
      <c r="CG1" t="s">
        <v>645</v>
      </c>
      <c r="CH1" t="s">
        <v>645</v>
      </c>
      <c r="CI1" t="s">
        <v>645</v>
      </c>
      <c r="CJ1" t="s">
        <v>645</v>
      </c>
      <c r="CK1" t="s">
        <v>645</v>
      </c>
      <c r="CL1" t="s">
        <v>645</v>
      </c>
      <c r="CM1" t="s">
        <v>645</v>
      </c>
      <c r="CN1" t="s">
        <v>645</v>
      </c>
      <c r="CO1" t="s">
        <v>645</v>
      </c>
      <c r="CP1" t="s">
        <v>645</v>
      </c>
      <c r="CQ1" t="s">
        <v>645</v>
      </c>
      <c r="CR1" t="s">
        <v>645</v>
      </c>
      <c r="CS1" t="s">
        <v>645</v>
      </c>
      <c r="CT1" t="s">
        <v>645</v>
      </c>
      <c r="CU1" t="s">
        <v>645</v>
      </c>
      <c r="CV1" t="s">
        <v>645</v>
      </c>
      <c r="CW1" t="s">
        <v>645</v>
      </c>
      <c r="CX1" t="s">
        <v>645</v>
      </c>
      <c r="CY1" t="s">
        <v>645</v>
      </c>
      <c r="CZ1" t="s">
        <v>645</v>
      </c>
      <c r="DA1" t="s">
        <v>645</v>
      </c>
      <c r="DB1" t="s">
        <v>645</v>
      </c>
      <c r="DC1" t="s">
        <v>645</v>
      </c>
      <c r="DD1" t="s">
        <v>645</v>
      </c>
      <c r="DE1" t="s">
        <v>645</v>
      </c>
      <c r="DF1" t="s">
        <v>645</v>
      </c>
      <c r="DG1" t="s">
        <v>645</v>
      </c>
      <c r="DH1" t="s">
        <v>645</v>
      </c>
      <c r="DI1" t="s">
        <v>645</v>
      </c>
      <c r="DJ1" t="s">
        <v>645</v>
      </c>
      <c r="DK1" t="s">
        <v>645</v>
      </c>
      <c r="DL1" t="s">
        <v>645</v>
      </c>
      <c r="DM1" t="s">
        <v>645</v>
      </c>
      <c r="DN1" t="s">
        <v>645</v>
      </c>
      <c r="DO1" t="s">
        <v>645</v>
      </c>
      <c r="DP1" t="s">
        <v>645</v>
      </c>
      <c r="DQ1" t="s">
        <v>645</v>
      </c>
      <c r="DR1" t="s">
        <v>645</v>
      </c>
      <c r="DS1" t="s">
        <v>645</v>
      </c>
      <c r="DT1" t="s">
        <v>645</v>
      </c>
      <c r="DU1" t="s">
        <v>645</v>
      </c>
      <c r="DV1" t="s">
        <v>645</v>
      </c>
      <c r="DW1" t="s">
        <v>645</v>
      </c>
      <c r="DX1" t="s">
        <v>645</v>
      </c>
      <c r="DY1" t="s">
        <v>645</v>
      </c>
      <c r="DZ1" t="s">
        <v>645</v>
      </c>
      <c r="EA1" t="s">
        <v>645</v>
      </c>
      <c r="EB1" t="s">
        <v>645</v>
      </c>
      <c r="EC1" t="s">
        <v>645</v>
      </c>
      <c r="ED1" t="s">
        <v>645</v>
      </c>
      <c r="EE1" t="s">
        <v>645</v>
      </c>
      <c r="EF1" t="s">
        <v>645</v>
      </c>
      <c r="EG1" t="s">
        <v>645</v>
      </c>
      <c r="EH1" t="s">
        <v>645</v>
      </c>
      <c r="EI1" t="s">
        <v>645</v>
      </c>
      <c r="EJ1" t="s">
        <v>645</v>
      </c>
      <c r="EK1" t="s">
        <v>645</v>
      </c>
      <c r="EL1" t="s">
        <v>645</v>
      </c>
      <c r="EM1" t="s">
        <v>645</v>
      </c>
      <c r="EN1" t="s">
        <v>645</v>
      </c>
      <c r="EO1" t="s">
        <v>645</v>
      </c>
      <c r="EP1" t="s">
        <v>645</v>
      </c>
      <c r="EQ1" t="s">
        <v>645</v>
      </c>
      <c r="ER1" t="s">
        <v>645</v>
      </c>
      <c r="ES1" t="s">
        <v>645</v>
      </c>
      <c r="ET1" t="s">
        <v>645</v>
      </c>
      <c r="EU1" t="s">
        <v>645</v>
      </c>
      <c r="EV1" t="s">
        <v>645</v>
      </c>
      <c r="EW1" t="s">
        <v>645</v>
      </c>
      <c r="EX1" t="s">
        <v>645</v>
      </c>
      <c r="EY1" t="s">
        <v>645</v>
      </c>
      <c r="EZ1" t="s">
        <v>645</v>
      </c>
      <c r="FA1" t="s">
        <v>645</v>
      </c>
      <c r="FB1" t="s">
        <v>645</v>
      </c>
      <c r="FC1" t="s">
        <v>645</v>
      </c>
      <c r="FD1" t="s">
        <v>645</v>
      </c>
      <c r="FE1" t="s">
        <v>645</v>
      </c>
      <c r="FF1" t="s">
        <v>645</v>
      </c>
      <c r="FG1" t="s">
        <v>645</v>
      </c>
      <c r="FH1" t="s">
        <v>645</v>
      </c>
      <c r="FI1" t="s">
        <v>645</v>
      </c>
      <c r="FJ1" t="s">
        <v>645</v>
      </c>
      <c r="FK1" t="s">
        <v>645</v>
      </c>
      <c r="FL1" t="s">
        <v>645</v>
      </c>
      <c r="FM1" t="s">
        <v>645</v>
      </c>
      <c r="FN1" t="s">
        <v>645</v>
      </c>
      <c r="FO1" t="s">
        <v>645</v>
      </c>
      <c r="FP1" t="s">
        <v>645</v>
      </c>
      <c r="FQ1" t="s">
        <v>645</v>
      </c>
      <c r="FR1" t="s">
        <v>645</v>
      </c>
      <c r="FS1" t="s">
        <v>645</v>
      </c>
      <c r="FT1" t="s">
        <v>645</v>
      </c>
      <c r="FU1" t="s">
        <v>645</v>
      </c>
      <c r="FV1" t="s">
        <v>645</v>
      </c>
      <c r="FW1" t="s">
        <v>645</v>
      </c>
      <c r="FX1" t="s">
        <v>645</v>
      </c>
      <c r="FY1" t="s">
        <v>645</v>
      </c>
      <c r="FZ1" t="s">
        <v>645</v>
      </c>
      <c r="GA1" t="s">
        <v>645</v>
      </c>
      <c r="GB1" t="s">
        <v>645</v>
      </c>
      <c r="GC1" t="s">
        <v>645</v>
      </c>
      <c r="GD1" t="s">
        <v>645</v>
      </c>
      <c r="GE1" t="s">
        <v>645</v>
      </c>
      <c r="GF1" t="s">
        <v>645</v>
      </c>
      <c r="GG1" t="s">
        <v>645</v>
      </c>
      <c r="GH1" t="s">
        <v>645</v>
      </c>
      <c r="GI1" t="s">
        <v>645</v>
      </c>
      <c r="GJ1" t="s">
        <v>645</v>
      </c>
      <c r="GK1" t="s">
        <v>645</v>
      </c>
      <c r="GL1" t="s">
        <v>645</v>
      </c>
      <c r="GM1" t="s">
        <v>645</v>
      </c>
      <c r="GN1" t="s">
        <v>645</v>
      </c>
      <c r="GO1" t="s">
        <v>645</v>
      </c>
      <c r="GP1" t="s">
        <v>645</v>
      </c>
      <c r="GQ1" t="s">
        <v>645</v>
      </c>
      <c r="GR1" t="s">
        <v>645</v>
      </c>
      <c r="GS1" t="s">
        <v>645</v>
      </c>
      <c r="GT1" t="s">
        <v>645</v>
      </c>
      <c r="GU1" t="s">
        <v>645</v>
      </c>
      <c r="GV1" t="s">
        <v>645</v>
      </c>
      <c r="GW1" t="s">
        <v>645</v>
      </c>
      <c r="GX1" t="s">
        <v>645</v>
      </c>
      <c r="GY1" t="s">
        <v>645</v>
      </c>
      <c r="GZ1" t="s">
        <v>645</v>
      </c>
      <c r="HA1" t="s">
        <v>645</v>
      </c>
      <c r="HB1" t="s">
        <v>645</v>
      </c>
      <c r="HC1" t="s">
        <v>645</v>
      </c>
      <c r="HD1" t="s">
        <v>645</v>
      </c>
      <c r="HE1" t="s">
        <v>645</v>
      </c>
      <c r="HF1" t="s">
        <v>645</v>
      </c>
      <c r="HG1" t="s">
        <v>645</v>
      </c>
      <c r="HH1" t="s">
        <v>645</v>
      </c>
      <c r="HI1" t="s">
        <v>645</v>
      </c>
      <c r="HJ1" t="s">
        <v>645</v>
      </c>
      <c r="HK1" t="s">
        <v>645</v>
      </c>
      <c r="HL1" t="s">
        <v>645</v>
      </c>
      <c r="HM1" t="s">
        <v>645</v>
      </c>
      <c r="HN1" t="s">
        <v>645</v>
      </c>
      <c r="HO1" t="s">
        <v>645</v>
      </c>
      <c r="HP1" t="s">
        <v>645</v>
      </c>
      <c r="HQ1" t="s">
        <v>645</v>
      </c>
      <c r="HR1" t="s">
        <v>645</v>
      </c>
      <c r="HS1" t="s">
        <v>645</v>
      </c>
      <c r="HT1" t="s">
        <v>645</v>
      </c>
      <c r="HU1" t="s">
        <v>645</v>
      </c>
      <c r="HV1" t="s">
        <v>645</v>
      </c>
      <c r="HW1" t="s">
        <v>645</v>
      </c>
      <c r="HX1" t="s">
        <v>645</v>
      </c>
      <c r="HY1" t="s">
        <v>645</v>
      </c>
      <c r="HZ1" t="s">
        <v>645</v>
      </c>
      <c r="IA1" t="s">
        <v>645</v>
      </c>
      <c r="IB1" t="s">
        <v>645</v>
      </c>
      <c r="IC1" t="s">
        <v>645</v>
      </c>
      <c r="ID1" t="s">
        <v>645</v>
      </c>
      <c r="IE1" t="s">
        <v>645</v>
      </c>
      <c r="IF1" t="s">
        <v>645</v>
      </c>
      <c r="IG1" t="s">
        <v>645</v>
      </c>
      <c r="IH1" t="s">
        <v>645</v>
      </c>
      <c r="II1" t="s">
        <v>645</v>
      </c>
      <c r="IJ1" t="s">
        <v>645</v>
      </c>
      <c r="IK1" t="s">
        <v>645</v>
      </c>
      <c r="IL1" t="s">
        <v>645</v>
      </c>
      <c r="IM1" t="s">
        <v>645</v>
      </c>
      <c r="IN1" t="s">
        <v>645</v>
      </c>
      <c r="IO1" t="s">
        <v>645</v>
      </c>
      <c r="IP1" t="s">
        <v>645</v>
      </c>
      <c r="IQ1" t="s">
        <v>645</v>
      </c>
      <c r="IR1" t="s">
        <v>645</v>
      </c>
      <c r="IS1" t="s">
        <v>645</v>
      </c>
      <c r="IT1" t="s">
        <v>645</v>
      </c>
      <c r="IU1" t="s">
        <v>645</v>
      </c>
      <c r="IV1" t="s">
        <v>645</v>
      </c>
    </row>
    <row r="3" spans="1:3" ht="35.25" customHeight="1">
      <c r="A3" s="286" t="s">
        <v>646</v>
      </c>
      <c r="B3" s="286"/>
      <c r="C3" s="286"/>
    </row>
    <row r="4" spans="1:3" ht="26.25" customHeight="1">
      <c r="A4" s="289" t="s">
        <v>31</v>
      </c>
      <c r="B4" s="287"/>
      <c r="C4" s="287"/>
    </row>
    <row r="6" spans="1:3" ht="25.5">
      <c r="A6" s="44" t="s">
        <v>627</v>
      </c>
      <c r="B6" s="3" t="s">
        <v>80</v>
      </c>
      <c r="C6" s="79" t="s">
        <v>25</v>
      </c>
    </row>
    <row r="7" spans="1:3" ht="15">
      <c r="A7" s="5" t="s">
        <v>522</v>
      </c>
      <c r="B7" s="5" t="s">
        <v>285</v>
      </c>
      <c r="C7" s="28"/>
    </row>
    <row r="8" spans="1:3" ht="15">
      <c r="A8" s="5" t="s">
        <v>523</v>
      </c>
      <c r="B8" s="5" t="s">
        <v>285</v>
      </c>
      <c r="C8" s="28"/>
    </row>
    <row r="9" spans="1:3" ht="15">
      <c r="A9" s="5" t="s">
        <v>524</v>
      </c>
      <c r="B9" s="5" t="s">
        <v>285</v>
      </c>
      <c r="C9" s="28">
        <v>3000</v>
      </c>
    </row>
    <row r="10" spans="1:3" ht="15">
      <c r="A10" s="5" t="s">
        <v>525</v>
      </c>
      <c r="B10" s="5" t="s">
        <v>285</v>
      </c>
      <c r="C10" s="28"/>
    </row>
    <row r="11" spans="1:3" ht="15.75">
      <c r="A11" s="7" t="s">
        <v>474</v>
      </c>
      <c r="B11" s="8" t="s">
        <v>285</v>
      </c>
      <c r="C11" s="119">
        <f>C9</f>
        <v>3000</v>
      </c>
    </row>
    <row r="12" spans="1:3" ht="15">
      <c r="A12" s="5" t="s">
        <v>475</v>
      </c>
      <c r="B12" s="6" t="s">
        <v>286</v>
      </c>
      <c r="C12" s="28">
        <v>22000</v>
      </c>
    </row>
    <row r="13" spans="1:3" ht="27">
      <c r="A13" s="56" t="s">
        <v>287</v>
      </c>
      <c r="B13" s="56" t="s">
        <v>286</v>
      </c>
      <c r="C13" s="28"/>
    </row>
    <row r="14" spans="1:3" ht="27">
      <c r="A14" s="56" t="s">
        <v>288</v>
      </c>
      <c r="B14" s="56" t="s">
        <v>286</v>
      </c>
      <c r="C14" s="28"/>
    </row>
    <row r="15" spans="1:3" ht="15">
      <c r="A15" s="5" t="s">
        <v>477</v>
      </c>
      <c r="B15" s="6" t="s">
        <v>292</v>
      </c>
      <c r="C15" s="28">
        <v>3100</v>
      </c>
    </row>
    <row r="16" spans="1:3" ht="27">
      <c r="A16" s="56" t="s">
        <v>293</v>
      </c>
      <c r="B16" s="56" t="s">
        <v>292</v>
      </c>
      <c r="C16" s="28"/>
    </row>
    <row r="17" spans="1:3" ht="27">
      <c r="A17" s="56" t="s">
        <v>294</v>
      </c>
      <c r="B17" s="56" t="s">
        <v>292</v>
      </c>
      <c r="C17" s="28"/>
    </row>
    <row r="18" spans="1:3" ht="15">
      <c r="A18" s="56" t="s">
        <v>295</v>
      </c>
      <c r="B18" s="56" t="s">
        <v>292</v>
      </c>
      <c r="C18" s="28"/>
    </row>
    <row r="19" spans="1:3" ht="15">
      <c r="A19" s="56" t="s">
        <v>296</v>
      </c>
      <c r="B19" s="56" t="s">
        <v>292</v>
      </c>
      <c r="C19" s="28"/>
    </row>
    <row r="20" spans="1:3" ht="15">
      <c r="A20" s="5" t="s">
        <v>526</v>
      </c>
      <c r="B20" s="6" t="s">
        <v>297</v>
      </c>
      <c r="C20" s="28"/>
    </row>
    <row r="21" spans="1:3" ht="15">
      <c r="A21" s="56" t="s">
        <v>298</v>
      </c>
      <c r="B21" s="56" t="s">
        <v>297</v>
      </c>
      <c r="C21" s="28"/>
    </row>
    <row r="22" spans="1:3" ht="15">
      <c r="A22" s="56" t="s">
        <v>299</v>
      </c>
      <c r="B22" s="56" t="s">
        <v>297</v>
      </c>
      <c r="C22" s="28"/>
    </row>
    <row r="23" spans="1:3" ht="15.75">
      <c r="A23" s="7" t="s">
        <v>505</v>
      </c>
      <c r="B23" s="8" t="s">
        <v>300</v>
      </c>
      <c r="C23" s="119">
        <f>C15+C12</f>
        <v>25100</v>
      </c>
    </row>
    <row r="24" spans="1:3" ht="15">
      <c r="A24" s="5" t="s">
        <v>527</v>
      </c>
      <c r="B24" s="5" t="s">
        <v>301</v>
      </c>
      <c r="C24" s="28"/>
    </row>
    <row r="25" spans="1:3" ht="15">
      <c r="A25" s="5" t="s">
        <v>528</v>
      </c>
      <c r="B25" s="5" t="s">
        <v>301</v>
      </c>
      <c r="C25" s="28"/>
    </row>
    <row r="26" spans="1:3" ht="15">
      <c r="A26" s="5" t="s">
        <v>529</v>
      </c>
      <c r="B26" s="5" t="s">
        <v>301</v>
      </c>
      <c r="C26" s="28"/>
    </row>
    <row r="27" spans="1:3" ht="15">
      <c r="A27" s="5" t="s">
        <v>530</v>
      </c>
      <c r="B27" s="5" t="s">
        <v>301</v>
      </c>
      <c r="C27" s="28"/>
    </row>
    <row r="28" spans="1:3" ht="15">
      <c r="A28" s="5" t="s">
        <v>531</v>
      </c>
      <c r="B28" s="5" t="s">
        <v>301</v>
      </c>
      <c r="C28" s="28"/>
    </row>
    <row r="29" spans="1:3" ht="15">
      <c r="A29" s="5" t="s">
        <v>532</v>
      </c>
      <c r="B29" s="5" t="s">
        <v>301</v>
      </c>
      <c r="C29" s="28"/>
    </row>
    <row r="30" spans="1:3" ht="15">
      <c r="A30" s="5" t="s">
        <v>533</v>
      </c>
      <c r="B30" s="5" t="s">
        <v>301</v>
      </c>
      <c r="C30" s="28"/>
    </row>
    <row r="31" spans="1:3" ht="15">
      <c r="A31" s="5" t="s">
        <v>534</v>
      </c>
      <c r="B31" s="5" t="s">
        <v>301</v>
      </c>
      <c r="C31" s="28"/>
    </row>
    <row r="32" spans="1:3" ht="45">
      <c r="A32" s="5" t="s">
        <v>535</v>
      </c>
      <c r="B32" s="5" t="s">
        <v>301</v>
      </c>
      <c r="C32" s="28"/>
    </row>
    <row r="33" spans="1:3" ht="15">
      <c r="A33" s="5" t="s">
        <v>536</v>
      </c>
      <c r="B33" s="5" t="s">
        <v>301</v>
      </c>
      <c r="C33" s="28"/>
    </row>
    <row r="34" spans="1:3" ht="15">
      <c r="A34" s="7" t="s">
        <v>479</v>
      </c>
      <c r="B34" s="8" t="s">
        <v>301</v>
      </c>
      <c r="C34" s="28"/>
    </row>
  </sheetData>
  <sheetProtection/>
  <mergeCells count="2">
    <mergeCell ref="A3:C3"/>
    <mergeCell ref="A4:C4"/>
  </mergeCells>
  <printOptions/>
  <pageMargins left="0.7" right="0.7" top="0.75" bottom="0.75" header="0.3" footer="0.3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5">
      <c r="A1" t="s">
        <v>792</v>
      </c>
    </row>
    <row r="3" spans="1:6" ht="21" customHeight="1">
      <c r="A3" s="286" t="s">
        <v>646</v>
      </c>
      <c r="B3" s="287"/>
      <c r="C3" s="287"/>
      <c r="D3" s="287"/>
      <c r="E3" s="287"/>
      <c r="F3" s="288"/>
    </row>
    <row r="4" spans="1:6" ht="18.75" customHeight="1">
      <c r="A4" s="289" t="s">
        <v>543</v>
      </c>
      <c r="B4" s="287"/>
      <c r="C4" s="287"/>
      <c r="D4" s="287"/>
      <c r="E4" s="287"/>
      <c r="F4" s="288"/>
    </row>
    <row r="5" ht="18">
      <c r="A5" s="51"/>
    </row>
    <row r="6" ht="15">
      <c r="A6" s="4" t="s">
        <v>6</v>
      </c>
    </row>
    <row r="7" spans="1:6" ht="30">
      <c r="A7" s="2" t="s">
        <v>79</v>
      </c>
      <c r="B7" s="3" t="s">
        <v>80</v>
      </c>
      <c r="C7" s="63" t="s">
        <v>572</v>
      </c>
      <c r="D7" s="63" t="s">
        <v>573</v>
      </c>
      <c r="E7" s="63" t="s">
        <v>45</v>
      </c>
      <c r="F7" s="88" t="s">
        <v>23</v>
      </c>
    </row>
    <row r="8" spans="1:6" ht="15">
      <c r="A8" s="29" t="s">
        <v>81</v>
      </c>
      <c r="B8" s="30" t="s">
        <v>82</v>
      </c>
      <c r="C8" s="116">
        <v>4774</v>
      </c>
      <c r="D8" s="116">
        <v>18168</v>
      </c>
      <c r="E8" s="116"/>
      <c r="F8" s="122">
        <f>SUM(C8:E8)</f>
        <v>22942</v>
      </c>
    </row>
    <row r="9" spans="1:6" ht="15">
      <c r="A9" s="29" t="s">
        <v>83</v>
      </c>
      <c r="B9" s="31" t="s">
        <v>84</v>
      </c>
      <c r="C9" s="116"/>
      <c r="D9" s="116"/>
      <c r="E9" s="116"/>
      <c r="F9" s="122"/>
    </row>
    <row r="10" spans="1:6" ht="15">
      <c r="A10" s="29" t="s">
        <v>85</v>
      </c>
      <c r="B10" s="31" t="s">
        <v>86</v>
      </c>
      <c r="C10" s="116"/>
      <c r="D10" s="116"/>
      <c r="E10" s="116"/>
      <c r="F10" s="122"/>
    </row>
    <row r="11" spans="1:6" ht="15">
      <c r="A11" s="32" t="s">
        <v>87</v>
      </c>
      <c r="B11" s="31" t="s">
        <v>88</v>
      </c>
      <c r="C11" s="116">
        <v>1203</v>
      </c>
      <c r="D11" s="116"/>
      <c r="E11" s="116"/>
      <c r="F11" s="122">
        <f>SUM(C11:E11)</f>
        <v>1203</v>
      </c>
    </row>
    <row r="12" spans="1:6" ht="15">
      <c r="A12" s="32" t="s">
        <v>89</v>
      </c>
      <c r="B12" s="31" t="s">
        <v>90</v>
      </c>
      <c r="C12" s="116"/>
      <c r="D12" s="116"/>
      <c r="E12" s="116"/>
      <c r="F12" s="122"/>
    </row>
    <row r="13" spans="1:6" ht="15">
      <c r="A13" s="32" t="s">
        <v>91</v>
      </c>
      <c r="B13" s="31" t="s">
        <v>92</v>
      </c>
      <c r="C13" s="116"/>
      <c r="D13" s="116"/>
      <c r="E13" s="116"/>
      <c r="F13" s="122">
        <f>SUM(C13:E13)</f>
        <v>0</v>
      </c>
    </row>
    <row r="14" spans="1:6" ht="15">
      <c r="A14" s="32" t="s">
        <v>93</v>
      </c>
      <c r="B14" s="31" t="s">
        <v>94</v>
      </c>
      <c r="C14" s="116">
        <v>350</v>
      </c>
      <c r="D14" s="116">
        <v>149</v>
      </c>
      <c r="E14" s="116"/>
      <c r="F14" s="122">
        <f>SUM(C14:E14)</f>
        <v>499</v>
      </c>
    </row>
    <row r="15" spans="1:6" ht="15">
      <c r="A15" s="32" t="s">
        <v>95</v>
      </c>
      <c r="B15" s="31" t="s">
        <v>96</v>
      </c>
      <c r="C15" s="116"/>
      <c r="D15" s="116"/>
      <c r="E15" s="116"/>
      <c r="F15" s="122">
        <f>SUM(D15:E15)</f>
        <v>0</v>
      </c>
    </row>
    <row r="16" spans="1:6" ht="15">
      <c r="A16" s="5" t="s">
        <v>97</v>
      </c>
      <c r="B16" s="31" t="s">
        <v>98</v>
      </c>
      <c r="C16" s="116">
        <v>237</v>
      </c>
      <c r="D16" s="116"/>
      <c r="E16" s="116"/>
      <c r="F16" s="122">
        <v>237</v>
      </c>
    </row>
    <row r="17" spans="1:6" ht="15">
      <c r="A17" s="5" t="s">
        <v>99</v>
      </c>
      <c r="B17" s="31" t="s">
        <v>100</v>
      </c>
      <c r="C17" s="116"/>
      <c r="D17" s="116"/>
      <c r="E17" s="116"/>
      <c r="F17" s="122"/>
    </row>
    <row r="18" spans="1:6" ht="15">
      <c r="A18" s="5" t="s">
        <v>101</v>
      </c>
      <c r="B18" s="31" t="s">
        <v>102</v>
      </c>
      <c r="C18" s="116"/>
      <c r="D18" s="116"/>
      <c r="E18" s="116"/>
      <c r="F18" s="122"/>
    </row>
    <row r="19" spans="1:6" ht="15">
      <c r="A19" s="5" t="s">
        <v>103</v>
      </c>
      <c r="B19" s="31" t="s">
        <v>104</v>
      </c>
      <c r="C19" s="116"/>
      <c r="D19" s="116"/>
      <c r="E19" s="116"/>
      <c r="F19" s="122"/>
    </row>
    <row r="20" spans="1:6" ht="15">
      <c r="A20" s="5" t="s">
        <v>430</v>
      </c>
      <c r="B20" s="31" t="s">
        <v>105</v>
      </c>
      <c r="C20" s="116"/>
      <c r="D20" s="116"/>
      <c r="E20" s="116"/>
      <c r="F20" s="122"/>
    </row>
    <row r="21" spans="1:6" ht="15">
      <c r="A21" s="33" t="s">
        <v>373</v>
      </c>
      <c r="B21" s="34" t="s">
        <v>106</v>
      </c>
      <c r="C21" s="117">
        <f>SUM(C8:C20)</f>
        <v>6564</v>
      </c>
      <c r="D21" s="117">
        <f>SUM(D8:D20)</f>
        <v>18317</v>
      </c>
      <c r="E21" s="117">
        <f>SUM(E8:E20)</f>
        <v>0</v>
      </c>
      <c r="F21" s="117">
        <f>SUM(C21:E21)</f>
        <v>24881</v>
      </c>
    </row>
    <row r="22" spans="1:6" ht="15">
      <c r="A22" s="5" t="s">
        <v>107</v>
      </c>
      <c r="B22" s="31" t="s">
        <v>108</v>
      </c>
      <c r="C22" s="116">
        <v>9049</v>
      </c>
      <c r="D22" s="116">
        <v>1800</v>
      </c>
      <c r="E22" s="116"/>
      <c r="F22" s="122">
        <f>SUM(C22:E22)</f>
        <v>10849</v>
      </c>
    </row>
    <row r="23" spans="1:6" ht="15">
      <c r="A23" s="5" t="s">
        <v>109</v>
      </c>
      <c r="B23" s="31" t="s">
        <v>110</v>
      </c>
      <c r="C23" s="116"/>
      <c r="D23" s="116"/>
      <c r="E23" s="116"/>
      <c r="F23" s="122">
        <f>SUM(C23:E23)</f>
        <v>0</v>
      </c>
    </row>
    <row r="24" spans="1:6" ht="15">
      <c r="A24" s="6" t="s">
        <v>111</v>
      </c>
      <c r="B24" s="31" t="s">
        <v>112</v>
      </c>
      <c r="C24" s="116"/>
      <c r="D24" s="116"/>
      <c r="E24" s="116"/>
      <c r="F24" s="122"/>
    </row>
    <row r="25" spans="1:6" ht="15">
      <c r="A25" s="7" t="s">
        <v>374</v>
      </c>
      <c r="B25" s="34" t="s">
        <v>113</v>
      </c>
      <c r="C25" s="117">
        <f>SUM(C22:C24)</f>
        <v>9049</v>
      </c>
      <c r="D25" s="117">
        <f>SUM(D22:D24)</f>
        <v>1800</v>
      </c>
      <c r="E25" s="117">
        <f>SUM(E22:E24)</f>
        <v>0</v>
      </c>
      <c r="F25" s="117">
        <f>SUM(F22:F24)</f>
        <v>10849</v>
      </c>
    </row>
    <row r="26" spans="1:6" ht="15">
      <c r="A26" s="54" t="s">
        <v>460</v>
      </c>
      <c r="B26" s="55" t="s">
        <v>114</v>
      </c>
      <c r="C26" s="117">
        <f>C21+C25</f>
        <v>15613</v>
      </c>
      <c r="D26" s="117">
        <f>D21+D25</f>
        <v>20117</v>
      </c>
      <c r="E26" s="117">
        <f>E21+E25</f>
        <v>0</v>
      </c>
      <c r="F26" s="117">
        <f>F21+F25</f>
        <v>35730</v>
      </c>
    </row>
    <row r="27" spans="1:6" ht="15">
      <c r="A27" s="40" t="s">
        <v>431</v>
      </c>
      <c r="B27" s="55" t="s">
        <v>115</v>
      </c>
      <c r="C27" s="117">
        <v>2755</v>
      </c>
      <c r="D27" s="117">
        <v>2735</v>
      </c>
      <c r="E27" s="117"/>
      <c r="F27" s="140">
        <f>SUM(C27:E27)</f>
        <v>5490</v>
      </c>
    </row>
    <row r="28" spans="1:6" ht="15">
      <c r="A28" s="5" t="s">
        <v>116</v>
      </c>
      <c r="B28" s="31" t="s">
        <v>117</v>
      </c>
      <c r="C28" s="116"/>
      <c r="D28" s="116"/>
      <c r="E28" s="116"/>
      <c r="F28" s="122"/>
    </row>
    <row r="29" spans="1:6" ht="15">
      <c r="A29" s="5" t="s">
        <v>118</v>
      </c>
      <c r="B29" s="31" t="s">
        <v>119</v>
      </c>
      <c r="C29" s="116">
        <v>2735</v>
      </c>
      <c r="D29" s="116"/>
      <c r="E29" s="116"/>
      <c r="F29" s="140">
        <f>SUM(C29:E29)</f>
        <v>2735</v>
      </c>
    </row>
    <row r="30" spans="1:6" ht="15">
      <c r="A30" s="5" t="s">
        <v>120</v>
      </c>
      <c r="B30" s="31" t="s">
        <v>121</v>
      </c>
      <c r="C30" s="116"/>
      <c r="D30" s="116"/>
      <c r="E30" s="116"/>
      <c r="F30" s="122">
        <f>SUM(C30:E30)</f>
        <v>0</v>
      </c>
    </row>
    <row r="31" spans="1:6" ht="15">
      <c r="A31" s="7" t="s">
        <v>375</v>
      </c>
      <c r="B31" s="34" t="s">
        <v>122</v>
      </c>
      <c r="C31" s="117">
        <f>SUM(C29:C30)</f>
        <v>2735</v>
      </c>
      <c r="D31" s="117">
        <f>SUM(D29:D30)</f>
        <v>0</v>
      </c>
      <c r="E31" s="117">
        <f>SUM(E29:E30)</f>
        <v>0</v>
      </c>
      <c r="F31" s="117">
        <f>SUM(F29:F30)</f>
        <v>2735</v>
      </c>
    </row>
    <row r="32" spans="1:6" ht="15">
      <c r="A32" s="5" t="s">
        <v>123</v>
      </c>
      <c r="B32" s="31" t="s">
        <v>124</v>
      </c>
      <c r="C32" s="116">
        <v>280</v>
      </c>
      <c r="D32" s="116"/>
      <c r="E32" s="116"/>
      <c r="F32" s="122">
        <f>SUM(C32:E32)</f>
        <v>280</v>
      </c>
    </row>
    <row r="33" spans="1:6" ht="15">
      <c r="A33" s="5" t="s">
        <v>125</v>
      </c>
      <c r="B33" s="31" t="s">
        <v>126</v>
      </c>
      <c r="C33" s="116">
        <v>480</v>
      </c>
      <c r="D33" s="116">
        <v>0</v>
      </c>
      <c r="E33" s="116"/>
      <c r="F33" s="122">
        <f>SUM(C33:E33)</f>
        <v>480</v>
      </c>
    </row>
    <row r="34" spans="1:6" ht="15" customHeight="1">
      <c r="A34" s="7" t="s">
        <v>461</v>
      </c>
      <c r="B34" s="34" t="s">
        <v>127</v>
      </c>
      <c r="C34" s="117">
        <f>SUM(C32:C33)</f>
        <v>760</v>
      </c>
      <c r="D34" s="117">
        <f>SUM(D32:D33)</f>
        <v>0</v>
      </c>
      <c r="E34" s="117">
        <f>SUM(E32:E33)</f>
        <v>0</v>
      </c>
      <c r="F34" s="117">
        <f>SUM(F32:F33)</f>
        <v>760</v>
      </c>
    </row>
    <row r="35" spans="1:6" ht="15">
      <c r="A35" s="5" t="s">
        <v>128</v>
      </c>
      <c r="B35" s="31" t="s">
        <v>129</v>
      </c>
      <c r="C35" s="116">
        <v>5890</v>
      </c>
      <c r="D35" s="116">
        <v>350</v>
      </c>
      <c r="E35" s="116"/>
      <c r="F35" s="122">
        <f>SUM(C35:E35)</f>
        <v>6240</v>
      </c>
    </row>
    <row r="36" spans="1:6" ht="15">
      <c r="A36" s="5" t="s">
        <v>130</v>
      </c>
      <c r="B36" s="31" t="s">
        <v>131</v>
      </c>
      <c r="C36" s="116"/>
      <c r="D36" s="116"/>
      <c r="E36" s="116"/>
      <c r="F36" s="122">
        <f aca="true" t="shared" si="0" ref="F36:F41">SUM(C36:E36)</f>
        <v>0</v>
      </c>
    </row>
    <row r="37" spans="1:6" ht="15">
      <c r="A37" s="5" t="s">
        <v>432</v>
      </c>
      <c r="B37" s="31" t="s">
        <v>132</v>
      </c>
      <c r="C37" s="116"/>
      <c r="D37" s="116"/>
      <c r="E37" s="116"/>
      <c r="F37" s="122">
        <f t="shared" si="0"/>
        <v>0</v>
      </c>
    </row>
    <row r="38" spans="1:6" ht="15">
      <c r="A38" s="5" t="s">
        <v>133</v>
      </c>
      <c r="B38" s="31" t="s">
        <v>134</v>
      </c>
      <c r="C38" s="116">
        <v>1647</v>
      </c>
      <c r="D38" s="116"/>
      <c r="E38" s="116"/>
      <c r="F38" s="122">
        <f t="shared" si="0"/>
        <v>1647</v>
      </c>
    </row>
    <row r="39" spans="1:6" ht="15">
      <c r="A39" s="10" t="s">
        <v>433</v>
      </c>
      <c r="B39" s="31" t="s">
        <v>135</v>
      </c>
      <c r="C39" s="116"/>
      <c r="D39" s="116"/>
      <c r="E39" s="116"/>
      <c r="F39" s="122">
        <f t="shared" si="0"/>
        <v>0</v>
      </c>
    </row>
    <row r="40" spans="1:6" ht="15">
      <c r="A40" s="6" t="s">
        <v>136</v>
      </c>
      <c r="B40" s="31" t="s">
        <v>137</v>
      </c>
      <c r="C40" s="116">
        <v>3921</v>
      </c>
      <c r="D40" s="116"/>
      <c r="E40" s="116"/>
      <c r="F40" s="122">
        <f t="shared" si="0"/>
        <v>3921</v>
      </c>
    </row>
    <row r="41" spans="1:6" ht="15">
      <c r="A41" s="5" t="s">
        <v>434</v>
      </c>
      <c r="B41" s="31" t="s">
        <v>138</v>
      </c>
      <c r="C41" s="116">
        <v>4160</v>
      </c>
      <c r="D41" s="116"/>
      <c r="E41" s="116"/>
      <c r="F41" s="122">
        <f t="shared" si="0"/>
        <v>4160</v>
      </c>
    </row>
    <row r="42" spans="1:6" ht="15">
      <c r="A42" s="7" t="s">
        <v>376</v>
      </c>
      <c r="B42" s="34" t="s">
        <v>139</v>
      </c>
      <c r="C42" s="117">
        <f>SUM(C35:C41)</f>
        <v>15618</v>
      </c>
      <c r="D42" s="117">
        <f>SUM(D35:D41)</f>
        <v>350</v>
      </c>
      <c r="E42" s="117">
        <f>SUM(E35:E41)</f>
        <v>0</v>
      </c>
      <c r="F42" s="117">
        <f>SUM(F35:F41)</f>
        <v>15968</v>
      </c>
    </row>
    <row r="43" spans="1:6" ht="15">
      <c r="A43" s="5" t="s">
        <v>140</v>
      </c>
      <c r="B43" s="31" t="s">
        <v>141</v>
      </c>
      <c r="C43" s="116">
        <v>20</v>
      </c>
      <c r="D43" s="116"/>
      <c r="E43" s="116"/>
      <c r="F43" s="122">
        <f>SUM(C43:E43)</f>
        <v>20</v>
      </c>
    </row>
    <row r="44" spans="1:6" ht="15">
      <c r="A44" s="5" t="s">
        <v>142</v>
      </c>
      <c r="B44" s="31" t="s">
        <v>143</v>
      </c>
      <c r="C44" s="116"/>
      <c r="D44" s="116"/>
      <c r="E44" s="116"/>
      <c r="F44" s="122">
        <f>SUM(C44:E44)</f>
        <v>0</v>
      </c>
    </row>
    <row r="45" spans="1:6" ht="15">
      <c r="A45" s="7" t="s">
        <v>377</v>
      </c>
      <c r="B45" s="34" t="s">
        <v>144</v>
      </c>
      <c r="C45" s="117">
        <f>SUM(C43:C44)</f>
        <v>20</v>
      </c>
      <c r="D45" s="117">
        <f>SUM(D43:D44)</f>
        <v>0</v>
      </c>
      <c r="E45" s="117">
        <f>SUM(E43:E44)</f>
        <v>0</v>
      </c>
      <c r="F45" s="117">
        <f>SUM(F43:F44)</f>
        <v>20</v>
      </c>
    </row>
    <row r="46" spans="1:6" ht="15">
      <c r="A46" s="5" t="s">
        <v>145</v>
      </c>
      <c r="B46" s="31" t="s">
        <v>146</v>
      </c>
      <c r="C46" s="116">
        <v>2683</v>
      </c>
      <c r="D46" s="116"/>
      <c r="E46" s="116"/>
      <c r="F46" s="122">
        <f>SUM(C46:E46)</f>
        <v>2683</v>
      </c>
    </row>
    <row r="47" spans="1:6" ht="15">
      <c r="A47" s="5" t="s">
        <v>147</v>
      </c>
      <c r="B47" s="31" t="s">
        <v>148</v>
      </c>
      <c r="C47" s="116"/>
      <c r="D47" s="116"/>
      <c r="E47" s="116"/>
      <c r="F47" s="122">
        <f>SUM(C47:E47)</f>
        <v>0</v>
      </c>
    </row>
    <row r="48" spans="1:6" ht="15">
      <c r="A48" s="5" t="s">
        <v>435</v>
      </c>
      <c r="B48" s="31" t="s">
        <v>149</v>
      </c>
      <c r="C48" s="116"/>
      <c r="D48" s="116"/>
      <c r="E48" s="116"/>
      <c r="F48" s="122">
        <f>SUM(C48:E48)</f>
        <v>0</v>
      </c>
    </row>
    <row r="49" spans="1:6" ht="15">
      <c r="A49" s="5" t="s">
        <v>436</v>
      </c>
      <c r="B49" s="31" t="s">
        <v>150</v>
      </c>
      <c r="C49" s="116"/>
      <c r="D49" s="116"/>
      <c r="E49" s="116"/>
      <c r="F49" s="122">
        <f>SUM(C49:E49)</f>
        <v>0</v>
      </c>
    </row>
    <row r="50" spans="1:6" ht="15">
      <c r="A50" s="5" t="s">
        <v>151</v>
      </c>
      <c r="B50" s="31" t="s">
        <v>152</v>
      </c>
      <c r="C50" s="116">
        <v>562</v>
      </c>
      <c r="D50" s="116"/>
      <c r="E50" s="116"/>
      <c r="F50" s="122">
        <f>SUM(C50:E50)</f>
        <v>562</v>
      </c>
    </row>
    <row r="51" spans="1:6" ht="15">
      <c r="A51" s="7" t="s">
        <v>378</v>
      </c>
      <c r="B51" s="34" t="s">
        <v>153</v>
      </c>
      <c r="C51" s="117">
        <f>SUM(C46:C50)</f>
        <v>3245</v>
      </c>
      <c r="D51" s="117">
        <f>SUM(D46:D50)</f>
        <v>0</v>
      </c>
      <c r="E51" s="117">
        <f>SUM(E46:E50)</f>
        <v>0</v>
      </c>
      <c r="F51" s="117">
        <f>SUM(F46:F50)</f>
        <v>3245</v>
      </c>
    </row>
    <row r="52" spans="1:6" ht="15">
      <c r="A52" s="40" t="s">
        <v>379</v>
      </c>
      <c r="B52" s="55" t="s">
        <v>154</v>
      </c>
      <c r="C52" s="117">
        <f>C31+C34+C42+C45+C51</f>
        <v>22378</v>
      </c>
      <c r="D52" s="117">
        <f>D31+D34+D42+D45+D51</f>
        <v>350</v>
      </c>
      <c r="E52" s="117">
        <f>E31+E34+E42+E45+E51</f>
        <v>0</v>
      </c>
      <c r="F52" s="117">
        <f>F31+F34+F42+F45+F51</f>
        <v>22728</v>
      </c>
    </row>
    <row r="53" spans="1:6" ht="15">
      <c r="A53" s="13" t="s">
        <v>155</v>
      </c>
      <c r="B53" s="31" t="s">
        <v>156</v>
      </c>
      <c r="C53" s="116"/>
      <c r="D53" s="116"/>
      <c r="E53" s="116"/>
      <c r="F53" s="122"/>
    </row>
    <row r="54" spans="1:6" ht="15">
      <c r="A54" s="13" t="s">
        <v>380</v>
      </c>
      <c r="B54" s="31" t="s">
        <v>157</v>
      </c>
      <c r="C54" s="116"/>
      <c r="D54" s="116"/>
      <c r="E54" s="116"/>
      <c r="F54" s="122"/>
    </row>
    <row r="55" spans="1:6" ht="15">
      <c r="A55" s="17" t="s">
        <v>437</v>
      </c>
      <c r="B55" s="31" t="s">
        <v>158</v>
      </c>
      <c r="C55" s="116"/>
      <c r="D55" s="116"/>
      <c r="E55" s="116"/>
      <c r="F55" s="122"/>
    </row>
    <row r="56" spans="1:6" ht="15">
      <c r="A56" s="17" t="s">
        <v>438</v>
      </c>
      <c r="B56" s="31" t="s">
        <v>159</v>
      </c>
      <c r="C56" s="116"/>
      <c r="D56" s="116"/>
      <c r="E56" s="116"/>
      <c r="F56" s="122"/>
    </row>
    <row r="57" spans="1:6" ht="15">
      <c r="A57" s="17" t="s">
        <v>439</v>
      </c>
      <c r="B57" s="31" t="s">
        <v>160</v>
      </c>
      <c r="C57" s="116"/>
      <c r="D57" s="116"/>
      <c r="E57" s="116"/>
      <c r="F57" s="122"/>
    </row>
    <row r="58" spans="1:6" ht="15">
      <c r="A58" s="13" t="s">
        <v>440</v>
      </c>
      <c r="B58" s="31" t="s">
        <v>161</v>
      </c>
      <c r="C58" s="116"/>
      <c r="D58" s="116"/>
      <c r="E58" s="116"/>
      <c r="F58" s="122"/>
    </row>
    <row r="59" spans="1:6" ht="15">
      <c r="A59" s="13" t="s">
        <v>441</v>
      </c>
      <c r="B59" s="31" t="s">
        <v>162</v>
      </c>
      <c r="C59" s="116"/>
      <c r="D59" s="116"/>
      <c r="E59" s="116"/>
      <c r="F59" s="122"/>
    </row>
    <row r="60" spans="1:8" ht="15">
      <c r="A60" s="13" t="s">
        <v>442</v>
      </c>
      <c r="B60" s="31" t="s">
        <v>163</v>
      </c>
      <c r="C60" s="116">
        <v>12675</v>
      </c>
      <c r="D60" s="116">
        <v>2200</v>
      </c>
      <c r="E60" s="116"/>
      <c r="F60" s="122">
        <f>SUM(C60:D60)</f>
        <v>14875</v>
      </c>
      <c r="H60" s="113"/>
    </row>
    <row r="61" spans="1:6" ht="15.75">
      <c r="A61" s="52" t="s">
        <v>409</v>
      </c>
      <c r="B61" s="55" t="s">
        <v>164</v>
      </c>
      <c r="C61" s="117">
        <f>SUM(C53:C60)</f>
        <v>12675</v>
      </c>
      <c r="D61" s="117">
        <f>SUM(D53:D60)</f>
        <v>2200</v>
      </c>
      <c r="E61" s="117">
        <f>SUM(E53:E60)</f>
        <v>0</v>
      </c>
      <c r="F61" s="142">
        <f>SUM(C61:D61)</f>
        <v>14875</v>
      </c>
    </row>
    <row r="62" spans="1:6" ht="15">
      <c r="A62" s="12" t="s">
        <v>443</v>
      </c>
      <c r="B62" s="31" t="s">
        <v>165</v>
      </c>
      <c r="C62" s="116"/>
      <c r="D62" s="116"/>
      <c r="E62" s="116"/>
      <c r="F62" s="122"/>
    </row>
    <row r="63" spans="1:6" ht="15">
      <c r="A63" s="12" t="s">
        <v>166</v>
      </c>
      <c r="B63" s="31" t="s">
        <v>167</v>
      </c>
      <c r="C63" s="116"/>
      <c r="D63" s="116"/>
      <c r="E63" s="116"/>
      <c r="F63" s="122"/>
    </row>
    <row r="64" spans="1:6" ht="15">
      <c r="A64" s="12" t="s">
        <v>168</v>
      </c>
      <c r="B64" s="31" t="s">
        <v>169</v>
      </c>
      <c r="C64" s="116"/>
      <c r="D64" s="116"/>
      <c r="E64" s="116"/>
      <c r="F64" s="122"/>
    </row>
    <row r="65" spans="1:6" ht="15">
      <c r="A65" s="12" t="s">
        <v>410</v>
      </c>
      <c r="B65" s="31" t="s">
        <v>170</v>
      </c>
      <c r="C65" s="116"/>
      <c r="D65" s="116"/>
      <c r="E65" s="116"/>
      <c r="F65" s="122"/>
    </row>
    <row r="66" spans="1:6" ht="15">
      <c r="A66" s="12" t="s">
        <v>444</v>
      </c>
      <c r="B66" s="31" t="s">
        <v>171</v>
      </c>
      <c r="C66" s="116"/>
      <c r="D66" s="116"/>
      <c r="E66" s="116"/>
      <c r="F66" s="122"/>
    </row>
    <row r="67" spans="1:6" ht="15">
      <c r="A67" s="12" t="s">
        <v>412</v>
      </c>
      <c r="B67" s="31" t="s">
        <v>172</v>
      </c>
      <c r="C67" s="116">
        <v>1585</v>
      </c>
      <c r="D67" s="116"/>
      <c r="E67" s="116"/>
      <c r="F67" s="122">
        <f>SUM(C67:E67)</f>
        <v>1585</v>
      </c>
    </row>
    <row r="68" spans="1:6" ht="15">
      <c r="A68" s="12" t="s">
        <v>445</v>
      </c>
      <c r="B68" s="31" t="s">
        <v>173</v>
      </c>
      <c r="C68" s="116"/>
      <c r="D68" s="116"/>
      <c r="E68" s="116"/>
      <c r="F68" s="122"/>
    </row>
    <row r="69" spans="1:6" ht="15">
      <c r="A69" s="12" t="s">
        <v>446</v>
      </c>
      <c r="B69" s="31" t="s">
        <v>174</v>
      </c>
      <c r="C69" s="116"/>
      <c r="D69" s="116"/>
      <c r="E69" s="116"/>
      <c r="F69" s="122"/>
    </row>
    <row r="70" spans="1:6" ht="15">
      <c r="A70" s="12" t="s">
        <v>175</v>
      </c>
      <c r="B70" s="31" t="s">
        <v>176</v>
      </c>
      <c r="C70" s="116"/>
      <c r="D70" s="116"/>
      <c r="E70" s="116"/>
      <c r="F70" s="122"/>
    </row>
    <row r="71" spans="1:6" ht="15">
      <c r="A71" s="20" t="s">
        <v>177</v>
      </c>
      <c r="B71" s="31" t="s">
        <v>178</v>
      </c>
      <c r="C71" s="116"/>
      <c r="D71" s="116"/>
      <c r="E71" s="116"/>
      <c r="F71" s="122"/>
    </row>
    <row r="72" spans="1:6" ht="15">
      <c r="A72" s="12" t="s">
        <v>447</v>
      </c>
      <c r="B72" s="31" t="s">
        <v>179</v>
      </c>
      <c r="C72" s="116"/>
      <c r="D72" s="116">
        <v>4300</v>
      </c>
      <c r="E72" s="116"/>
      <c r="F72" s="122">
        <f>SUM(D72:E72)</f>
        <v>4300</v>
      </c>
    </row>
    <row r="73" spans="1:6" ht="15">
      <c r="A73" s="20" t="s">
        <v>623</v>
      </c>
      <c r="B73" s="31" t="s">
        <v>180</v>
      </c>
      <c r="C73" s="116">
        <v>2225</v>
      </c>
      <c r="D73" s="116"/>
      <c r="E73" s="116"/>
      <c r="F73" s="122">
        <f>SUM(C73:E73)</f>
        <v>2225</v>
      </c>
    </row>
    <row r="74" spans="1:6" ht="15">
      <c r="A74" s="20" t="s">
        <v>624</v>
      </c>
      <c r="B74" s="31" t="s">
        <v>180</v>
      </c>
      <c r="C74" s="116"/>
      <c r="D74" s="116">
        <v>989</v>
      </c>
      <c r="E74" s="116"/>
      <c r="F74" s="122">
        <f>SUM(D74:E74)</f>
        <v>989</v>
      </c>
    </row>
    <row r="75" spans="1:6" ht="15">
      <c r="A75" s="52" t="s">
        <v>415</v>
      </c>
      <c r="B75" s="55" t="s">
        <v>181</v>
      </c>
      <c r="C75" s="117">
        <f>SUM(C62:C74)</f>
        <v>3810</v>
      </c>
      <c r="D75" s="117">
        <f>SUM(D62:D74)</f>
        <v>5289</v>
      </c>
      <c r="E75" s="117">
        <f>SUM(E62:E74)</f>
        <v>0</v>
      </c>
      <c r="F75" s="117">
        <f>SUM(F62:F74)</f>
        <v>9099</v>
      </c>
    </row>
    <row r="76" spans="1:6" ht="15.75">
      <c r="A76" s="61" t="s">
        <v>43</v>
      </c>
      <c r="B76" s="55"/>
      <c r="C76" s="116"/>
      <c r="D76" s="116"/>
      <c r="E76" s="116"/>
      <c r="F76" s="122"/>
    </row>
    <row r="77" spans="1:6" ht="15">
      <c r="A77" s="35" t="s">
        <v>182</v>
      </c>
      <c r="B77" s="31" t="s">
        <v>183</v>
      </c>
      <c r="C77" s="116"/>
      <c r="D77" s="116"/>
      <c r="E77" s="116"/>
      <c r="F77" s="122"/>
    </row>
    <row r="78" spans="1:6" ht="15">
      <c r="A78" s="35" t="s">
        <v>448</v>
      </c>
      <c r="B78" s="31" t="s">
        <v>184</v>
      </c>
      <c r="C78" s="116"/>
      <c r="D78" s="116"/>
      <c r="E78" s="116"/>
      <c r="F78" s="122"/>
    </row>
    <row r="79" spans="1:6" ht="15">
      <c r="A79" s="35" t="s">
        <v>185</v>
      </c>
      <c r="B79" s="31" t="s">
        <v>186</v>
      </c>
      <c r="C79" s="116"/>
      <c r="D79" s="116"/>
      <c r="E79" s="116"/>
      <c r="F79" s="122"/>
    </row>
    <row r="80" spans="1:6" ht="15">
      <c r="A80" s="35" t="s">
        <v>187</v>
      </c>
      <c r="B80" s="31" t="s">
        <v>188</v>
      </c>
      <c r="C80" s="116"/>
      <c r="D80" s="116">
        <v>2900</v>
      </c>
      <c r="E80" s="116"/>
      <c r="F80" s="122">
        <f>SUM(D80:E80)</f>
        <v>2900</v>
      </c>
    </row>
    <row r="81" spans="1:6" ht="15">
      <c r="A81" s="6" t="s">
        <v>189</v>
      </c>
      <c r="B81" s="31" t="s">
        <v>190</v>
      </c>
      <c r="C81" s="116"/>
      <c r="D81" s="116"/>
      <c r="E81" s="116"/>
      <c r="F81" s="122"/>
    </row>
    <row r="82" spans="1:6" ht="15">
      <c r="A82" s="6" t="s">
        <v>191</v>
      </c>
      <c r="B82" s="31" t="s">
        <v>192</v>
      </c>
      <c r="C82" s="116"/>
      <c r="D82" s="116"/>
      <c r="E82" s="116"/>
      <c r="F82" s="122"/>
    </row>
    <row r="83" spans="1:6" ht="15">
      <c r="A83" s="6" t="s">
        <v>193</v>
      </c>
      <c r="B83" s="31" t="s">
        <v>194</v>
      </c>
      <c r="C83" s="116"/>
      <c r="D83" s="116"/>
      <c r="E83" s="116"/>
      <c r="F83" s="122"/>
    </row>
    <row r="84" spans="1:6" ht="15.75">
      <c r="A84" s="53" t="s">
        <v>417</v>
      </c>
      <c r="B84" s="55" t="s">
        <v>195</v>
      </c>
      <c r="C84" s="117">
        <v>0</v>
      </c>
      <c r="D84" s="117">
        <f>SUM(D80:D82)</f>
        <v>2900</v>
      </c>
      <c r="E84" s="117">
        <v>0</v>
      </c>
      <c r="F84" s="121">
        <f>SUM(C84:E84)</f>
        <v>2900</v>
      </c>
    </row>
    <row r="85" spans="1:6" ht="15">
      <c r="A85" s="13" t="s">
        <v>196</v>
      </c>
      <c r="B85" s="31" t="s">
        <v>197</v>
      </c>
      <c r="C85" s="116"/>
      <c r="D85" s="116">
        <v>43881</v>
      </c>
      <c r="E85" s="116"/>
      <c r="F85" s="122">
        <f>SUM(D85:E85)</f>
        <v>43881</v>
      </c>
    </row>
    <row r="86" spans="1:6" ht="15">
      <c r="A86" s="13" t="s">
        <v>198</v>
      </c>
      <c r="B86" s="31" t="s">
        <v>199</v>
      </c>
      <c r="C86" s="116"/>
      <c r="D86" s="116"/>
      <c r="E86" s="116"/>
      <c r="F86" s="122"/>
    </row>
    <row r="87" spans="1:6" ht="15">
      <c r="A87" s="13" t="s">
        <v>200</v>
      </c>
      <c r="B87" s="31" t="s">
        <v>201</v>
      </c>
      <c r="C87" s="116"/>
      <c r="D87" s="116"/>
      <c r="E87" s="116"/>
      <c r="F87" s="122"/>
    </row>
    <row r="88" spans="1:6" ht="15">
      <c r="A88" s="13" t="s">
        <v>202</v>
      </c>
      <c r="B88" s="31" t="s">
        <v>203</v>
      </c>
      <c r="C88" s="116"/>
      <c r="D88" s="116"/>
      <c r="E88" s="116"/>
      <c r="F88" s="122"/>
    </row>
    <row r="89" spans="1:6" ht="15">
      <c r="A89" s="52" t="s">
        <v>418</v>
      </c>
      <c r="B89" s="55" t="s">
        <v>204</v>
      </c>
      <c r="C89" s="117">
        <f>SUM(C85:C89)</f>
        <v>0</v>
      </c>
      <c r="D89" s="117">
        <f>SUM(D85:D88)</f>
        <v>43881</v>
      </c>
      <c r="E89" s="117">
        <f>SUM(E85:E89)</f>
        <v>0</v>
      </c>
      <c r="F89" s="117">
        <f>SUM(F85:F88)</f>
        <v>43881</v>
      </c>
    </row>
    <row r="90" spans="1:6" ht="15">
      <c r="A90" s="13" t="s">
        <v>205</v>
      </c>
      <c r="B90" s="31" t="s">
        <v>206</v>
      </c>
      <c r="C90" s="116"/>
      <c r="D90" s="116"/>
      <c r="E90" s="116"/>
      <c r="F90" s="122"/>
    </row>
    <row r="91" spans="1:6" ht="15">
      <c r="A91" s="13" t="s">
        <v>449</v>
      </c>
      <c r="B91" s="31" t="s">
        <v>207</v>
      </c>
      <c r="C91" s="116"/>
      <c r="D91" s="116"/>
      <c r="E91" s="116"/>
      <c r="F91" s="122"/>
    </row>
    <row r="92" spans="1:6" ht="15">
      <c r="A92" s="13" t="s">
        <v>450</v>
      </c>
      <c r="B92" s="31" t="s">
        <v>208</v>
      </c>
      <c r="C92" s="116"/>
      <c r="D92" s="116"/>
      <c r="E92" s="116"/>
      <c r="F92" s="122"/>
    </row>
    <row r="93" spans="1:6" ht="15">
      <c r="A93" s="13" t="s">
        <v>451</v>
      </c>
      <c r="B93" s="31" t="s">
        <v>209</v>
      </c>
      <c r="C93" s="116"/>
      <c r="D93" s="116"/>
      <c r="E93" s="116"/>
      <c r="F93" s="122"/>
    </row>
    <row r="94" spans="1:6" ht="15">
      <c r="A94" s="13" t="s">
        <v>452</v>
      </c>
      <c r="B94" s="31" t="s">
        <v>210</v>
      </c>
      <c r="C94" s="116"/>
      <c r="D94" s="116"/>
      <c r="E94" s="116"/>
      <c r="F94" s="122"/>
    </row>
    <row r="95" spans="1:6" ht="15">
      <c r="A95" s="13" t="s">
        <v>453</v>
      </c>
      <c r="B95" s="31" t="s">
        <v>211</v>
      </c>
      <c r="C95" s="116"/>
      <c r="D95" s="116"/>
      <c r="E95" s="116"/>
      <c r="F95" s="122"/>
    </row>
    <row r="96" spans="1:6" ht="15">
      <c r="A96" s="13" t="s">
        <v>212</v>
      </c>
      <c r="B96" s="31" t="s">
        <v>213</v>
      </c>
      <c r="C96" s="116"/>
      <c r="D96" s="116"/>
      <c r="E96" s="116"/>
      <c r="F96" s="122"/>
    </row>
    <row r="97" spans="1:6" ht="15">
      <c r="A97" s="13" t="s">
        <v>454</v>
      </c>
      <c r="B97" s="31" t="s">
        <v>214</v>
      </c>
      <c r="C97" s="116"/>
      <c r="D97" s="116"/>
      <c r="E97" s="116"/>
      <c r="F97" s="122"/>
    </row>
    <row r="98" spans="1:6" ht="15">
      <c r="A98" s="52" t="s">
        <v>419</v>
      </c>
      <c r="B98" s="55" t="s">
        <v>215</v>
      </c>
      <c r="C98" s="116">
        <v>0</v>
      </c>
      <c r="D98" s="116">
        <v>0</v>
      </c>
      <c r="E98" s="116">
        <v>0</v>
      </c>
      <c r="F98" s="122">
        <v>0</v>
      </c>
    </row>
    <row r="99" spans="1:6" ht="15.75">
      <c r="A99" s="61" t="s">
        <v>44</v>
      </c>
      <c r="B99" s="55"/>
      <c r="C99" s="116"/>
      <c r="D99" s="116">
        <v>46781</v>
      </c>
      <c r="E99" s="116"/>
      <c r="F99" s="122">
        <f>SUM(C99:E99)</f>
        <v>46781</v>
      </c>
    </row>
    <row r="100" spans="1:6" ht="15.75">
      <c r="A100" s="36" t="s">
        <v>462</v>
      </c>
      <c r="B100" s="37" t="s">
        <v>216</v>
      </c>
      <c r="C100" s="117">
        <v>108488</v>
      </c>
      <c r="D100" s="117">
        <f>D26+D27+D52+D61+D75+D84+D89+D98</f>
        <v>77472</v>
      </c>
      <c r="E100" s="117">
        <f>E26+E27+E52+E61+E75+E84+E89+E98</f>
        <v>0</v>
      </c>
      <c r="F100" s="117">
        <f>F26+F27+F52+F61+F75+F84+F89+F98</f>
        <v>134703</v>
      </c>
    </row>
    <row r="101" spans="1:25" ht="15">
      <c r="A101" s="13" t="s">
        <v>455</v>
      </c>
      <c r="B101" s="5" t="s">
        <v>217</v>
      </c>
      <c r="C101" s="123"/>
      <c r="D101" s="123"/>
      <c r="E101" s="123"/>
      <c r="F101" s="124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3" t="s">
        <v>218</v>
      </c>
      <c r="B102" s="5" t="s">
        <v>219</v>
      </c>
      <c r="C102" s="123"/>
      <c r="D102" s="123"/>
      <c r="E102" s="123"/>
      <c r="F102" s="12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">
      <c r="A103" s="13" t="s">
        <v>456</v>
      </c>
      <c r="B103" s="5" t="s">
        <v>220</v>
      </c>
      <c r="C103" s="123"/>
      <c r="D103" s="123"/>
      <c r="E103" s="123"/>
      <c r="F103" s="124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5" t="s">
        <v>424</v>
      </c>
      <c r="B104" s="7" t="s">
        <v>221</v>
      </c>
      <c r="C104" s="125"/>
      <c r="D104" s="125"/>
      <c r="E104" s="125"/>
      <c r="F104" s="1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38" t="s">
        <v>457</v>
      </c>
      <c r="B105" s="5" t="s">
        <v>222</v>
      </c>
      <c r="C105" s="126"/>
      <c r="D105" s="126"/>
      <c r="E105" s="126"/>
      <c r="F105" s="127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38" t="s">
        <v>427</v>
      </c>
      <c r="B106" s="5" t="s">
        <v>223</v>
      </c>
      <c r="C106" s="126"/>
      <c r="D106" s="126"/>
      <c r="E106" s="126"/>
      <c r="F106" s="127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3" t="s">
        <v>224</v>
      </c>
      <c r="B107" s="5" t="s">
        <v>225</v>
      </c>
      <c r="C107" s="123"/>
      <c r="D107" s="123"/>
      <c r="E107" s="123"/>
      <c r="F107" s="12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3" t="s">
        <v>458</v>
      </c>
      <c r="B108" s="5" t="s">
        <v>226</v>
      </c>
      <c r="C108" s="123"/>
      <c r="D108" s="123"/>
      <c r="E108" s="123"/>
      <c r="F108" s="124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4" t="s">
        <v>425</v>
      </c>
      <c r="B109" s="7" t="s">
        <v>227</v>
      </c>
      <c r="C109" s="128"/>
      <c r="D109" s="128"/>
      <c r="E109" s="128"/>
      <c r="F109" s="1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38" t="s">
        <v>228</v>
      </c>
      <c r="B110" s="5" t="s">
        <v>229</v>
      </c>
      <c r="C110" s="126"/>
      <c r="D110" s="126"/>
      <c r="E110" s="126"/>
      <c r="F110" s="12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230</v>
      </c>
      <c r="B111" s="5" t="s">
        <v>231</v>
      </c>
      <c r="C111" s="129">
        <v>2789</v>
      </c>
      <c r="D111" s="126"/>
      <c r="E111" s="126"/>
      <c r="F111" s="130">
        <f>SUM(C111:E111)</f>
        <v>2789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4" t="s">
        <v>232</v>
      </c>
      <c r="B112" s="7" t="s">
        <v>233</v>
      </c>
      <c r="C112" s="131">
        <v>51257</v>
      </c>
      <c r="D112" s="131">
        <f>SUM(D111)</f>
        <v>0</v>
      </c>
      <c r="E112" s="131">
        <f>SUM(E111)</f>
        <v>0</v>
      </c>
      <c r="F112" s="131">
        <v>51257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234</v>
      </c>
      <c r="B113" s="5" t="s">
        <v>235</v>
      </c>
      <c r="C113" s="126"/>
      <c r="D113" s="126"/>
      <c r="E113" s="126"/>
      <c r="F113" s="127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8" t="s">
        <v>236</v>
      </c>
      <c r="B114" s="5" t="s">
        <v>237</v>
      </c>
      <c r="C114" s="126"/>
      <c r="D114" s="126"/>
      <c r="E114" s="126"/>
      <c r="F114" s="12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38" t="s">
        <v>238</v>
      </c>
      <c r="B115" s="5" t="s">
        <v>239</v>
      </c>
      <c r="C115" s="126"/>
      <c r="D115" s="126"/>
      <c r="E115" s="126"/>
      <c r="F115" s="127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39" t="s">
        <v>426</v>
      </c>
      <c r="B116" s="40" t="s">
        <v>240</v>
      </c>
      <c r="C116" s="128"/>
      <c r="D116" s="128"/>
      <c r="E116" s="128"/>
      <c r="F116" s="1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38" t="s">
        <v>241</v>
      </c>
      <c r="B117" s="5" t="s">
        <v>242</v>
      </c>
      <c r="C117" s="126"/>
      <c r="D117" s="126"/>
      <c r="E117" s="126"/>
      <c r="F117" s="127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3" t="s">
        <v>243</v>
      </c>
      <c r="B118" s="5" t="s">
        <v>244</v>
      </c>
      <c r="C118" s="123"/>
      <c r="D118" s="123"/>
      <c r="E118" s="123"/>
      <c r="F118" s="124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38" t="s">
        <v>459</v>
      </c>
      <c r="B119" s="5" t="s">
        <v>245</v>
      </c>
      <c r="C119" s="126"/>
      <c r="D119" s="126"/>
      <c r="E119" s="126"/>
      <c r="F119" s="127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38" t="s">
        <v>428</v>
      </c>
      <c r="B120" s="5" t="s">
        <v>246</v>
      </c>
      <c r="C120" s="126"/>
      <c r="D120" s="126"/>
      <c r="E120" s="126"/>
      <c r="F120" s="127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39" t="s">
        <v>429</v>
      </c>
      <c r="B121" s="40" t="s">
        <v>247</v>
      </c>
      <c r="C121" s="128"/>
      <c r="D121" s="128"/>
      <c r="E121" s="128"/>
      <c r="F121" s="1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3" t="s">
        <v>248</v>
      </c>
      <c r="B122" s="5" t="s">
        <v>249</v>
      </c>
      <c r="C122" s="123"/>
      <c r="D122" s="123"/>
      <c r="E122" s="123"/>
      <c r="F122" s="124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41" t="s">
        <v>463</v>
      </c>
      <c r="B123" s="42" t="s">
        <v>250</v>
      </c>
      <c r="C123" s="131">
        <v>54046</v>
      </c>
      <c r="D123" s="131">
        <f>D112</f>
        <v>0</v>
      </c>
      <c r="E123" s="131">
        <f>E112</f>
        <v>0</v>
      </c>
      <c r="F123" s="131">
        <v>54046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46" t="s">
        <v>499</v>
      </c>
      <c r="B124" s="47"/>
      <c r="C124" s="117">
        <f>C26+C27+C52+C61+C75+C123</f>
        <v>111277</v>
      </c>
      <c r="D124" s="117">
        <f>D26+D27+D52+D61+D75+D84+D89+D98+D123</f>
        <v>77472</v>
      </c>
      <c r="E124" s="117">
        <v>0</v>
      </c>
      <c r="F124" s="117">
        <f>SUM(C124:E124)</f>
        <v>188749</v>
      </c>
      <c r="G124" s="118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118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5">
      <c r="A1" t="s">
        <v>793</v>
      </c>
    </row>
    <row r="3" spans="1:6" ht="20.25" customHeight="1">
      <c r="A3" s="286" t="s">
        <v>675</v>
      </c>
      <c r="B3" s="287"/>
      <c r="C3" s="287"/>
      <c r="D3" s="287"/>
      <c r="E3" s="287"/>
      <c r="F3" s="288"/>
    </row>
    <row r="4" spans="1:6" ht="19.5" customHeight="1">
      <c r="A4" s="289" t="s">
        <v>543</v>
      </c>
      <c r="B4" s="287"/>
      <c r="C4" s="287"/>
      <c r="D4" s="287"/>
      <c r="E4" s="287"/>
      <c r="F4" s="288"/>
    </row>
    <row r="5" ht="18">
      <c r="A5" s="51"/>
    </row>
    <row r="6" ht="15">
      <c r="A6" s="162" t="s">
        <v>676</v>
      </c>
    </row>
    <row r="7" spans="1:6" ht="30">
      <c r="A7" s="163" t="s">
        <v>79</v>
      </c>
      <c r="B7" s="164" t="s">
        <v>80</v>
      </c>
      <c r="C7" s="165" t="s">
        <v>572</v>
      </c>
      <c r="D7" s="165" t="s">
        <v>573</v>
      </c>
      <c r="E7" s="165" t="s">
        <v>45</v>
      </c>
      <c r="F7" s="166" t="s">
        <v>23</v>
      </c>
    </row>
    <row r="8" spans="1:6" ht="15">
      <c r="A8" s="167" t="s">
        <v>81</v>
      </c>
      <c r="B8" s="168" t="s">
        <v>82</v>
      </c>
      <c r="C8" s="169">
        <v>34718</v>
      </c>
      <c r="D8" s="169"/>
      <c r="E8" s="169"/>
      <c r="F8" s="170">
        <v>34718</v>
      </c>
    </row>
    <row r="9" spans="1:6" ht="15">
      <c r="A9" s="167" t="s">
        <v>83</v>
      </c>
      <c r="B9" s="171" t="s">
        <v>84</v>
      </c>
      <c r="C9" s="169"/>
      <c r="D9" s="169"/>
      <c r="E9" s="169"/>
      <c r="F9" s="170"/>
    </row>
    <row r="10" spans="1:6" ht="15">
      <c r="A10" s="167" t="s">
        <v>85</v>
      </c>
      <c r="B10" s="171" t="s">
        <v>86</v>
      </c>
      <c r="C10" s="169"/>
      <c r="D10" s="169"/>
      <c r="E10" s="169"/>
      <c r="F10" s="170"/>
    </row>
    <row r="11" spans="1:6" ht="15">
      <c r="A11" s="172" t="s">
        <v>87</v>
      </c>
      <c r="B11" s="171" t="s">
        <v>88</v>
      </c>
      <c r="C11" s="169"/>
      <c r="D11" s="169"/>
      <c r="E11" s="169"/>
      <c r="F11" s="170"/>
    </row>
    <row r="12" spans="1:6" ht="15">
      <c r="A12" s="172" t="s">
        <v>89</v>
      </c>
      <c r="B12" s="171" t="s">
        <v>90</v>
      </c>
      <c r="C12" s="169"/>
      <c r="D12" s="169"/>
      <c r="E12" s="169"/>
      <c r="F12" s="170"/>
    </row>
    <row r="13" spans="1:6" ht="15">
      <c r="A13" s="172" t="s">
        <v>91</v>
      </c>
      <c r="B13" s="171" t="s">
        <v>92</v>
      </c>
      <c r="C13" s="169"/>
      <c r="D13" s="169"/>
      <c r="E13" s="169"/>
      <c r="F13" s="170"/>
    </row>
    <row r="14" spans="1:6" ht="15">
      <c r="A14" s="172" t="s">
        <v>93</v>
      </c>
      <c r="B14" s="171" t="s">
        <v>94</v>
      </c>
      <c r="C14" s="169">
        <v>1467</v>
      </c>
      <c r="D14" s="169"/>
      <c r="E14" s="169"/>
      <c r="F14" s="170">
        <v>1467</v>
      </c>
    </row>
    <row r="15" spans="1:6" ht="15">
      <c r="A15" s="172" t="s">
        <v>95</v>
      </c>
      <c r="B15" s="171" t="s">
        <v>96</v>
      </c>
      <c r="C15" s="169"/>
      <c r="D15" s="169"/>
      <c r="E15" s="169"/>
      <c r="F15" s="170"/>
    </row>
    <row r="16" spans="1:6" ht="15">
      <c r="A16" s="173" t="s">
        <v>97</v>
      </c>
      <c r="B16" s="171" t="s">
        <v>98</v>
      </c>
      <c r="C16" s="169">
        <v>880</v>
      </c>
      <c r="D16" s="169"/>
      <c r="E16" s="169"/>
      <c r="F16" s="170">
        <v>880</v>
      </c>
    </row>
    <row r="17" spans="1:6" ht="15">
      <c r="A17" s="173" t="s">
        <v>99</v>
      </c>
      <c r="B17" s="171" t="s">
        <v>100</v>
      </c>
      <c r="C17" s="169"/>
      <c r="D17" s="169"/>
      <c r="E17" s="169"/>
      <c r="F17" s="170"/>
    </row>
    <row r="18" spans="1:6" ht="15">
      <c r="A18" s="173" t="s">
        <v>101</v>
      </c>
      <c r="B18" s="171" t="s">
        <v>102</v>
      </c>
      <c r="C18" s="169"/>
      <c r="D18" s="169"/>
      <c r="E18" s="169"/>
      <c r="F18" s="170"/>
    </row>
    <row r="19" spans="1:6" ht="15">
      <c r="A19" s="173" t="s">
        <v>103</v>
      </c>
      <c r="B19" s="171" t="s">
        <v>104</v>
      </c>
      <c r="C19" s="169"/>
      <c r="D19" s="169"/>
      <c r="E19" s="169"/>
      <c r="F19" s="170"/>
    </row>
    <row r="20" spans="1:6" ht="15">
      <c r="A20" s="173" t="s">
        <v>430</v>
      </c>
      <c r="B20" s="171" t="s">
        <v>105</v>
      </c>
      <c r="C20" s="169"/>
      <c r="D20" s="169"/>
      <c r="E20" s="169"/>
      <c r="F20" s="170"/>
    </row>
    <row r="21" spans="1:6" ht="15">
      <c r="A21" s="174" t="s">
        <v>373</v>
      </c>
      <c r="B21" s="175" t="s">
        <v>106</v>
      </c>
      <c r="C21" s="169">
        <f>SUM(C8:C20)</f>
        <v>37065</v>
      </c>
      <c r="D21" s="169">
        <f>SUM(D8:D20)</f>
        <v>0</v>
      </c>
      <c r="E21" s="169"/>
      <c r="F21" s="170">
        <f>+C21+D21</f>
        <v>37065</v>
      </c>
    </row>
    <row r="22" spans="1:6" ht="15">
      <c r="A22" s="173" t="s">
        <v>107</v>
      </c>
      <c r="B22" s="171" t="s">
        <v>108</v>
      </c>
      <c r="C22" s="169"/>
      <c r="D22" s="169"/>
      <c r="E22" s="169"/>
      <c r="F22" s="170"/>
    </row>
    <row r="23" spans="1:6" ht="15">
      <c r="A23" s="173" t="s">
        <v>109</v>
      </c>
      <c r="B23" s="171" t="s">
        <v>110</v>
      </c>
      <c r="C23" s="169"/>
      <c r="D23" s="169"/>
      <c r="E23" s="169"/>
      <c r="F23" s="170"/>
    </row>
    <row r="24" spans="1:6" ht="15">
      <c r="A24" s="176" t="s">
        <v>111</v>
      </c>
      <c r="B24" s="171" t="s">
        <v>112</v>
      </c>
      <c r="C24" s="169"/>
      <c r="D24" s="169"/>
      <c r="E24" s="169"/>
      <c r="F24" s="170"/>
    </row>
    <row r="25" spans="1:6" ht="15">
      <c r="A25" s="177" t="s">
        <v>374</v>
      </c>
      <c r="B25" s="175" t="s">
        <v>113</v>
      </c>
      <c r="C25" s="169">
        <f>SUM(C22:C24)</f>
        <v>0</v>
      </c>
      <c r="D25" s="169">
        <f>SUM(D22:D24)</f>
        <v>0</v>
      </c>
      <c r="E25" s="169"/>
      <c r="F25" s="170">
        <f>+C25+D25</f>
        <v>0</v>
      </c>
    </row>
    <row r="26" spans="1:6" ht="15">
      <c r="A26" s="178" t="s">
        <v>460</v>
      </c>
      <c r="B26" s="179" t="s">
        <v>114</v>
      </c>
      <c r="C26" s="169">
        <f>+C21+C25</f>
        <v>37065</v>
      </c>
      <c r="D26" s="169">
        <f>+D21+D25</f>
        <v>0</v>
      </c>
      <c r="E26" s="169"/>
      <c r="F26" s="170">
        <f>+F21+F25</f>
        <v>37065</v>
      </c>
    </row>
    <row r="27" spans="1:6" ht="15">
      <c r="A27" s="180" t="s">
        <v>431</v>
      </c>
      <c r="B27" s="179" t="s">
        <v>115</v>
      </c>
      <c r="C27" s="169">
        <v>7082</v>
      </c>
      <c r="D27" s="169"/>
      <c r="E27" s="169"/>
      <c r="F27" s="170">
        <v>7082</v>
      </c>
    </row>
    <row r="28" spans="1:6" ht="15">
      <c r="A28" s="173" t="s">
        <v>116</v>
      </c>
      <c r="B28" s="171" t="s">
        <v>117</v>
      </c>
      <c r="C28" s="169"/>
      <c r="D28" s="169"/>
      <c r="E28" s="169"/>
      <c r="F28" s="170"/>
    </row>
    <row r="29" spans="1:6" ht="15">
      <c r="A29" s="173" t="s">
        <v>118</v>
      </c>
      <c r="B29" s="171" t="s">
        <v>119</v>
      </c>
      <c r="C29" s="169">
        <v>1475</v>
      </c>
      <c r="D29" s="169"/>
      <c r="E29" s="169"/>
      <c r="F29" s="170">
        <v>1475</v>
      </c>
    </row>
    <row r="30" spans="1:6" ht="15">
      <c r="A30" s="173" t="s">
        <v>120</v>
      </c>
      <c r="B30" s="171" t="s">
        <v>121</v>
      </c>
      <c r="C30" s="169"/>
      <c r="D30" s="169"/>
      <c r="E30" s="169"/>
      <c r="F30" s="170"/>
    </row>
    <row r="31" spans="1:6" ht="15">
      <c r="A31" s="177" t="s">
        <v>375</v>
      </c>
      <c r="B31" s="175" t="s">
        <v>122</v>
      </c>
      <c r="C31" s="169">
        <f>SUM(C28:C30)</f>
        <v>1475</v>
      </c>
      <c r="D31" s="169">
        <f>SUM(D28:D30)</f>
        <v>0</v>
      </c>
      <c r="E31" s="169"/>
      <c r="F31" s="170">
        <f>+C31+D31</f>
        <v>1475</v>
      </c>
    </row>
    <row r="32" spans="1:6" ht="15">
      <c r="A32" s="173" t="s">
        <v>123</v>
      </c>
      <c r="B32" s="171" t="s">
        <v>124</v>
      </c>
      <c r="C32" s="169">
        <v>1005</v>
      </c>
      <c r="D32" s="169"/>
      <c r="E32" s="169"/>
      <c r="F32" s="170">
        <v>1005</v>
      </c>
    </row>
    <row r="33" spans="1:6" ht="15">
      <c r="A33" s="173" t="s">
        <v>125</v>
      </c>
      <c r="B33" s="171" t="s">
        <v>126</v>
      </c>
      <c r="C33" s="169">
        <v>460</v>
      </c>
      <c r="D33" s="169"/>
      <c r="E33" s="169"/>
      <c r="F33" s="170">
        <v>460</v>
      </c>
    </row>
    <row r="34" spans="1:6" ht="15" customHeight="1">
      <c r="A34" s="177" t="s">
        <v>461</v>
      </c>
      <c r="B34" s="175" t="s">
        <v>127</v>
      </c>
      <c r="C34" s="169">
        <f>SUM(C32:C33)</f>
        <v>1465</v>
      </c>
      <c r="D34" s="169">
        <f>SUM(D32:D33)</f>
        <v>0</v>
      </c>
      <c r="E34" s="169"/>
      <c r="F34" s="170">
        <f>+C34+D34</f>
        <v>1465</v>
      </c>
    </row>
    <row r="35" spans="1:6" ht="15">
      <c r="A35" s="173" t="s">
        <v>128</v>
      </c>
      <c r="B35" s="171" t="s">
        <v>129</v>
      </c>
      <c r="C35" s="169">
        <v>1157</v>
      </c>
      <c r="D35" s="169"/>
      <c r="E35" s="169"/>
      <c r="F35" s="170">
        <v>1157</v>
      </c>
    </row>
    <row r="36" spans="1:6" ht="15">
      <c r="A36" s="173" t="s">
        <v>130</v>
      </c>
      <c r="B36" s="171" t="s">
        <v>131</v>
      </c>
      <c r="C36" s="169"/>
      <c r="D36" s="169"/>
      <c r="E36" s="169"/>
      <c r="F36" s="170"/>
    </row>
    <row r="37" spans="1:6" ht="15">
      <c r="A37" s="173" t="s">
        <v>432</v>
      </c>
      <c r="B37" s="171" t="s">
        <v>132</v>
      </c>
      <c r="C37" s="169"/>
      <c r="D37" s="169"/>
      <c r="E37" s="169"/>
      <c r="F37" s="170"/>
    </row>
    <row r="38" spans="1:6" ht="15">
      <c r="A38" s="173" t="s">
        <v>133</v>
      </c>
      <c r="B38" s="171" t="s">
        <v>134</v>
      </c>
      <c r="C38" s="169">
        <v>113</v>
      </c>
      <c r="D38" s="169"/>
      <c r="E38" s="169"/>
      <c r="F38" s="170">
        <v>113</v>
      </c>
    </row>
    <row r="39" spans="1:6" ht="15">
      <c r="A39" s="181" t="s">
        <v>433</v>
      </c>
      <c r="B39" s="171" t="s">
        <v>135</v>
      </c>
      <c r="C39" s="169"/>
      <c r="D39" s="169"/>
      <c r="E39" s="169"/>
      <c r="F39" s="170"/>
    </row>
    <row r="40" spans="1:6" ht="15">
      <c r="A40" s="176" t="s">
        <v>136</v>
      </c>
      <c r="B40" s="171" t="s">
        <v>137</v>
      </c>
      <c r="C40" s="169">
        <v>2896</v>
      </c>
      <c r="D40" s="169"/>
      <c r="E40" s="169"/>
      <c r="F40" s="170">
        <v>2896</v>
      </c>
    </row>
    <row r="41" spans="1:6" ht="15">
      <c r="A41" s="173" t="s">
        <v>434</v>
      </c>
      <c r="B41" s="171" t="s">
        <v>138</v>
      </c>
      <c r="C41" s="169">
        <v>880</v>
      </c>
      <c r="D41" s="169"/>
      <c r="E41" s="169"/>
      <c r="F41" s="170">
        <v>880</v>
      </c>
    </row>
    <row r="42" spans="1:6" ht="15">
      <c r="A42" s="177" t="s">
        <v>376</v>
      </c>
      <c r="B42" s="175" t="s">
        <v>139</v>
      </c>
      <c r="C42" s="169">
        <f>SUM(C35:C41)</f>
        <v>5046</v>
      </c>
      <c r="D42" s="169">
        <f>SUM(D35:D41)</f>
        <v>0</v>
      </c>
      <c r="E42" s="169"/>
      <c r="F42" s="170">
        <f>+C42+D42</f>
        <v>5046</v>
      </c>
    </row>
    <row r="43" spans="1:6" ht="15">
      <c r="A43" s="173" t="s">
        <v>140</v>
      </c>
      <c r="B43" s="171" t="s">
        <v>141</v>
      </c>
      <c r="C43" s="169">
        <v>200</v>
      </c>
      <c r="D43" s="169"/>
      <c r="E43" s="169"/>
      <c r="F43" s="170">
        <v>200</v>
      </c>
    </row>
    <row r="44" spans="1:6" ht="15">
      <c r="A44" s="173" t="s">
        <v>142</v>
      </c>
      <c r="B44" s="171" t="s">
        <v>143</v>
      </c>
      <c r="C44" s="169"/>
      <c r="D44" s="169"/>
      <c r="E44" s="169"/>
      <c r="F44" s="170"/>
    </row>
    <row r="45" spans="1:6" ht="15">
      <c r="A45" s="177" t="s">
        <v>377</v>
      </c>
      <c r="B45" s="175" t="s">
        <v>144</v>
      </c>
      <c r="C45" s="169">
        <f>SUM(C43:C44)</f>
        <v>200</v>
      </c>
      <c r="D45" s="169">
        <f>SUM(D43:D44)</f>
        <v>0</v>
      </c>
      <c r="E45" s="169"/>
      <c r="F45" s="170">
        <f>+C45+D45</f>
        <v>200</v>
      </c>
    </row>
    <row r="46" spans="1:6" ht="15">
      <c r="A46" s="173" t="s">
        <v>145</v>
      </c>
      <c r="B46" s="171" t="s">
        <v>146</v>
      </c>
      <c r="C46" s="169">
        <v>1820</v>
      </c>
      <c r="D46" s="169"/>
      <c r="E46" s="169"/>
      <c r="F46" s="170">
        <v>1820</v>
      </c>
    </row>
    <row r="47" spans="1:6" ht="15">
      <c r="A47" s="173" t="s">
        <v>147</v>
      </c>
      <c r="B47" s="171" t="s">
        <v>148</v>
      </c>
      <c r="C47" s="169"/>
      <c r="D47" s="169"/>
      <c r="E47" s="169"/>
      <c r="F47" s="170"/>
    </row>
    <row r="48" spans="1:6" ht="15">
      <c r="A48" s="173" t="s">
        <v>435</v>
      </c>
      <c r="B48" s="171" t="s">
        <v>149</v>
      </c>
      <c r="C48" s="169"/>
      <c r="D48" s="169"/>
      <c r="E48" s="169"/>
      <c r="F48" s="170"/>
    </row>
    <row r="49" spans="1:6" ht="15">
      <c r="A49" s="173" t="s">
        <v>436</v>
      </c>
      <c r="B49" s="171" t="s">
        <v>150</v>
      </c>
      <c r="C49" s="169"/>
      <c r="D49" s="169"/>
      <c r="E49" s="169"/>
      <c r="F49" s="170"/>
    </row>
    <row r="50" spans="1:6" ht="15">
      <c r="A50" s="173" t="s">
        <v>151</v>
      </c>
      <c r="B50" s="171" t="s">
        <v>152</v>
      </c>
      <c r="C50" s="169"/>
      <c r="D50" s="169"/>
      <c r="E50" s="169"/>
      <c r="F50" s="170"/>
    </row>
    <row r="51" spans="1:6" ht="15">
      <c r="A51" s="177" t="s">
        <v>378</v>
      </c>
      <c r="B51" s="175" t="s">
        <v>153</v>
      </c>
      <c r="C51" s="169">
        <f>SUM(C46:C50)</f>
        <v>1820</v>
      </c>
      <c r="D51" s="169">
        <f>SUM(D46:D50)</f>
        <v>0</v>
      </c>
      <c r="E51" s="169"/>
      <c r="F51" s="170">
        <f>+C51+D51</f>
        <v>1820</v>
      </c>
    </row>
    <row r="52" spans="1:6" ht="15">
      <c r="A52" s="180" t="s">
        <v>379</v>
      </c>
      <c r="B52" s="179" t="s">
        <v>154</v>
      </c>
      <c r="C52" s="169">
        <f>SUM(C31,C34,C42,C45,C51)</f>
        <v>10006</v>
      </c>
      <c r="D52" s="169">
        <f>SUM(D31,D34,D42,D45,D51)</f>
        <v>0</v>
      </c>
      <c r="E52" s="169"/>
      <c r="F52" s="170">
        <f>+C52+D52</f>
        <v>10006</v>
      </c>
    </row>
    <row r="53" spans="1:6" ht="15">
      <c r="A53" s="182" t="s">
        <v>155</v>
      </c>
      <c r="B53" s="171" t="s">
        <v>156</v>
      </c>
      <c r="C53" s="169"/>
      <c r="D53" s="169"/>
      <c r="E53" s="169"/>
      <c r="F53" s="170"/>
    </row>
    <row r="54" spans="1:6" ht="15">
      <c r="A54" s="182" t="s">
        <v>380</v>
      </c>
      <c r="B54" s="171" t="s">
        <v>157</v>
      </c>
      <c r="C54" s="169"/>
      <c r="D54" s="169"/>
      <c r="E54" s="169"/>
      <c r="F54" s="170"/>
    </row>
    <row r="55" spans="1:6" ht="15">
      <c r="A55" s="183" t="s">
        <v>437</v>
      </c>
      <c r="B55" s="171" t="s">
        <v>158</v>
      </c>
      <c r="C55" s="169"/>
      <c r="D55" s="169"/>
      <c r="E55" s="169"/>
      <c r="F55" s="170"/>
    </row>
    <row r="56" spans="1:6" ht="15">
      <c r="A56" s="183" t="s">
        <v>438</v>
      </c>
      <c r="B56" s="171" t="s">
        <v>159</v>
      </c>
      <c r="C56" s="169"/>
      <c r="D56" s="169"/>
      <c r="E56" s="169"/>
      <c r="F56" s="170"/>
    </row>
    <row r="57" spans="1:6" ht="15">
      <c r="A57" s="183" t="s">
        <v>439</v>
      </c>
      <c r="B57" s="171" t="s">
        <v>160</v>
      </c>
      <c r="C57" s="169"/>
      <c r="D57" s="169"/>
      <c r="E57" s="169"/>
      <c r="F57" s="170"/>
    </row>
    <row r="58" spans="1:6" ht="15">
      <c r="A58" s="182" t="s">
        <v>440</v>
      </c>
      <c r="B58" s="171" t="s">
        <v>161</v>
      </c>
      <c r="C58" s="169"/>
      <c r="D58" s="169"/>
      <c r="E58" s="169"/>
      <c r="F58" s="170"/>
    </row>
    <row r="59" spans="1:6" ht="15">
      <c r="A59" s="182" t="s">
        <v>441</v>
      </c>
      <c r="B59" s="171" t="s">
        <v>162</v>
      </c>
      <c r="C59" s="169"/>
      <c r="D59" s="169"/>
      <c r="E59" s="169"/>
      <c r="F59" s="170"/>
    </row>
    <row r="60" spans="1:6" ht="15">
      <c r="A60" s="182" t="s">
        <v>442</v>
      </c>
      <c r="B60" s="171" t="s">
        <v>163</v>
      </c>
      <c r="C60" s="169"/>
      <c r="D60" s="169"/>
      <c r="E60" s="169"/>
      <c r="F60" s="170"/>
    </row>
    <row r="61" spans="1:6" ht="15">
      <c r="A61" s="184" t="s">
        <v>409</v>
      </c>
      <c r="B61" s="179" t="s">
        <v>164</v>
      </c>
      <c r="C61" s="169">
        <f>SUM(C53:C60)</f>
        <v>0</v>
      </c>
      <c r="D61" s="169">
        <f>SUM(D53:D60)</f>
        <v>0</v>
      </c>
      <c r="E61" s="169"/>
      <c r="F61" s="170">
        <f>+C61+D61</f>
        <v>0</v>
      </c>
    </row>
    <row r="62" spans="1:6" ht="15">
      <c r="A62" s="185" t="s">
        <v>443</v>
      </c>
      <c r="B62" s="171" t="s">
        <v>165</v>
      </c>
      <c r="C62" s="169"/>
      <c r="D62" s="169"/>
      <c r="E62" s="169"/>
      <c r="F62" s="170"/>
    </row>
    <row r="63" spans="1:6" ht="15">
      <c r="A63" s="185" t="s">
        <v>166</v>
      </c>
      <c r="B63" s="171" t="s">
        <v>167</v>
      </c>
      <c r="C63" s="169"/>
      <c r="D63" s="169"/>
      <c r="E63" s="169"/>
      <c r="F63" s="170"/>
    </row>
    <row r="64" spans="1:6" ht="15">
      <c r="A64" s="185" t="s">
        <v>168</v>
      </c>
      <c r="B64" s="171" t="s">
        <v>169</v>
      </c>
      <c r="C64" s="169"/>
      <c r="D64" s="169"/>
      <c r="E64" s="169"/>
      <c r="F64" s="170"/>
    </row>
    <row r="65" spans="1:6" ht="15">
      <c r="A65" s="185" t="s">
        <v>410</v>
      </c>
      <c r="B65" s="171" t="s">
        <v>170</v>
      </c>
      <c r="C65" s="169"/>
      <c r="D65" s="169"/>
      <c r="E65" s="169"/>
      <c r="F65" s="170"/>
    </row>
    <row r="66" spans="1:6" ht="15">
      <c r="A66" s="185" t="s">
        <v>444</v>
      </c>
      <c r="B66" s="171" t="s">
        <v>171</v>
      </c>
      <c r="C66" s="169"/>
      <c r="D66" s="169"/>
      <c r="E66" s="169"/>
      <c r="F66" s="170"/>
    </row>
    <row r="67" spans="1:6" ht="15">
      <c r="A67" s="185" t="s">
        <v>412</v>
      </c>
      <c r="B67" s="171" t="s">
        <v>172</v>
      </c>
      <c r="C67" s="169"/>
      <c r="D67" s="169"/>
      <c r="E67" s="169"/>
      <c r="F67" s="170"/>
    </row>
    <row r="68" spans="1:6" ht="15">
      <c r="A68" s="185" t="s">
        <v>445</v>
      </c>
      <c r="B68" s="171" t="s">
        <v>173</v>
      </c>
      <c r="C68" s="169"/>
      <c r="D68" s="169"/>
      <c r="E68" s="169"/>
      <c r="F68" s="170"/>
    </row>
    <row r="69" spans="1:6" ht="15">
      <c r="A69" s="185" t="s">
        <v>446</v>
      </c>
      <c r="B69" s="171" t="s">
        <v>174</v>
      </c>
      <c r="C69" s="169"/>
      <c r="D69" s="169"/>
      <c r="E69" s="169"/>
      <c r="F69" s="170"/>
    </row>
    <row r="70" spans="1:6" ht="15">
      <c r="A70" s="185" t="s">
        <v>175</v>
      </c>
      <c r="B70" s="171" t="s">
        <v>176</v>
      </c>
      <c r="C70" s="169"/>
      <c r="D70" s="169"/>
      <c r="E70" s="169"/>
      <c r="F70" s="170"/>
    </row>
    <row r="71" spans="1:6" ht="15">
      <c r="A71" s="186" t="s">
        <v>177</v>
      </c>
      <c r="B71" s="171" t="s">
        <v>178</v>
      </c>
      <c r="C71" s="169"/>
      <c r="D71" s="169"/>
      <c r="E71" s="169"/>
      <c r="F71" s="170"/>
    </row>
    <row r="72" spans="1:6" ht="15">
      <c r="A72" s="185" t="s">
        <v>447</v>
      </c>
      <c r="B72" s="171" t="s">
        <v>179</v>
      </c>
      <c r="C72" s="169"/>
      <c r="D72" s="169"/>
      <c r="E72" s="169"/>
      <c r="F72" s="170"/>
    </row>
    <row r="73" spans="1:6" ht="15">
      <c r="A73" s="186" t="s">
        <v>623</v>
      </c>
      <c r="B73" s="171" t="s">
        <v>180</v>
      </c>
      <c r="C73" s="169"/>
      <c r="D73" s="169"/>
      <c r="E73" s="169"/>
      <c r="F73" s="170"/>
    </row>
    <row r="74" spans="1:6" ht="15">
      <c r="A74" s="186" t="s">
        <v>624</v>
      </c>
      <c r="B74" s="171" t="s">
        <v>180</v>
      </c>
      <c r="C74" s="169"/>
      <c r="D74" s="169"/>
      <c r="E74" s="169"/>
      <c r="F74" s="170"/>
    </row>
    <row r="75" spans="1:6" ht="15">
      <c r="A75" s="184" t="s">
        <v>415</v>
      </c>
      <c r="B75" s="179" t="s">
        <v>181</v>
      </c>
      <c r="C75" s="169">
        <f>SUM(C62:C74)</f>
        <v>0</v>
      </c>
      <c r="D75" s="169">
        <f>SUM(D62:D74)</f>
        <v>0</v>
      </c>
      <c r="E75" s="169"/>
      <c r="F75" s="170">
        <f>+C75+D75</f>
        <v>0</v>
      </c>
    </row>
    <row r="76" spans="1:6" ht="15.75">
      <c r="A76" s="187" t="s">
        <v>43</v>
      </c>
      <c r="B76" s="179"/>
      <c r="C76" s="169">
        <f>SUM(C26,C27,C52,C61,C75)</f>
        <v>54153</v>
      </c>
      <c r="D76" s="169">
        <f>SUM(D26,D27,D52,D61,D75)</f>
        <v>0</v>
      </c>
      <c r="E76" s="169"/>
      <c r="F76" s="170">
        <f>+C76+D76</f>
        <v>54153</v>
      </c>
    </row>
    <row r="77" spans="1:6" ht="15">
      <c r="A77" s="188" t="s">
        <v>182</v>
      </c>
      <c r="B77" s="171" t="s">
        <v>183</v>
      </c>
      <c r="C77" s="169"/>
      <c r="D77" s="169"/>
      <c r="E77" s="169"/>
      <c r="F77" s="170"/>
    </row>
    <row r="78" spans="1:6" ht="15">
      <c r="A78" s="188" t="s">
        <v>448</v>
      </c>
      <c r="B78" s="171" t="s">
        <v>184</v>
      </c>
      <c r="C78" s="169"/>
      <c r="D78" s="169"/>
      <c r="E78" s="169"/>
      <c r="F78" s="170"/>
    </row>
    <row r="79" spans="1:6" ht="15">
      <c r="A79" s="188" t="s">
        <v>185</v>
      </c>
      <c r="B79" s="171" t="s">
        <v>186</v>
      </c>
      <c r="C79" s="169"/>
      <c r="D79" s="169"/>
      <c r="E79" s="169"/>
      <c r="F79" s="170"/>
    </row>
    <row r="80" spans="1:6" ht="15">
      <c r="A80" s="188" t="s">
        <v>187</v>
      </c>
      <c r="B80" s="171" t="s">
        <v>188</v>
      </c>
      <c r="C80" s="169"/>
      <c r="D80" s="169"/>
      <c r="E80" s="169"/>
      <c r="F80" s="170"/>
    </row>
    <row r="81" spans="1:6" ht="15">
      <c r="A81" s="176" t="s">
        <v>189</v>
      </c>
      <c r="B81" s="171" t="s">
        <v>190</v>
      </c>
      <c r="C81" s="169"/>
      <c r="D81" s="169"/>
      <c r="E81" s="169"/>
      <c r="F81" s="170"/>
    </row>
    <row r="82" spans="1:6" ht="15">
      <c r="A82" s="176" t="s">
        <v>191</v>
      </c>
      <c r="B82" s="171" t="s">
        <v>192</v>
      </c>
      <c r="C82" s="169"/>
      <c r="D82" s="169"/>
      <c r="E82" s="169"/>
      <c r="F82" s="170"/>
    </row>
    <row r="83" spans="1:6" ht="15">
      <c r="A83" s="176" t="s">
        <v>193</v>
      </c>
      <c r="B83" s="171" t="s">
        <v>194</v>
      </c>
      <c r="C83" s="169"/>
      <c r="D83" s="169"/>
      <c r="E83" s="169"/>
      <c r="F83" s="170"/>
    </row>
    <row r="84" spans="1:6" ht="15">
      <c r="A84" s="189" t="s">
        <v>417</v>
      </c>
      <c r="B84" s="179" t="s">
        <v>195</v>
      </c>
      <c r="C84" s="169">
        <f>SUM(C77:C83)</f>
        <v>0</v>
      </c>
      <c r="D84" s="169">
        <f>SUM(D77:D83)</f>
        <v>0</v>
      </c>
      <c r="E84" s="169"/>
      <c r="F84" s="170">
        <f>+C84+D84</f>
        <v>0</v>
      </c>
    </row>
    <row r="85" spans="1:6" ht="15">
      <c r="A85" s="182" t="s">
        <v>196</v>
      </c>
      <c r="B85" s="171" t="s">
        <v>197</v>
      </c>
      <c r="C85" s="169"/>
      <c r="D85" s="169"/>
      <c r="E85" s="169"/>
      <c r="F85" s="170"/>
    </row>
    <row r="86" spans="1:6" ht="15">
      <c r="A86" s="182" t="s">
        <v>198</v>
      </c>
      <c r="B86" s="171" t="s">
        <v>199</v>
      </c>
      <c r="C86" s="169"/>
      <c r="D86" s="169"/>
      <c r="E86" s="169"/>
      <c r="F86" s="170"/>
    </row>
    <row r="87" spans="1:6" ht="15">
      <c r="A87" s="182" t="s">
        <v>200</v>
      </c>
      <c r="B87" s="171" t="s">
        <v>201</v>
      </c>
      <c r="C87" s="169"/>
      <c r="D87" s="169"/>
      <c r="E87" s="169"/>
      <c r="F87" s="170"/>
    </row>
    <row r="88" spans="1:6" ht="15">
      <c r="A88" s="182" t="s">
        <v>202</v>
      </c>
      <c r="B88" s="171" t="s">
        <v>203</v>
      </c>
      <c r="C88" s="169"/>
      <c r="D88" s="169"/>
      <c r="E88" s="169"/>
      <c r="F88" s="170"/>
    </row>
    <row r="89" spans="1:6" ht="15">
      <c r="A89" s="184" t="s">
        <v>418</v>
      </c>
      <c r="B89" s="179" t="s">
        <v>204</v>
      </c>
      <c r="C89" s="169">
        <f>SUM(C85:C88)</f>
        <v>0</v>
      </c>
      <c r="D89" s="169">
        <f>SUM(D85:D88)</f>
        <v>0</v>
      </c>
      <c r="E89" s="169"/>
      <c r="F89" s="170">
        <f>+C89+D89</f>
        <v>0</v>
      </c>
    </row>
    <row r="90" spans="1:6" ht="15">
      <c r="A90" s="182" t="s">
        <v>205</v>
      </c>
      <c r="B90" s="171" t="s">
        <v>206</v>
      </c>
      <c r="C90" s="169"/>
      <c r="D90" s="169"/>
      <c r="E90" s="169"/>
      <c r="F90" s="170"/>
    </row>
    <row r="91" spans="1:6" ht="15">
      <c r="A91" s="182" t="s">
        <v>449</v>
      </c>
      <c r="B91" s="171" t="s">
        <v>207</v>
      </c>
      <c r="C91" s="169"/>
      <c r="D91" s="169"/>
      <c r="E91" s="169"/>
      <c r="F91" s="170"/>
    </row>
    <row r="92" spans="1:6" ht="15">
      <c r="A92" s="182" t="s">
        <v>450</v>
      </c>
      <c r="B92" s="171" t="s">
        <v>208</v>
      </c>
      <c r="C92" s="169"/>
      <c r="D92" s="169"/>
      <c r="E92" s="169"/>
      <c r="F92" s="170"/>
    </row>
    <row r="93" spans="1:6" ht="15">
      <c r="A93" s="182" t="s">
        <v>451</v>
      </c>
      <c r="B93" s="171" t="s">
        <v>209</v>
      </c>
      <c r="C93" s="169"/>
      <c r="D93" s="169"/>
      <c r="E93" s="169"/>
      <c r="F93" s="170"/>
    </row>
    <row r="94" spans="1:6" ht="15">
      <c r="A94" s="182" t="s">
        <v>452</v>
      </c>
      <c r="B94" s="171" t="s">
        <v>210</v>
      </c>
      <c r="C94" s="169"/>
      <c r="D94" s="169"/>
      <c r="E94" s="169"/>
      <c r="F94" s="170"/>
    </row>
    <row r="95" spans="1:6" ht="15">
      <c r="A95" s="182" t="s">
        <v>453</v>
      </c>
      <c r="B95" s="171" t="s">
        <v>211</v>
      </c>
      <c r="C95" s="169"/>
      <c r="D95" s="169"/>
      <c r="E95" s="169"/>
      <c r="F95" s="170"/>
    </row>
    <row r="96" spans="1:6" ht="15">
      <c r="A96" s="182" t="s">
        <v>212</v>
      </c>
      <c r="B96" s="171" t="s">
        <v>213</v>
      </c>
      <c r="C96" s="169"/>
      <c r="D96" s="169"/>
      <c r="E96" s="169"/>
      <c r="F96" s="170"/>
    </row>
    <row r="97" spans="1:6" ht="15">
      <c r="A97" s="182" t="s">
        <v>454</v>
      </c>
      <c r="B97" s="171" t="s">
        <v>214</v>
      </c>
      <c r="C97" s="169"/>
      <c r="D97" s="169"/>
      <c r="E97" s="169"/>
      <c r="F97" s="170"/>
    </row>
    <row r="98" spans="1:6" ht="15">
      <c r="A98" s="184" t="s">
        <v>419</v>
      </c>
      <c r="B98" s="179" t="s">
        <v>215</v>
      </c>
      <c r="C98" s="169">
        <f>SUM(C90:C97)</f>
        <v>0</v>
      </c>
      <c r="D98" s="169">
        <f>SUM(D90:D97)</f>
        <v>0</v>
      </c>
      <c r="E98" s="169"/>
      <c r="F98" s="170">
        <f>+C98+D98</f>
        <v>0</v>
      </c>
    </row>
    <row r="99" spans="1:6" ht="15.75">
      <c r="A99" s="187" t="s">
        <v>44</v>
      </c>
      <c r="B99" s="179"/>
      <c r="C99" s="169">
        <f>SUM(C84,C89,C98)</f>
        <v>0</v>
      </c>
      <c r="D99" s="169">
        <f>SUM(D84,D89,D98)</f>
        <v>0</v>
      </c>
      <c r="E99" s="169"/>
      <c r="F99" s="170">
        <f>+C99+D99</f>
        <v>0</v>
      </c>
    </row>
    <row r="100" spans="1:6" ht="15.75">
      <c r="A100" s="190" t="s">
        <v>462</v>
      </c>
      <c r="B100" s="191" t="s">
        <v>216</v>
      </c>
      <c r="C100" s="169">
        <f>+C76+C99</f>
        <v>54153</v>
      </c>
      <c r="D100" s="169">
        <f>+D76+D99</f>
        <v>0</v>
      </c>
      <c r="E100" s="169"/>
      <c r="F100" s="170">
        <f>+C100+D100</f>
        <v>54153</v>
      </c>
    </row>
    <row r="101" spans="1:25" ht="15">
      <c r="A101" s="182" t="s">
        <v>455</v>
      </c>
      <c r="B101" s="173" t="s">
        <v>217</v>
      </c>
      <c r="C101" s="182"/>
      <c r="D101" s="182"/>
      <c r="E101" s="182"/>
      <c r="F101" s="19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82" t="s">
        <v>218</v>
      </c>
      <c r="B102" s="173" t="s">
        <v>219</v>
      </c>
      <c r="C102" s="182"/>
      <c r="D102" s="182"/>
      <c r="E102" s="182"/>
      <c r="F102" s="19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">
      <c r="A103" s="182" t="s">
        <v>456</v>
      </c>
      <c r="B103" s="173" t="s">
        <v>220</v>
      </c>
      <c r="C103" s="182"/>
      <c r="D103" s="182"/>
      <c r="E103" s="182"/>
      <c r="F103" s="19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93" t="s">
        <v>424</v>
      </c>
      <c r="B104" s="177" t="s">
        <v>221</v>
      </c>
      <c r="C104" s="194">
        <f>SUM(C101:C103)</f>
        <v>0</v>
      </c>
      <c r="D104" s="194">
        <f>SUM(D101:D103)</f>
        <v>0</v>
      </c>
      <c r="E104" s="193"/>
      <c r="F104" s="195">
        <f>+C104+D104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196" t="s">
        <v>457</v>
      </c>
      <c r="B105" s="173" t="s">
        <v>222</v>
      </c>
      <c r="C105" s="196"/>
      <c r="D105" s="196"/>
      <c r="E105" s="196"/>
      <c r="F105" s="197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196" t="s">
        <v>427</v>
      </c>
      <c r="B106" s="173" t="s">
        <v>223</v>
      </c>
      <c r="C106" s="196"/>
      <c r="D106" s="196"/>
      <c r="E106" s="196"/>
      <c r="F106" s="197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82" t="s">
        <v>224</v>
      </c>
      <c r="B107" s="173" t="s">
        <v>225</v>
      </c>
      <c r="C107" s="182"/>
      <c r="D107" s="182"/>
      <c r="E107" s="182"/>
      <c r="F107" s="19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82" t="s">
        <v>458</v>
      </c>
      <c r="B108" s="173" t="s">
        <v>226</v>
      </c>
      <c r="C108" s="182"/>
      <c r="D108" s="182"/>
      <c r="E108" s="182"/>
      <c r="F108" s="19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98" t="s">
        <v>425</v>
      </c>
      <c r="B109" s="177" t="s">
        <v>227</v>
      </c>
      <c r="C109" s="199">
        <f>SUM(C105:C108)</f>
        <v>0</v>
      </c>
      <c r="D109" s="199">
        <f>SUM(D105:D108)</f>
        <v>0</v>
      </c>
      <c r="E109" s="198"/>
      <c r="F109" s="200">
        <f>+C109+D109</f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196" t="s">
        <v>228</v>
      </c>
      <c r="B110" s="173" t="s">
        <v>229</v>
      </c>
      <c r="C110" s="196"/>
      <c r="D110" s="196"/>
      <c r="E110" s="196"/>
      <c r="F110" s="19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196" t="s">
        <v>230</v>
      </c>
      <c r="B111" s="173" t="s">
        <v>231</v>
      </c>
      <c r="C111" s="196"/>
      <c r="D111" s="196"/>
      <c r="E111" s="196"/>
      <c r="F111" s="197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98" t="s">
        <v>232</v>
      </c>
      <c r="B112" s="177" t="s">
        <v>233</v>
      </c>
      <c r="C112" s="201"/>
      <c r="D112" s="201"/>
      <c r="E112" s="196"/>
      <c r="F112" s="20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196" t="s">
        <v>234</v>
      </c>
      <c r="B113" s="173" t="s">
        <v>235</v>
      </c>
      <c r="C113" s="196"/>
      <c r="D113" s="196"/>
      <c r="E113" s="196"/>
      <c r="F113" s="197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196" t="s">
        <v>236</v>
      </c>
      <c r="B114" s="173" t="s">
        <v>237</v>
      </c>
      <c r="C114" s="196"/>
      <c r="D114" s="196"/>
      <c r="E114" s="196"/>
      <c r="F114" s="19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196" t="s">
        <v>238</v>
      </c>
      <c r="B115" s="173" t="s">
        <v>239</v>
      </c>
      <c r="C115" s="196"/>
      <c r="D115" s="196"/>
      <c r="E115" s="196"/>
      <c r="F115" s="197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203" t="s">
        <v>426</v>
      </c>
      <c r="B116" s="180" t="s">
        <v>240</v>
      </c>
      <c r="C116" s="199">
        <f>SUM(C104,C109,C110:C115)</f>
        <v>0</v>
      </c>
      <c r="D116" s="199">
        <f>SUM(D104,D109,D110:D115)</f>
        <v>0</v>
      </c>
      <c r="E116" s="199"/>
      <c r="F116" s="200">
        <f>+C116+D116</f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196" t="s">
        <v>241</v>
      </c>
      <c r="B117" s="173" t="s">
        <v>242</v>
      </c>
      <c r="C117" s="196"/>
      <c r="D117" s="196"/>
      <c r="E117" s="196"/>
      <c r="F117" s="197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82" t="s">
        <v>243</v>
      </c>
      <c r="B118" s="173" t="s">
        <v>244</v>
      </c>
      <c r="C118" s="182"/>
      <c r="D118" s="182"/>
      <c r="E118" s="182"/>
      <c r="F118" s="19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196" t="s">
        <v>459</v>
      </c>
      <c r="B119" s="173" t="s">
        <v>245</v>
      </c>
      <c r="C119" s="196"/>
      <c r="D119" s="196"/>
      <c r="E119" s="196"/>
      <c r="F119" s="197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196" t="s">
        <v>428</v>
      </c>
      <c r="B120" s="173" t="s">
        <v>246</v>
      </c>
      <c r="C120" s="196"/>
      <c r="D120" s="196"/>
      <c r="E120" s="196"/>
      <c r="F120" s="197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203" t="s">
        <v>429</v>
      </c>
      <c r="B121" s="180" t="s">
        <v>247</v>
      </c>
      <c r="C121" s="199">
        <f>SUM(C117:C120)</f>
        <v>0</v>
      </c>
      <c r="D121" s="199">
        <f>SUM(D117:D120)</f>
        <v>0</v>
      </c>
      <c r="E121" s="198"/>
      <c r="F121" s="200">
        <f>+C121+D121</f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82" t="s">
        <v>248</v>
      </c>
      <c r="B122" s="173" t="s">
        <v>249</v>
      </c>
      <c r="C122" s="182"/>
      <c r="D122" s="182"/>
      <c r="E122" s="182"/>
      <c r="F122" s="19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204" t="s">
        <v>463</v>
      </c>
      <c r="B123" s="205" t="s">
        <v>250</v>
      </c>
      <c r="C123" s="199">
        <f>SUM(C116,C121,C122)</f>
        <v>0</v>
      </c>
      <c r="D123" s="199">
        <f>SUM(D116,D121,D122)</f>
        <v>0</v>
      </c>
      <c r="E123" s="199"/>
      <c r="F123" s="200">
        <f>+C123+D123</f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206" t="s">
        <v>499</v>
      </c>
      <c r="B124" s="207"/>
      <c r="C124" s="169">
        <f>+C100+C123</f>
        <v>54153</v>
      </c>
      <c r="D124" s="169">
        <f>+D100+D123</f>
        <v>0</v>
      </c>
      <c r="E124" s="169"/>
      <c r="F124" s="170">
        <f>+C124+D124</f>
        <v>54153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ht="15">
      <c r="A1" t="s">
        <v>794</v>
      </c>
    </row>
    <row r="3" spans="1:6" ht="24" customHeight="1">
      <c r="A3" s="286" t="s">
        <v>679</v>
      </c>
      <c r="B3" s="290"/>
      <c r="C3" s="290"/>
      <c r="D3" s="290"/>
      <c r="E3" s="290"/>
      <c r="F3" s="288"/>
    </row>
    <row r="4" spans="1:8" ht="24" customHeight="1">
      <c r="A4" s="289" t="s">
        <v>542</v>
      </c>
      <c r="B4" s="287"/>
      <c r="C4" s="287"/>
      <c r="D4" s="287"/>
      <c r="E4" s="287"/>
      <c r="F4" s="288"/>
      <c r="H4" s="81"/>
    </row>
    <row r="5" ht="18">
      <c r="A5" s="51"/>
    </row>
    <row r="6" ht="15">
      <c r="A6" s="162" t="s">
        <v>8</v>
      </c>
    </row>
    <row r="7" spans="1:6" ht="30">
      <c r="A7" s="163" t="s">
        <v>79</v>
      </c>
      <c r="B7" s="164" t="s">
        <v>34</v>
      </c>
      <c r="C7" s="165" t="s">
        <v>572</v>
      </c>
      <c r="D7" s="165" t="s">
        <v>573</v>
      </c>
      <c r="E7" s="165" t="s">
        <v>45</v>
      </c>
      <c r="F7" s="166" t="s">
        <v>23</v>
      </c>
    </row>
    <row r="8" spans="1:6" ht="15" customHeight="1">
      <c r="A8" s="172" t="s">
        <v>251</v>
      </c>
      <c r="B8" s="176" t="s">
        <v>252</v>
      </c>
      <c r="C8" s="120">
        <v>51851</v>
      </c>
      <c r="D8" s="120"/>
      <c r="E8" s="120"/>
      <c r="F8" s="120">
        <f aca="true" t="shared" si="0" ref="F8:F13">SUM(C8:E8)</f>
        <v>51851</v>
      </c>
    </row>
    <row r="9" spans="1:6" ht="15" customHeight="1">
      <c r="A9" s="173" t="s">
        <v>253</v>
      </c>
      <c r="B9" s="176" t="s">
        <v>254</v>
      </c>
      <c r="C9" s="120"/>
      <c r="D9" s="120"/>
      <c r="E9" s="120"/>
      <c r="F9" s="120">
        <f t="shared" si="0"/>
        <v>0</v>
      </c>
    </row>
    <row r="10" spans="1:6" ht="15" customHeight="1">
      <c r="A10" s="173" t="s">
        <v>255</v>
      </c>
      <c r="B10" s="176" t="s">
        <v>256</v>
      </c>
      <c r="C10" s="120">
        <v>13849</v>
      </c>
      <c r="D10" s="120">
        <v>2200</v>
      </c>
      <c r="E10" s="120"/>
      <c r="F10" s="120">
        <f t="shared" si="0"/>
        <v>16049</v>
      </c>
    </row>
    <row r="11" spans="1:6" ht="15" customHeight="1">
      <c r="A11" s="173" t="s">
        <v>257</v>
      </c>
      <c r="B11" s="176" t="s">
        <v>258</v>
      </c>
      <c r="C11" s="120">
        <v>1813</v>
      </c>
      <c r="D11" s="120"/>
      <c r="E11" s="120"/>
      <c r="F11" s="120">
        <f t="shared" si="0"/>
        <v>1813</v>
      </c>
    </row>
    <row r="12" spans="1:6" ht="15" customHeight="1">
      <c r="A12" s="173" t="s">
        <v>259</v>
      </c>
      <c r="B12" s="176" t="s">
        <v>260</v>
      </c>
      <c r="C12" s="120"/>
      <c r="D12" s="120"/>
      <c r="E12" s="120"/>
      <c r="F12" s="120">
        <f t="shared" si="0"/>
        <v>0</v>
      </c>
    </row>
    <row r="13" spans="1:6" ht="15" customHeight="1">
      <c r="A13" s="173" t="s">
        <v>261</v>
      </c>
      <c r="B13" s="176" t="s">
        <v>262</v>
      </c>
      <c r="C13" s="120"/>
      <c r="D13" s="120"/>
      <c r="E13" s="120"/>
      <c r="F13" s="120">
        <f t="shared" si="0"/>
        <v>0</v>
      </c>
    </row>
    <row r="14" spans="1:6" ht="15" customHeight="1">
      <c r="A14" s="177" t="s">
        <v>501</v>
      </c>
      <c r="B14" s="208" t="s">
        <v>263</v>
      </c>
      <c r="C14" s="121">
        <f>SUM(C8:C13)</f>
        <v>67513</v>
      </c>
      <c r="D14" s="121">
        <f>SUM(D8:D13)</f>
        <v>2200</v>
      </c>
      <c r="E14" s="121">
        <f>SUM(E8:E13)</f>
        <v>0</v>
      </c>
      <c r="F14" s="121">
        <f>SUM(F8:F13)</f>
        <v>69713</v>
      </c>
    </row>
    <row r="15" spans="1:6" ht="15" customHeight="1">
      <c r="A15" s="173" t="s">
        <v>264</v>
      </c>
      <c r="B15" s="176" t="s">
        <v>265</v>
      </c>
      <c r="C15" s="120"/>
      <c r="D15" s="120"/>
      <c r="E15" s="120"/>
      <c r="F15" s="120"/>
    </row>
    <row r="16" spans="1:6" ht="15" customHeight="1">
      <c r="A16" s="173" t="s">
        <v>266</v>
      </c>
      <c r="B16" s="176" t="s">
        <v>267</v>
      </c>
      <c r="C16" s="120"/>
      <c r="D16" s="120"/>
      <c r="E16" s="120"/>
      <c r="F16" s="120"/>
    </row>
    <row r="17" spans="1:6" ht="15" customHeight="1">
      <c r="A17" s="173" t="s">
        <v>464</v>
      </c>
      <c r="B17" s="176" t="s">
        <v>268</v>
      </c>
      <c r="C17" s="120"/>
      <c r="D17" s="120"/>
      <c r="E17" s="120"/>
      <c r="F17" s="120"/>
    </row>
    <row r="18" spans="1:6" ht="15" customHeight="1">
      <c r="A18" s="173" t="s">
        <v>465</v>
      </c>
      <c r="B18" s="176" t="s">
        <v>269</v>
      </c>
      <c r="C18" s="120"/>
      <c r="D18" s="120"/>
      <c r="E18" s="120"/>
      <c r="F18" s="120"/>
    </row>
    <row r="19" spans="1:6" ht="15" customHeight="1">
      <c r="A19" s="173" t="s">
        <v>466</v>
      </c>
      <c r="B19" s="176" t="s">
        <v>270</v>
      </c>
      <c r="C19" s="120">
        <v>12005</v>
      </c>
      <c r="D19" s="120">
        <v>7935</v>
      </c>
      <c r="E19" s="120"/>
      <c r="F19" s="120">
        <f>SUM(C19:E19)</f>
        <v>19940</v>
      </c>
    </row>
    <row r="20" spans="1:6" ht="15" customHeight="1">
      <c r="A20" s="180" t="s">
        <v>502</v>
      </c>
      <c r="B20" s="189" t="s">
        <v>271</v>
      </c>
      <c r="C20" s="121">
        <f>SUM(C14:C19)</f>
        <v>79518</v>
      </c>
      <c r="D20" s="121">
        <f>SUM(D14:D19)</f>
        <v>10135</v>
      </c>
      <c r="E20" s="121">
        <f>E14+E19</f>
        <v>0</v>
      </c>
      <c r="F20" s="121">
        <f>SUM(C20:E20)</f>
        <v>89653</v>
      </c>
    </row>
    <row r="21" spans="1:6" ht="15" customHeight="1">
      <c r="A21" s="173" t="s">
        <v>470</v>
      </c>
      <c r="B21" s="176" t="s">
        <v>280</v>
      </c>
      <c r="C21" s="120"/>
      <c r="D21" s="120"/>
      <c r="E21" s="120"/>
      <c r="F21" s="120"/>
    </row>
    <row r="22" spans="1:6" ht="15" customHeight="1">
      <c r="A22" s="173" t="s">
        <v>471</v>
      </c>
      <c r="B22" s="176" t="s">
        <v>281</v>
      </c>
      <c r="C22" s="120"/>
      <c r="D22" s="120"/>
      <c r="E22" s="120"/>
      <c r="F22" s="120"/>
    </row>
    <row r="23" spans="1:6" ht="15" customHeight="1">
      <c r="A23" s="177" t="s">
        <v>504</v>
      </c>
      <c r="B23" s="208" t="s">
        <v>282</v>
      </c>
      <c r="C23" s="120"/>
      <c r="D23" s="120"/>
      <c r="E23" s="120"/>
      <c r="F23" s="120"/>
    </row>
    <row r="24" spans="1:6" ht="15" customHeight="1">
      <c r="A24" s="173" t="s">
        <v>472</v>
      </c>
      <c r="B24" s="176" t="s">
        <v>283</v>
      </c>
      <c r="C24" s="120"/>
      <c r="D24" s="120"/>
      <c r="E24" s="120"/>
      <c r="F24" s="120"/>
    </row>
    <row r="25" spans="1:6" ht="15" customHeight="1">
      <c r="A25" s="173" t="s">
        <v>473</v>
      </c>
      <c r="B25" s="176" t="s">
        <v>284</v>
      </c>
      <c r="C25" s="120"/>
      <c r="D25" s="120"/>
      <c r="E25" s="120"/>
      <c r="F25" s="120"/>
    </row>
    <row r="26" spans="1:6" ht="15" customHeight="1">
      <c r="A26" s="173" t="s">
        <v>474</v>
      </c>
      <c r="B26" s="176" t="s">
        <v>285</v>
      </c>
      <c r="C26" s="120">
        <v>3000</v>
      </c>
      <c r="D26" s="120"/>
      <c r="E26" s="120"/>
      <c r="F26" s="120">
        <f>SUM(C26:E26)</f>
        <v>3000</v>
      </c>
    </row>
    <row r="27" spans="1:6" ht="15" customHeight="1">
      <c r="A27" s="173" t="s">
        <v>475</v>
      </c>
      <c r="B27" s="176" t="s">
        <v>286</v>
      </c>
      <c r="C27" s="120">
        <v>22000</v>
      </c>
      <c r="D27" s="120"/>
      <c r="E27" s="120"/>
      <c r="F27" s="120">
        <f>SUM(C27:E27)</f>
        <v>22000</v>
      </c>
    </row>
    <row r="28" spans="1:6" ht="15" customHeight="1">
      <c r="A28" s="173" t="s">
        <v>476</v>
      </c>
      <c r="B28" s="176" t="s">
        <v>289</v>
      </c>
      <c r="C28" s="120"/>
      <c r="D28" s="120"/>
      <c r="E28" s="120"/>
      <c r="F28" s="120"/>
    </row>
    <row r="29" spans="1:6" ht="15" customHeight="1">
      <c r="A29" s="173" t="s">
        <v>290</v>
      </c>
      <c r="B29" s="176" t="s">
        <v>291</v>
      </c>
      <c r="C29" s="120"/>
      <c r="D29" s="120"/>
      <c r="E29" s="120"/>
      <c r="F29" s="120"/>
    </row>
    <row r="30" spans="1:6" ht="15" customHeight="1">
      <c r="A30" s="173" t="s">
        <v>477</v>
      </c>
      <c r="B30" s="176" t="s">
        <v>292</v>
      </c>
      <c r="C30" s="120">
        <v>3100</v>
      </c>
      <c r="D30" s="120"/>
      <c r="E30" s="120"/>
      <c r="F30" s="120">
        <f>SUM(C30:E30)</f>
        <v>3100</v>
      </c>
    </row>
    <row r="31" spans="1:6" ht="15" customHeight="1">
      <c r="A31" s="173" t="s">
        <v>478</v>
      </c>
      <c r="B31" s="176" t="s">
        <v>297</v>
      </c>
      <c r="C31" s="120"/>
      <c r="D31" s="120"/>
      <c r="E31" s="120"/>
      <c r="F31" s="120"/>
    </row>
    <row r="32" spans="1:6" ht="15" customHeight="1">
      <c r="A32" s="177" t="s">
        <v>505</v>
      </c>
      <c r="B32" s="208" t="s">
        <v>300</v>
      </c>
      <c r="C32" s="121">
        <f>SUM(C24:C31)</f>
        <v>28100</v>
      </c>
      <c r="D32" s="121">
        <f>SUM(D24:D31)</f>
        <v>0</v>
      </c>
      <c r="E32" s="121">
        <f>SUM(E24:E31)</f>
        <v>0</v>
      </c>
      <c r="F32" s="121">
        <f>SUM(F24:F31)</f>
        <v>28100</v>
      </c>
    </row>
    <row r="33" spans="1:6" ht="15" customHeight="1">
      <c r="A33" s="173" t="s">
        <v>479</v>
      </c>
      <c r="B33" s="176" t="s">
        <v>301</v>
      </c>
      <c r="C33" s="120"/>
      <c r="D33" s="120"/>
      <c r="E33" s="120"/>
      <c r="F33" s="120"/>
    </row>
    <row r="34" spans="1:6" ht="15" customHeight="1">
      <c r="A34" s="180" t="s">
        <v>506</v>
      </c>
      <c r="B34" s="189" t="s">
        <v>302</v>
      </c>
      <c r="C34" s="121">
        <f>C32</f>
        <v>28100</v>
      </c>
      <c r="D34" s="121">
        <f>D32</f>
        <v>0</v>
      </c>
      <c r="E34" s="121">
        <f>E32</f>
        <v>0</v>
      </c>
      <c r="F34" s="121">
        <f>F32</f>
        <v>28100</v>
      </c>
    </row>
    <row r="35" spans="1:6" ht="15" customHeight="1">
      <c r="A35" s="182" t="s">
        <v>303</v>
      </c>
      <c r="B35" s="176" t="s">
        <v>304</v>
      </c>
      <c r="C35" s="120"/>
      <c r="D35" s="120"/>
      <c r="E35" s="120"/>
      <c r="F35" s="120"/>
    </row>
    <row r="36" spans="1:6" ht="15" customHeight="1">
      <c r="A36" s="182" t="s">
        <v>480</v>
      </c>
      <c r="B36" s="176" t="s">
        <v>305</v>
      </c>
      <c r="C36" s="120"/>
      <c r="D36" s="120"/>
      <c r="E36" s="120"/>
      <c r="F36" s="120"/>
    </row>
    <row r="37" spans="1:6" ht="15" customHeight="1">
      <c r="A37" s="182" t="s">
        <v>481</v>
      </c>
      <c r="B37" s="176" t="s">
        <v>306</v>
      </c>
      <c r="C37" s="120"/>
      <c r="D37" s="120"/>
      <c r="E37" s="120"/>
      <c r="F37" s="120"/>
    </row>
    <row r="38" spans="1:6" ht="15" customHeight="1">
      <c r="A38" s="182" t="s">
        <v>482</v>
      </c>
      <c r="B38" s="176" t="s">
        <v>307</v>
      </c>
      <c r="C38" s="120"/>
      <c r="D38" s="120">
        <v>4105</v>
      </c>
      <c r="E38" s="120"/>
      <c r="F38" s="120">
        <f>SUM(C38:E38)</f>
        <v>4105</v>
      </c>
    </row>
    <row r="39" spans="1:6" ht="15" customHeight="1">
      <c r="A39" s="182" t="s">
        <v>308</v>
      </c>
      <c r="B39" s="176" t="s">
        <v>309</v>
      </c>
      <c r="C39" s="120"/>
      <c r="D39" s="120"/>
      <c r="E39" s="120"/>
      <c r="F39" s="120"/>
    </row>
    <row r="40" spans="1:6" ht="15" customHeight="1">
      <c r="A40" s="182" t="s">
        <v>310</v>
      </c>
      <c r="B40" s="176" t="s">
        <v>311</v>
      </c>
      <c r="C40" s="120"/>
      <c r="D40" s="120"/>
      <c r="E40" s="120"/>
      <c r="F40" s="120"/>
    </row>
    <row r="41" spans="1:6" ht="15" customHeight="1">
      <c r="A41" s="182" t="s">
        <v>312</v>
      </c>
      <c r="B41" s="176" t="s">
        <v>313</v>
      </c>
      <c r="C41" s="120"/>
      <c r="D41" s="120"/>
      <c r="E41" s="120"/>
      <c r="F41" s="120"/>
    </row>
    <row r="42" spans="1:6" ht="15" customHeight="1">
      <c r="A42" s="182" t="s">
        <v>483</v>
      </c>
      <c r="B42" s="176" t="s">
        <v>314</v>
      </c>
      <c r="C42" s="120"/>
      <c r="D42" s="120"/>
      <c r="E42" s="120"/>
      <c r="F42" s="120"/>
    </row>
    <row r="43" spans="1:6" ht="15" customHeight="1">
      <c r="A43" s="182" t="s">
        <v>484</v>
      </c>
      <c r="B43" s="176" t="s">
        <v>315</v>
      </c>
      <c r="C43" s="120">
        <v>795</v>
      </c>
      <c r="D43" s="120"/>
      <c r="E43" s="120"/>
      <c r="F43" s="120">
        <f>SUM(C43:E43)</f>
        <v>795</v>
      </c>
    </row>
    <row r="44" spans="1:6" ht="15" customHeight="1">
      <c r="A44" s="182" t="s">
        <v>485</v>
      </c>
      <c r="B44" s="176" t="s">
        <v>316</v>
      </c>
      <c r="C44" s="120"/>
      <c r="D44" s="120"/>
      <c r="E44" s="120"/>
      <c r="F44" s="120"/>
    </row>
    <row r="45" spans="1:6" ht="15" customHeight="1">
      <c r="A45" s="184" t="s">
        <v>507</v>
      </c>
      <c r="B45" s="189" t="s">
        <v>317</v>
      </c>
      <c r="C45" s="121">
        <f>SUM(C35:C44)</f>
        <v>795</v>
      </c>
      <c r="D45" s="121">
        <f>SUM(D35:D44)</f>
        <v>4105</v>
      </c>
      <c r="E45" s="121">
        <f>SUM(E35:E44)</f>
        <v>0</v>
      </c>
      <c r="F45" s="121">
        <f>SUM(F35:F44)</f>
        <v>4900</v>
      </c>
    </row>
    <row r="46" spans="1:6" ht="15" customHeight="1">
      <c r="A46" s="182" t="s">
        <v>326</v>
      </c>
      <c r="B46" s="176" t="s">
        <v>327</v>
      </c>
      <c r="C46" s="120"/>
      <c r="D46" s="120"/>
      <c r="E46" s="120"/>
      <c r="F46" s="120"/>
    </row>
    <row r="47" spans="1:6" ht="15" customHeight="1">
      <c r="A47" s="173" t="s">
        <v>489</v>
      </c>
      <c r="B47" s="176" t="s">
        <v>328</v>
      </c>
      <c r="C47" s="120"/>
      <c r="D47" s="120"/>
      <c r="E47" s="120"/>
      <c r="F47" s="120"/>
    </row>
    <row r="48" spans="1:6" ht="15" customHeight="1">
      <c r="A48" s="182" t="s">
        <v>490</v>
      </c>
      <c r="B48" s="176" t="s">
        <v>329</v>
      </c>
      <c r="C48" s="120">
        <v>2896</v>
      </c>
      <c r="D48" s="120"/>
      <c r="E48" s="120"/>
      <c r="F48" s="120">
        <f>SUM(C48:E48)</f>
        <v>2896</v>
      </c>
    </row>
    <row r="49" spans="1:6" ht="15" customHeight="1">
      <c r="A49" s="180" t="s">
        <v>509</v>
      </c>
      <c r="B49" s="189" t="s">
        <v>330</v>
      </c>
      <c r="C49" s="120">
        <f>SUM(C46:C48)</f>
        <v>2896</v>
      </c>
      <c r="D49" s="120">
        <f>SUM(D46:D48)</f>
        <v>0</v>
      </c>
      <c r="E49" s="120"/>
      <c r="F49" s="120">
        <f>SUM(C49:E49)</f>
        <v>2896</v>
      </c>
    </row>
    <row r="50" spans="1:6" ht="15" customHeight="1">
      <c r="A50" s="187" t="s">
        <v>677</v>
      </c>
      <c r="B50" s="209"/>
      <c r="C50" s="121">
        <f>C20+C34+C45+C49</f>
        <v>111309</v>
      </c>
      <c r="D50" s="121">
        <f>D20+D34+D45+D49</f>
        <v>14240</v>
      </c>
      <c r="E50" s="121">
        <f>E20+E34+E45</f>
        <v>0</v>
      </c>
      <c r="F50" s="121">
        <f>F20+F34+F45+F49</f>
        <v>125549</v>
      </c>
    </row>
    <row r="51" spans="1:6" ht="15" customHeight="1">
      <c r="A51" s="173" t="s">
        <v>272</v>
      </c>
      <c r="B51" s="176" t="s">
        <v>273</v>
      </c>
      <c r="C51" s="120"/>
      <c r="D51" s="120"/>
      <c r="E51" s="120"/>
      <c r="F51" s="120"/>
    </row>
    <row r="52" spans="1:6" ht="15" customHeight="1">
      <c r="A52" s="173" t="s">
        <v>274</v>
      </c>
      <c r="B52" s="176" t="s">
        <v>275</v>
      </c>
      <c r="C52" s="120"/>
      <c r="D52" s="120"/>
      <c r="E52" s="120"/>
      <c r="F52" s="120"/>
    </row>
    <row r="53" spans="1:6" ht="15" customHeight="1">
      <c r="A53" s="173" t="s">
        <v>467</v>
      </c>
      <c r="B53" s="176" t="s">
        <v>276</v>
      </c>
      <c r="C53" s="120"/>
      <c r="D53" s="120"/>
      <c r="E53" s="120"/>
      <c r="F53" s="120"/>
    </row>
    <row r="54" spans="1:6" ht="15" customHeight="1">
      <c r="A54" s="173" t="s">
        <v>468</v>
      </c>
      <c r="B54" s="176" t="s">
        <v>277</v>
      </c>
      <c r="C54" s="120"/>
      <c r="D54" s="120"/>
      <c r="E54" s="120"/>
      <c r="F54" s="120"/>
    </row>
    <row r="55" spans="1:6" ht="15" customHeight="1">
      <c r="A55" s="173" t="s">
        <v>469</v>
      </c>
      <c r="B55" s="176" t="s">
        <v>278</v>
      </c>
      <c r="C55" s="120"/>
      <c r="D55" s="120"/>
      <c r="E55" s="120"/>
      <c r="F55" s="120"/>
    </row>
    <row r="56" spans="1:6" ht="15" customHeight="1">
      <c r="A56" s="180" t="s">
        <v>503</v>
      </c>
      <c r="B56" s="189" t="s">
        <v>279</v>
      </c>
      <c r="C56" s="120"/>
      <c r="D56" s="120"/>
      <c r="E56" s="120"/>
      <c r="F56" s="120"/>
    </row>
    <row r="57" spans="1:6" ht="15" customHeight="1">
      <c r="A57" s="182" t="s">
        <v>486</v>
      </c>
      <c r="B57" s="176" t="s">
        <v>318</v>
      </c>
      <c r="C57" s="120"/>
      <c r="D57" s="120"/>
      <c r="E57" s="120"/>
      <c r="F57" s="120"/>
    </row>
    <row r="58" spans="1:6" ht="15" customHeight="1">
      <c r="A58" s="182" t="s">
        <v>487</v>
      </c>
      <c r="B58" s="176" t="s">
        <v>319</v>
      </c>
      <c r="C58" s="120"/>
      <c r="D58" s="120">
        <v>2889</v>
      </c>
      <c r="E58" s="120"/>
      <c r="F58" s="120">
        <f>SUM(C58:E58)</f>
        <v>2889</v>
      </c>
    </row>
    <row r="59" spans="1:6" ht="15" customHeight="1">
      <c r="A59" s="182" t="s">
        <v>320</v>
      </c>
      <c r="B59" s="176" t="s">
        <v>321</v>
      </c>
      <c r="C59" s="120"/>
      <c r="D59" s="120"/>
      <c r="E59" s="120"/>
      <c r="F59" s="120"/>
    </row>
    <row r="60" spans="1:6" ht="15" customHeight="1">
      <c r="A60" s="182" t="s">
        <v>488</v>
      </c>
      <c r="B60" s="176" t="s">
        <v>322</v>
      </c>
      <c r="C60" s="120"/>
      <c r="D60" s="120"/>
      <c r="E60" s="120"/>
      <c r="F60" s="120"/>
    </row>
    <row r="61" spans="1:6" ht="15" customHeight="1">
      <c r="A61" s="182" t="s">
        <v>323</v>
      </c>
      <c r="B61" s="176" t="s">
        <v>324</v>
      </c>
      <c r="C61" s="120"/>
      <c r="D61" s="120"/>
      <c r="E61" s="120"/>
      <c r="F61" s="120"/>
    </row>
    <row r="62" spans="1:6" ht="15" customHeight="1">
      <c r="A62" s="180" t="s">
        <v>508</v>
      </c>
      <c r="B62" s="189" t="s">
        <v>325</v>
      </c>
      <c r="C62" s="122">
        <f>SUM(C58:C61)</f>
        <v>0</v>
      </c>
      <c r="D62" s="122">
        <f>SUM(D58:D61)</f>
        <v>2889</v>
      </c>
      <c r="E62" s="122">
        <f>SUM(E58:E61)</f>
        <v>0</v>
      </c>
      <c r="F62" s="122">
        <f>SUM(F58:F61)</f>
        <v>2889</v>
      </c>
    </row>
    <row r="63" spans="1:6" ht="15" customHeight="1">
      <c r="A63" s="182" t="s">
        <v>331</v>
      </c>
      <c r="B63" s="176" t="s">
        <v>332</v>
      </c>
      <c r="C63" s="120"/>
      <c r="D63" s="120"/>
      <c r="E63" s="120"/>
      <c r="F63" s="120"/>
    </row>
    <row r="64" spans="1:6" ht="15" customHeight="1">
      <c r="A64" s="173" t="s">
        <v>491</v>
      </c>
      <c r="B64" s="176" t="s">
        <v>333</v>
      </c>
      <c r="C64" s="120"/>
      <c r="D64" s="120"/>
      <c r="E64" s="120"/>
      <c r="F64" s="120"/>
    </row>
    <row r="65" spans="1:6" ht="15" customHeight="1">
      <c r="A65" s="182" t="s">
        <v>492</v>
      </c>
      <c r="B65" s="176" t="s">
        <v>334</v>
      </c>
      <c r="C65" s="120"/>
      <c r="D65" s="120"/>
      <c r="E65" s="120"/>
      <c r="F65" s="120"/>
    </row>
    <row r="66" spans="1:6" ht="15" customHeight="1">
      <c r="A66" s="180" t="s">
        <v>511</v>
      </c>
      <c r="B66" s="189" t="s">
        <v>335</v>
      </c>
      <c r="C66" s="120"/>
      <c r="D66" s="120"/>
      <c r="E66" s="120"/>
      <c r="F66" s="120"/>
    </row>
    <row r="67" spans="1:6" ht="15" customHeight="1">
      <c r="A67" s="187" t="s">
        <v>678</v>
      </c>
      <c r="B67" s="209"/>
      <c r="C67" s="120"/>
      <c r="D67" s="120">
        <v>2889</v>
      </c>
      <c r="E67" s="120"/>
      <c r="F67" s="120">
        <f>SUM(C67:E67)</f>
        <v>2889</v>
      </c>
    </row>
    <row r="68" spans="1:6" ht="15.75">
      <c r="A68" s="210" t="s">
        <v>510</v>
      </c>
      <c r="B68" s="190" t="s">
        <v>336</v>
      </c>
      <c r="C68" s="215">
        <f>C50+C67</f>
        <v>111309</v>
      </c>
      <c r="D68" s="215">
        <f>D50+D67</f>
        <v>17129</v>
      </c>
      <c r="E68" s="215">
        <f>E20+E34+E45+E62</f>
        <v>0</v>
      </c>
      <c r="F68" s="215">
        <f>SUM(C68:E68)</f>
        <v>128438</v>
      </c>
    </row>
    <row r="69" spans="1:6" ht="15.75">
      <c r="A69" s="211" t="s">
        <v>48</v>
      </c>
      <c r="B69" s="212"/>
      <c r="C69" s="120"/>
      <c r="D69" s="120"/>
      <c r="E69" s="120"/>
      <c r="F69" s="120"/>
    </row>
    <row r="70" spans="1:6" ht="15.75">
      <c r="A70" s="211" t="s">
        <v>49</v>
      </c>
      <c r="B70" s="212"/>
      <c r="C70" s="120"/>
      <c r="D70" s="120"/>
      <c r="E70" s="120"/>
      <c r="F70" s="120"/>
    </row>
    <row r="71" spans="1:6" ht="15">
      <c r="A71" s="196" t="s">
        <v>493</v>
      </c>
      <c r="B71" s="173" t="s">
        <v>337</v>
      </c>
      <c r="C71" s="120"/>
      <c r="D71" s="120"/>
      <c r="E71" s="120"/>
      <c r="F71" s="120"/>
    </row>
    <row r="72" spans="1:6" ht="15">
      <c r="A72" s="182" t="s">
        <v>338</v>
      </c>
      <c r="B72" s="173" t="s">
        <v>339</v>
      </c>
      <c r="C72" s="120"/>
      <c r="D72" s="120"/>
      <c r="E72" s="120"/>
      <c r="F72" s="120"/>
    </row>
    <row r="73" spans="1:6" ht="15">
      <c r="A73" s="196" t="s">
        <v>494</v>
      </c>
      <c r="B73" s="173" t="s">
        <v>340</v>
      </c>
      <c r="C73" s="120"/>
      <c r="D73" s="120"/>
      <c r="E73" s="120"/>
      <c r="F73" s="120"/>
    </row>
    <row r="74" spans="1:6" ht="15">
      <c r="A74" s="193" t="s">
        <v>512</v>
      </c>
      <c r="B74" s="177" t="s">
        <v>341</v>
      </c>
      <c r="C74" s="120"/>
      <c r="D74" s="120"/>
      <c r="E74" s="120"/>
      <c r="F74" s="120"/>
    </row>
    <row r="75" spans="1:6" ht="15">
      <c r="A75" s="182" t="s">
        <v>495</v>
      </c>
      <c r="B75" s="173" t="s">
        <v>342</v>
      </c>
      <c r="C75" s="120"/>
      <c r="D75" s="120"/>
      <c r="E75" s="120"/>
      <c r="F75" s="120"/>
    </row>
    <row r="76" spans="1:6" ht="15">
      <c r="A76" s="196" t="s">
        <v>343</v>
      </c>
      <c r="B76" s="173" t="s">
        <v>344</v>
      </c>
      <c r="C76" s="120"/>
      <c r="D76" s="120"/>
      <c r="E76" s="120"/>
      <c r="F76" s="120"/>
    </row>
    <row r="77" spans="1:6" ht="15">
      <c r="A77" s="182" t="s">
        <v>496</v>
      </c>
      <c r="B77" s="173" t="s">
        <v>345</v>
      </c>
      <c r="C77" s="120"/>
      <c r="D77" s="120"/>
      <c r="E77" s="120"/>
      <c r="F77" s="120"/>
    </row>
    <row r="78" spans="1:6" ht="15">
      <c r="A78" s="196" t="s">
        <v>346</v>
      </c>
      <c r="B78" s="173" t="s">
        <v>347</v>
      </c>
      <c r="C78" s="120"/>
      <c r="D78" s="120"/>
      <c r="E78" s="120"/>
      <c r="F78" s="120"/>
    </row>
    <row r="79" spans="1:6" ht="15">
      <c r="A79" s="198" t="s">
        <v>513</v>
      </c>
      <c r="B79" s="177" t="s">
        <v>348</v>
      </c>
      <c r="C79" s="120"/>
      <c r="D79" s="120"/>
      <c r="E79" s="120"/>
      <c r="F79" s="120"/>
    </row>
    <row r="80" spans="1:6" ht="15">
      <c r="A80" s="173" t="s">
        <v>621</v>
      </c>
      <c r="B80" s="173" t="s">
        <v>349</v>
      </c>
      <c r="C80" s="120">
        <v>2864</v>
      </c>
      <c r="D80" s="120">
        <v>13562</v>
      </c>
      <c r="E80" s="120"/>
      <c r="F80" s="122">
        <f>SUM(C80:E80)</f>
        <v>16426</v>
      </c>
    </row>
    <row r="81" spans="1:6" ht="15">
      <c r="A81" s="173" t="s">
        <v>622</v>
      </c>
      <c r="B81" s="173" t="s">
        <v>349</v>
      </c>
      <c r="C81" s="120"/>
      <c r="D81" s="120">
        <v>46781</v>
      </c>
      <c r="E81" s="120"/>
      <c r="F81" s="122">
        <f>SUM(C81:E81)</f>
        <v>46781</v>
      </c>
    </row>
    <row r="82" spans="1:6" ht="15">
      <c r="A82" s="173" t="s">
        <v>619</v>
      </c>
      <c r="B82" s="173" t="s">
        <v>350</v>
      </c>
      <c r="C82" s="120"/>
      <c r="D82" s="120"/>
      <c r="E82" s="120"/>
      <c r="F82" s="122"/>
    </row>
    <row r="83" spans="1:6" ht="15">
      <c r="A83" s="173" t="s">
        <v>620</v>
      </c>
      <c r="B83" s="173" t="s">
        <v>350</v>
      </c>
      <c r="C83" s="120"/>
      <c r="D83" s="120"/>
      <c r="E83" s="120"/>
      <c r="F83" s="120"/>
    </row>
    <row r="84" spans="1:6" ht="15.75">
      <c r="A84" s="177" t="s">
        <v>514</v>
      </c>
      <c r="B84" s="177" t="s">
        <v>351</v>
      </c>
      <c r="C84" s="121">
        <f>SUM(C80:C83)</f>
        <v>2864</v>
      </c>
      <c r="D84" s="121">
        <f>SUM(D80:D83)</f>
        <v>60343</v>
      </c>
      <c r="E84" s="121">
        <f>SUM(E80:E83)</f>
        <v>0</v>
      </c>
      <c r="F84" s="121">
        <f>SUM(F80:F83)</f>
        <v>63207</v>
      </c>
    </row>
    <row r="85" spans="1:6" ht="15">
      <c r="A85" s="196" t="s">
        <v>352</v>
      </c>
      <c r="B85" s="173" t="s">
        <v>353</v>
      </c>
      <c r="C85" s="120"/>
      <c r="D85" s="120"/>
      <c r="E85" s="120"/>
      <c r="F85" s="120"/>
    </row>
    <row r="86" spans="1:6" ht="15">
      <c r="A86" s="196" t="s">
        <v>354</v>
      </c>
      <c r="B86" s="173" t="s">
        <v>355</v>
      </c>
      <c r="C86" s="120"/>
      <c r="D86" s="120"/>
      <c r="E86" s="120"/>
      <c r="F86" s="120"/>
    </row>
    <row r="87" spans="1:6" ht="15">
      <c r="A87" s="196" t="s">
        <v>356</v>
      </c>
      <c r="B87" s="173" t="s">
        <v>357</v>
      </c>
      <c r="C87" s="120"/>
      <c r="D87" s="120"/>
      <c r="E87" s="120"/>
      <c r="F87" s="120"/>
    </row>
    <row r="88" spans="1:6" ht="15">
      <c r="A88" s="196" t="s">
        <v>358</v>
      </c>
      <c r="B88" s="173" t="s">
        <v>359</v>
      </c>
      <c r="C88" s="120"/>
      <c r="D88" s="120"/>
      <c r="E88" s="120"/>
      <c r="F88" s="120"/>
    </row>
    <row r="89" spans="1:6" ht="15">
      <c r="A89" s="182" t="s">
        <v>497</v>
      </c>
      <c r="B89" s="173" t="s">
        <v>360</v>
      </c>
      <c r="C89" s="120"/>
      <c r="D89" s="120"/>
      <c r="E89" s="120"/>
      <c r="F89" s="120"/>
    </row>
    <row r="90" spans="1:6" ht="15">
      <c r="A90" s="193" t="s">
        <v>515</v>
      </c>
      <c r="B90" s="177" t="s">
        <v>361</v>
      </c>
      <c r="C90" s="120">
        <f>C74+C79+C84</f>
        <v>2864</v>
      </c>
      <c r="D90" s="120">
        <v>60343</v>
      </c>
      <c r="E90" s="120"/>
      <c r="F90" s="120">
        <v>63207</v>
      </c>
    </row>
    <row r="91" spans="1:6" ht="15">
      <c r="A91" s="182" t="s">
        <v>362</v>
      </c>
      <c r="B91" s="173" t="s">
        <v>363</v>
      </c>
      <c r="C91" s="120"/>
      <c r="D91" s="120"/>
      <c r="E91" s="120"/>
      <c r="F91" s="120"/>
    </row>
    <row r="92" spans="1:6" ht="15">
      <c r="A92" s="182" t="s">
        <v>364</v>
      </c>
      <c r="B92" s="173" t="s">
        <v>365</v>
      </c>
      <c r="C92" s="120"/>
      <c r="D92" s="120"/>
      <c r="E92" s="120"/>
      <c r="F92" s="120"/>
    </row>
    <row r="93" spans="1:6" ht="15">
      <c r="A93" s="196" t="s">
        <v>366</v>
      </c>
      <c r="B93" s="173" t="s">
        <v>367</v>
      </c>
      <c r="C93" s="120"/>
      <c r="D93" s="120"/>
      <c r="E93" s="120"/>
      <c r="F93" s="120"/>
    </row>
    <row r="94" spans="1:6" ht="15">
      <c r="A94" s="196" t="s">
        <v>498</v>
      </c>
      <c r="B94" s="173" t="s">
        <v>368</v>
      </c>
      <c r="C94" s="120"/>
      <c r="D94" s="120"/>
      <c r="E94" s="120"/>
      <c r="F94" s="120"/>
    </row>
    <row r="95" spans="1:6" ht="15">
      <c r="A95" s="198" t="s">
        <v>516</v>
      </c>
      <c r="B95" s="177" t="s">
        <v>369</v>
      </c>
      <c r="C95" s="120"/>
      <c r="D95" s="120"/>
      <c r="E95" s="120"/>
      <c r="F95" s="120"/>
    </row>
    <row r="96" spans="1:6" ht="15">
      <c r="A96" s="193" t="s">
        <v>370</v>
      </c>
      <c r="B96" s="177" t="s">
        <v>371</v>
      </c>
      <c r="C96" s="120"/>
      <c r="D96" s="120"/>
      <c r="E96" s="120"/>
      <c r="F96" s="120"/>
    </row>
    <row r="97" spans="1:6" ht="15.75">
      <c r="A97" s="204" t="s">
        <v>517</v>
      </c>
      <c r="B97" s="205" t="s">
        <v>372</v>
      </c>
      <c r="C97" s="121">
        <f>C84</f>
        <v>2864</v>
      </c>
      <c r="D97" s="121">
        <f>D84</f>
        <v>60343</v>
      </c>
      <c r="E97" s="121">
        <f>E84</f>
        <v>0</v>
      </c>
      <c r="F97" s="121">
        <f>F84</f>
        <v>63207</v>
      </c>
    </row>
    <row r="98" spans="1:6" ht="15.75">
      <c r="A98" s="206" t="s">
        <v>500</v>
      </c>
      <c r="B98" s="207"/>
      <c r="C98" s="121">
        <f>C50+C97</f>
        <v>114173</v>
      </c>
      <c r="D98" s="121">
        <f>D50+D97+D62</f>
        <v>77472</v>
      </c>
      <c r="E98" s="121">
        <f>E50+E97</f>
        <v>0</v>
      </c>
      <c r="F98" s="121">
        <f>SUM(C98:E98)</f>
        <v>191645</v>
      </c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  <col min="6" max="6" width="14.00390625" style="0" customWidth="1"/>
  </cols>
  <sheetData>
    <row r="1" ht="15">
      <c r="A1" t="s">
        <v>795</v>
      </c>
    </row>
    <row r="3" spans="1:6" ht="24" customHeight="1">
      <c r="A3" s="286" t="s">
        <v>646</v>
      </c>
      <c r="B3" s="290"/>
      <c r="C3" s="290"/>
      <c r="D3" s="290"/>
      <c r="E3" s="290"/>
      <c r="F3" s="288"/>
    </row>
    <row r="4" spans="1:8" ht="24" customHeight="1">
      <c r="A4" s="289" t="s">
        <v>542</v>
      </c>
      <c r="B4" s="287"/>
      <c r="C4" s="287"/>
      <c r="D4" s="287"/>
      <c r="E4" s="287"/>
      <c r="F4" s="288"/>
      <c r="H4" s="81"/>
    </row>
    <row r="5" ht="18">
      <c r="A5" s="51"/>
    </row>
    <row r="6" ht="15">
      <c r="A6" s="4" t="s">
        <v>6</v>
      </c>
    </row>
    <row r="7" spans="1:6" ht="30">
      <c r="A7" s="2" t="s">
        <v>79</v>
      </c>
      <c r="B7" s="3" t="s">
        <v>34</v>
      </c>
      <c r="C7" s="63" t="s">
        <v>572</v>
      </c>
      <c r="D7" s="63" t="s">
        <v>573</v>
      </c>
      <c r="E7" s="63" t="s">
        <v>45</v>
      </c>
      <c r="F7" s="88" t="s">
        <v>23</v>
      </c>
    </row>
    <row r="8" spans="1:6" ht="15" customHeight="1">
      <c r="A8" s="32" t="s">
        <v>251</v>
      </c>
      <c r="B8" s="6" t="s">
        <v>252</v>
      </c>
      <c r="C8" s="120">
        <v>51851</v>
      </c>
      <c r="D8" s="120"/>
      <c r="E8" s="120"/>
      <c r="F8" s="120">
        <f aca="true" t="shared" si="0" ref="F8:F13">SUM(C8:E8)</f>
        <v>51851</v>
      </c>
    </row>
    <row r="9" spans="1:6" ht="15" customHeight="1">
      <c r="A9" s="5" t="s">
        <v>253</v>
      </c>
      <c r="B9" s="6" t="s">
        <v>254</v>
      </c>
      <c r="C9" s="120"/>
      <c r="D9" s="120"/>
      <c r="E9" s="120"/>
      <c r="F9" s="120">
        <f t="shared" si="0"/>
        <v>0</v>
      </c>
    </row>
    <row r="10" spans="1:6" ht="15" customHeight="1">
      <c r="A10" s="5" t="s">
        <v>255</v>
      </c>
      <c r="B10" s="6" t="s">
        <v>256</v>
      </c>
      <c r="C10" s="120">
        <v>13849</v>
      </c>
      <c r="D10" s="120">
        <v>2200</v>
      </c>
      <c r="E10" s="120"/>
      <c r="F10" s="120">
        <f t="shared" si="0"/>
        <v>16049</v>
      </c>
    </row>
    <row r="11" spans="1:6" ht="15" customHeight="1">
      <c r="A11" s="5" t="s">
        <v>257</v>
      </c>
      <c r="B11" s="6" t="s">
        <v>258</v>
      </c>
      <c r="C11" s="120">
        <v>1813</v>
      </c>
      <c r="D11" s="120"/>
      <c r="E11" s="120"/>
      <c r="F11" s="120">
        <f t="shared" si="0"/>
        <v>1813</v>
      </c>
    </row>
    <row r="12" spans="1:6" ht="15" customHeight="1">
      <c r="A12" s="5" t="s">
        <v>259</v>
      </c>
      <c r="B12" s="6" t="s">
        <v>260</v>
      </c>
      <c r="C12" s="120"/>
      <c r="D12" s="120"/>
      <c r="E12" s="120"/>
      <c r="F12" s="120">
        <f t="shared" si="0"/>
        <v>0</v>
      </c>
    </row>
    <row r="13" spans="1:6" ht="15" customHeight="1">
      <c r="A13" s="5" t="s">
        <v>261</v>
      </c>
      <c r="B13" s="6" t="s">
        <v>262</v>
      </c>
      <c r="C13" s="120"/>
      <c r="D13" s="120"/>
      <c r="E13" s="120"/>
      <c r="F13" s="120">
        <f t="shared" si="0"/>
        <v>0</v>
      </c>
    </row>
    <row r="14" spans="1:6" ht="15" customHeight="1">
      <c r="A14" s="7" t="s">
        <v>501</v>
      </c>
      <c r="B14" s="8" t="s">
        <v>263</v>
      </c>
      <c r="C14" s="121">
        <f>SUM(C8:C13)</f>
        <v>67513</v>
      </c>
      <c r="D14" s="121">
        <f>SUM(D8:D13)</f>
        <v>2200</v>
      </c>
      <c r="E14" s="121">
        <f>SUM(E8:E13)</f>
        <v>0</v>
      </c>
      <c r="F14" s="121">
        <f>SUM(F8:F13)</f>
        <v>69713</v>
      </c>
    </row>
    <row r="15" spans="1:6" ht="15" customHeight="1">
      <c r="A15" s="5" t="s">
        <v>264</v>
      </c>
      <c r="B15" s="6" t="s">
        <v>265</v>
      </c>
      <c r="C15" s="120"/>
      <c r="D15" s="120"/>
      <c r="E15" s="120"/>
      <c r="F15" s="120"/>
    </row>
    <row r="16" spans="1:6" ht="15" customHeight="1">
      <c r="A16" s="5" t="s">
        <v>266</v>
      </c>
      <c r="B16" s="6" t="s">
        <v>267</v>
      </c>
      <c r="C16" s="120"/>
      <c r="D16" s="120"/>
      <c r="E16" s="120"/>
      <c r="F16" s="120"/>
    </row>
    <row r="17" spans="1:6" ht="15" customHeight="1">
      <c r="A17" s="5" t="s">
        <v>464</v>
      </c>
      <c r="B17" s="6" t="s">
        <v>268</v>
      </c>
      <c r="C17" s="120"/>
      <c r="D17" s="120"/>
      <c r="E17" s="120"/>
      <c r="F17" s="120"/>
    </row>
    <row r="18" spans="1:6" ht="15" customHeight="1">
      <c r="A18" s="5" t="s">
        <v>465</v>
      </c>
      <c r="B18" s="6" t="s">
        <v>269</v>
      </c>
      <c r="C18" s="120"/>
      <c r="D18" s="120"/>
      <c r="E18" s="120"/>
      <c r="F18" s="120"/>
    </row>
    <row r="19" spans="1:6" ht="15" customHeight="1">
      <c r="A19" s="5" t="s">
        <v>466</v>
      </c>
      <c r="B19" s="6" t="s">
        <v>270</v>
      </c>
      <c r="C19" s="120">
        <v>12005</v>
      </c>
      <c r="D19" s="120">
        <v>7935</v>
      </c>
      <c r="E19" s="120"/>
      <c r="F19" s="120">
        <f>SUM(C19:E19)</f>
        <v>19940</v>
      </c>
    </row>
    <row r="20" spans="1:6" ht="15" customHeight="1">
      <c r="A20" s="40" t="s">
        <v>502</v>
      </c>
      <c r="B20" s="53" t="s">
        <v>271</v>
      </c>
      <c r="C20" s="121">
        <f>SUM(C14:C19)</f>
        <v>79518</v>
      </c>
      <c r="D20" s="121">
        <f>SUM(D14:D19)</f>
        <v>10135</v>
      </c>
      <c r="E20" s="121">
        <f>E14+E19</f>
        <v>0</v>
      </c>
      <c r="F20" s="121">
        <f>SUM(C20:E20)</f>
        <v>89653</v>
      </c>
    </row>
    <row r="21" spans="1:6" ht="15" customHeight="1">
      <c r="A21" s="5" t="s">
        <v>470</v>
      </c>
      <c r="B21" s="6" t="s">
        <v>280</v>
      </c>
      <c r="C21" s="120"/>
      <c r="D21" s="120"/>
      <c r="E21" s="120"/>
      <c r="F21" s="120"/>
    </row>
    <row r="22" spans="1:6" ht="15" customHeight="1">
      <c r="A22" s="5" t="s">
        <v>471</v>
      </c>
      <c r="B22" s="6" t="s">
        <v>281</v>
      </c>
      <c r="C22" s="120"/>
      <c r="D22" s="120"/>
      <c r="E22" s="120"/>
      <c r="F22" s="120"/>
    </row>
    <row r="23" spans="1:6" ht="15" customHeight="1">
      <c r="A23" s="7" t="s">
        <v>504</v>
      </c>
      <c r="B23" s="8" t="s">
        <v>282</v>
      </c>
      <c r="C23" s="120"/>
      <c r="D23" s="120"/>
      <c r="E23" s="120"/>
      <c r="F23" s="120"/>
    </row>
    <row r="24" spans="1:6" ht="15" customHeight="1">
      <c r="A24" s="5" t="s">
        <v>472</v>
      </c>
      <c r="B24" s="6" t="s">
        <v>283</v>
      </c>
      <c r="C24" s="120"/>
      <c r="D24" s="120"/>
      <c r="E24" s="120"/>
      <c r="F24" s="120"/>
    </row>
    <row r="25" spans="1:6" ht="15" customHeight="1">
      <c r="A25" s="5" t="s">
        <v>473</v>
      </c>
      <c r="B25" s="6" t="s">
        <v>284</v>
      </c>
      <c r="C25" s="120"/>
      <c r="D25" s="120"/>
      <c r="E25" s="120"/>
      <c r="F25" s="120"/>
    </row>
    <row r="26" spans="1:6" ht="15" customHeight="1">
      <c r="A26" s="5" t="s">
        <v>474</v>
      </c>
      <c r="B26" s="6" t="s">
        <v>285</v>
      </c>
      <c r="C26" s="120">
        <v>3000</v>
      </c>
      <c r="D26" s="120"/>
      <c r="E26" s="120"/>
      <c r="F26" s="120">
        <f>SUM(C26:E26)</f>
        <v>3000</v>
      </c>
    </row>
    <row r="27" spans="1:6" ht="15" customHeight="1">
      <c r="A27" s="5" t="s">
        <v>475</v>
      </c>
      <c r="B27" s="6" t="s">
        <v>286</v>
      </c>
      <c r="C27" s="120">
        <v>22000</v>
      </c>
      <c r="D27" s="120"/>
      <c r="E27" s="120"/>
      <c r="F27" s="120">
        <f>SUM(C27:E27)</f>
        <v>22000</v>
      </c>
    </row>
    <row r="28" spans="1:6" ht="15" customHeight="1">
      <c r="A28" s="5" t="s">
        <v>476</v>
      </c>
      <c r="B28" s="6" t="s">
        <v>289</v>
      </c>
      <c r="C28" s="120"/>
      <c r="D28" s="120"/>
      <c r="E28" s="120"/>
      <c r="F28" s="120"/>
    </row>
    <row r="29" spans="1:6" ht="15" customHeight="1">
      <c r="A29" s="5" t="s">
        <v>290</v>
      </c>
      <c r="B29" s="6" t="s">
        <v>291</v>
      </c>
      <c r="C29" s="120"/>
      <c r="D29" s="120"/>
      <c r="E29" s="120"/>
      <c r="F29" s="120"/>
    </row>
    <row r="30" spans="1:6" ht="15" customHeight="1">
      <c r="A30" s="5" t="s">
        <v>477</v>
      </c>
      <c r="B30" s="6" t="s">
        <v>292</v>
      </c>
      <c r="C30" s="120">
        <v>3100</v>
      </c>
      <c r="D30" s="120"/>
      <c r="E30" s="120"/>
      <c r="F30" s="120">
        <f>SUM(C30:E30)</f>
        <v>3100</v>
      </c>
    </row>
    <row r="31" spans="1:6" ht="15" customHeight="1">
      <c r="A31" s="5" t="s">
        <v>478</v>
      </c>
      <c r="B31" s="6" t="s">
        <v>297</v>
      </c>
      <c r="C31" s="120"/>
      <c r="D31" s="120"/>
      <c r="E31" s="120"/>
      <c r="F31" s="120"/>
    </row>
    <row r="32" spans="1:6" ht="15" customHeight="1">
      <c r="A32" s="7" t="s">
        <v>505</v>
      </c>
      <c r="B32" s="8" t="s">
        <v>300</v>
      </c>
      <c r="C32" s="121">
        <f>SUM(C24:C31)</f>
        <v>28100</v>
      </c>
      <c r="D32" s="121">
        <f>SUM(D24:D31)</f>
        <v>0</v>
      </c>
      <c r="E32" s="121">
        <f>SUM(E24:E31)</f>
        <v>0</v>
      </c>
      <c r="F32" s="121">
        <f>SUM(F24:F31)</f>
        <v>28100</v>
      </c>
    </row>
    <row r="33" spans="1:6" ht="15" customHeight="1">
      <c r="A33" s="5" t="s">
        <v>479</v>
      </c>
      <c r="B33" s="6" t="s">
        <v>301</v>
      </c>
      <c r="C33" s="120"/>
      <c r="D33" s="120"/>
      <c r="E33" s="120"/>
      <c r="F33" s="120"/>
    </row>
    <row r="34" spans="1:6" ht="15" customHeight="1">
      <c r="A34" s="40" t="s">
        <v>506</v>
      </c>
      <c r="B34" s="53" t="s">
        <v>302</v>
      </c>
      <c r="C34" s="121">
        <f>C32</f>
        <v>28100</v>
      </c>
      <c r="D34" s="121">
        <f>D32</f>
        <v>0</v>
      </c>
      <c r="E34" s="121">
        <f>E32</f>
        <v>0</v>
      </c>
      <c r="F34" s="121">
        <f>F32</f>
        <v>28100</v>
      </c>
    </row>
    <row r="35" spans="1:6" ht="15" customHeight="1">
      <c r="A35" s="13" t="s">
        <v>303</v>
      </c>
      <c r="B35" s="6" t="s">
        <v>304</v>
      </c>
      <c r="C35" s="120"/>
      <c r="D35" s="120"/>
      <c r="E35" s="120"/>
      <c r="F35" s="120"/>
    </row>
    <row r="36" spans="1:6" ht="15" customHeight="1">
      <c r="A36" s="13" t="s">
        <v>480</v>
      </c>
      <c r="B36" s="6" t="s">
        <v>305</v>
      </c>
      <c r="C36" s="120"/>
      <c r="D36" s="120"/>
      <c r="E36" s="120"/>
      <c r="F36" s="120"/>
    </row>
    <row r="37" spans="1:6" ht="15" customHeight="1">
      <c r="A37" s="13" t="s">
        <v>481</v>
      </c>
      <c r="B37" s="6" t="s">
        <v>306</v>
      </c>
      <c r="C37" s="120"/>
      <c r="D37" s="120"/>
      <c r="E37" s="120"/>
      <c r="F37" s="120"/>
    </row>
    <row r="38" spans="1:6" ht="15" customHeight="1">
      <c r="A38" s="13" t="s">
        <v>482</v>
      </c>
      <c r="B38" s="6" t="s">
        <v>307</v>
      </c>
      <c r="C38" s="120"/>
      <c r="D38" s="120">
        <v>4105</v>
      </c>
      <c r="E38" s="120"/>
      <c r="F38" s="120">
        <f>SUM(C38:E38)</f>
        <v>4105</v>
      </c>
    </row>
    <row r="39" spans="1:6" ht="15" customHeight="1">
      <c r="A39" s="13" t="s">
        <v>308</v>
      </c>
      <c r="B39" s="6" t="s">
        <v>309</v>
      </c>
      <c r="C39" s="120"/>
      <c r="D39" s="120"/>
      <c r="E39" s="120"/>
      <c r="F39" s="120"/>
    </row>
    <row r="40" spans="1:6" ht="15" customHeight="1">
      <c r="A40" s="13" t="s">
        <v>310</v>
      </c>
      <c r="B40" s="6" t="s">
        <v>311</v>
      </c>
      <c r="C40" s="120"/>
      <c r="D40" s="120"/>
      <c r="E40" s="120"/>
      <c r="F40" s="120"/>
    </row>
    <row r="41" spans="1:6" ht="15" customHeight="1">
      <c r="A41" s="13" t="s">
        <v>312</v>
      </c>
      <c r="B41" s="6" t="s">
        <v>313</v>
      </c>
      <c r="C41" s="120"/>
      <c r="D41" s="120"/>
      <c r="E41" s="120"/>
      <c r="F41" s="120"/>
    </row>
    <row r="42" spans="1:6" ht="15" customHeight="1">
      <c r="A42" s="13" t="s">
        <v>483</v>
      </c>
      <c r="B42" s="6" t="s">
        <v>314</v>
      </c>
      <c r="C42" s="120"/>
      <c r="D42" s="120"/>
      <c r="E42" s="120"/>
      <c r="F42" s="120"/>
    </row>
    <row r="43" spans="1:6" ht="15" customHeight="1">
      <c r="A43" s="13" t="s">
        <v>484</v>
      </c>
      <c r="B43" s="6" t="s">
        <v>315</v>
      </c>
      <c r="C43" s="120">
        <v>795</v>
      </c>
      <c r="D43" s="120"/>
      <c r="E43" s="120"/>
      <c r="F43" s="120">
        <f>SUM(C43:E43)</f>
        <v>795</v>
      </c>
    </row>
    <row r="44" spans="1:6" ht="15" customHeight="1">
      <c r="A44" s="13" t="s">
        <v>485</v>
      </c>
      <c r="B44" s="6" t="s">
        <v>316</v>
      </c>
      <c r="C44" s="120"/>
      <c r="D44" s="120"/>
      <c r="E44" s="120"/>
      <c r="F44" s="120"/>
    </row>
    <row r="45" spans="1:6" ht="15" customHeight="1">
      <c r="A45" s="52" t="s">
        <v>507</v>
      </c>
      <c r="B45" s="53" t="s">
        <v>317</v>
      </c>
      <c r="C45" s="121">
        <f>SUM(C35:C44)</f>
        <v>795</v>
      </c>
      <c r="D45" s="121">
        <f>SUM(D35:D44)</f>
        <v>4105</v>
      </c>
      <c r="E45" s="121">
        <f>SUM(E35:E44)</f>
        <v>0</v>
      </c>
      <c r="F45" s="121">
        <f>SUM(F35:F44)</f>
        <v>4900</v>
      </c>
    </row>
    <row r="46" spans="1:6" ht="15" customHeight="1">
      <c r="A46" s="13" t="s">
        <v>326</v>
      </c>
      <c r="B46" s="6" t="s">
        <v>327</v>
      </c>
      <c r="C46" s="120"/>
      <c r="D46" s="120"/>
      <c r="E46" s="120"/>
      <c r="F46" s="120"/>
    </row>
    <row r="47" spans="1:6" ht="15" customHeight="1">
      <c r="A47" s="5" t="s">
        <v>489</v>
      </c>
      <c r="B47" s="6" t="s">
        <v>328</v>
      </c>
      <c r="C47" s="120"/>
      <c r="D47" s="120"/>
      <c r="E47" s="120"/>
      <c r="F47" s="120"/>
    </row>
    <row r="48" spans="1:6" ht="15" customHeight="1">
      <c r="A48" s="13" t="s">
        <v>490</v>
      </c>
      <c r="B48" s="6" t="s">
        <v>329</v>
      </c>
      <c r="C48" s="120"/>
      <c r="D48" s="120"/>
      <c r="E48" s="120"/>
      <c r="F48" s="120"/>
    </row>
    <row r="49" spans="1:6" ht="15" customHeight="1">
      <c r="A49" s="40" t="s">
        <v>509</v>
      </c>
      <c r="B49" s="53" t="s">
        <v>330</v>
      </c>
      <c r="C49" s="120"/>
      <c r="D49" s="120"/>
      <c r="E49" s="120"/>
      <c r="F49" s="120"/>
    </row>
    <row r="50" spans="1:6" ht="15" customHeight="1">
      <c r="A50" s="61" t="s">
        <v>46</v>
      </c>
      <c r="B50" s="65"/>
      <c r="C50" s="121">
        <f>C20+C34+C45</f>
        <v>108413</v>
      </c>
      <c r="D50" s="121">
        <f>D20+D34+D45</f>
        <v>14240</v>
      </c>
      <c r="E50" s="121">
        <f>E20+E34+E45</f>
        <v>0</v>
      </c>
      <c r="F50" s="121">
        <f>F20+F34+F45</f>
        <v>122653</v>
      </c>
    </row>
    <row r="51" spans="1:6" ht="15" customHeight="1">
      <c r="A51" s="5" t="s">
        <v>272</v>
      </c>
      <c r="B51" s="6" t="s">
        <v>273</v>
      </c>
      <c r="C51" s="120"/>
      <c r="D51" s="120"/>
      <c r="E51" s="120"/>
      <c r="F51" s="120"/>
    </row>
    <row r="52" spans="1:6" ht="15" customHeight="1">
      <c r="A52" s="5" t="s">
        <v>274</v>
      </c>
      <c r="B52" s="6" t="s">
        <v>275</v>
      </c>
      <c r="C52" s="120"/>
      <c r="D52" s="120"/>
      <c r="E52" s="120"/>
      <c r="F52" s="120"/>
    </row>
    <row r="53" spans="1:6" ht="15" customHeight="1">
      <c r="A53" s="5" t="s">
        <v>467</v>
      </c>
      <c r="B53" s="6" t="s">
        <v>276</v>
      </c>
      <c r="C53" s="120"/>
      <c r="D53" s="120"/>
      <c r="E53" s="120"/>
      <c r="F53" s="120"/>
    </row>
    <row r="54" spans="1:6" ht="15" customHeight="1">
      <c r="A54" s="5" t="s">
        <v>468</v>
      </c>
      <c r="B54" s="6" t="s">
        <v>277</v>
      </c>
      <c r="C54" s="120"/>
      <c r="D54" s="120"/>
      <c r="E54" s="120"/>
      <c r="F54" s="120"/>
    </row>
    <row r="55" spans="1:6" ht="15" customHeight="1">
      <c r="A55" s="5" t="s">
        <v>469</v>
      </c>
      <c r="B55" s="6" t="s">
        <v>278</v>
      </c>
      <c r="C55" s="120"/>
      <c r="D55" s="120"/>
      <c r="E55" s="120"/>
      <c r="F55" s="120"/>
    </row>
    <row r="56" spans="1:6" ht="15" customHeight="1">
      <c r="A56" s="40" t="s">
        <v>503</v>
      </c>
      <c r="B56" s="53" t="s">
        <v>279</v>
      </c>
      <c r="C56" s="120"/>
      <c r="D56" s="120"/>
      <c r="E56" s="120"/>
      <c r="F56" s="120"/>
    </row>
    <row r="57" spans="1:6" ht="15" customHeight="1">
      <c r="A57" s="13" t="s">
        <v>486</v>
      </c>
      <c r="B57" s="6" t="s">
        <v>318</v>
      </c>
      <c r="C57" s="120"/>
      <c r="D57" s="120"/>
      <c r="E57" s="120"/>
      <c r="F57" s="120"/>
    </row>
    <row r="58" spans="1:6" ht="15" customHeight="1">
      <c r="A58" s="13" t="s">
        <v>487</v>
      </c>
      <c r="B58" s="6" t="s">
        <v>319</v>
      </c>
      <c r="C58" s="120"/>
      <c r="D58" s="120">
        <v>2889</v>
      </c>
      <c r="E58" s="120"/>
      <c r="F58" s="120">
        <f>SUM(C58:E58)</f>
        <v>2889</v>
      </c>
    </row>
    <row r="59" spans="1:6" ht="15" customHeight="1">
      <c r="A59" s="13" t="s">
        <v>320</v>
      </c>
      <c r="B59" s="6" t="s">
        <v>321</v>
      </c>
      <c r="C59" s="120"/>
      <c r="D59" s="120"/>
      <c r="E59" s="120"/>
      <c r="F59" s="120"/>
    </row>
    <row r="60" spans="1:6" ht="15" customHeight="1">
      <c r="A60" s="13" t="s">
        <v>488</v>
      </c>
      <c r="B60" s="6" t="s">
        <v>322</v>
      </c>
      <c r="C60" s="120"/>
      <c r="D60" s="120"/>
      <c r="E60" s="120"/>
      <c r="F60" s="120"/>
    </row>
    <row r="61" spans="1:6" ht="15" customHeight="1">
      <c r="A61" s="13" t="s">
        <v>323</v>
      </c>
      <c r="B61" s="6" t="s">
        <v>324</v>
      </c>
      <c r="C61" s="120"/>
      <c r="D61" s="120"/>
      <c r="E61" s="120"/>
      <c r="F61" s="120"/>
    </row>
    <row r="62" spans="1:6" ht="15" customHeight="1">
      <c r="A62" s="40" t="s">
        <v>508</v>
      </c>
      <c r="B62" s="53" t="s">
        <v>325</v>
      </c>
      <c r="C62" s="122">
        <f>SUM(C58:C61)</f>
        <v>0</v>
      </c>
      <c r="D62" s="122">
        <f>SUM(D58:D61)</f>
        <v>2889</v>
      </c>
      <c r="E62" s="122">
        <f>SUM(E58:E61)</f>
        <v>0</v>
      </c>
      <c r="F62" s="122">
        <f>SUM(F58:F61)</f>
        <v>2889</v>
      </c>
    </row>
    <row r="63" spans="1:6" ht="15" customHeight="1">
      <c r="A63" s="13" t="s">
        <v>331</v>
      </c>
      <c r="B63" s="6" t="s">
        <v>332</v>
      </c>
      <c r="C63" s="120"/>
      <c r="D63" s="120"/>
      <c r="E63" s="120"/>
      <c r="F63" s="120"/>
    </row>
    <row r="64" spans="1:6" ht="15" customHeight="1">
      <c r="A64" s="5" t="s">
        <v>491</v>
      </c>
      <c r="B64" s="6" t="s">
        <v>333</v>
      </c>
      <c r="C64" s="120"/>
      <c r="D64" s="120"/>
      <c r="E64" s="120"/>
      <c r="F64" s="120"/>
    </row>
    <row r="65" spans="1:6" ht="15" customHeight="1">
      <c r="A65" s="13" t="s">
        <v>492</v>
      </c>
      <c r="B65" s="6" t="s">
        <v>334</v>
      </c>
      <c r="C65" s="120"/>
      <c r="D65" s="120"/>
      <c r="E65" s="120"/>
      <c r="F65" s="120"/>
    </row>
    <row r="66" spans="1:6" ht="15" customHeight="1">
      <c r="A66" s="40" t="s">
        <v>511</v>
      </c>
      <c r="B66" s="53" t="s">
        <v>335</v>
      </c>
      <c r="C66" s="120"/>
      <c r="D66" s="120"/>
      <c r="E66" s="120"/>
      <c r="F66" s="120"/>
    </row>
    <row r="67" spans="1:6" ht="15" customHeight="1">
      <c r="A67" s="61" t="s">
        <v>47</v>
      </c>
      <c r="B67" s="65"/>
      <c r="C67" s="120"/>
      <c r="D67" s="120"/>
      <c r="E67" s="120"/>
      <c r="F67" s="120"/>
    </row>
    <row r="68" spans="1:6" ht="15.75">
      <c r="A68" s="50" t="s">
        <v>510</v>
      </c>
      <c r="B68" s="36" t="s">
        <v>336</v>
      </c>
      <c r="C68" s="140">
        <f>C20+C34+C45+C62</f>
        <v>108413</v>
      </c>
      <c r="D68" s="140">
        <f>D20+D34+D45+D62</f>
        <v>17129</v>
      </c>
      <c r="E68" s="140">
        <f>E20+E34+E45+E62</f>
        <v>0</v>
      </c>
      <c r="F68" s="140">
        <f>F20+F34+F45+F62</f>
        <v>125542</v>
      </c>
    </row>
    <row r="69" spans="1:6" ht="15.75">
      <c r="A69" s="91" t="s">
        <v>48</v>
      </c>
      <c r="B69" s="90"/>
      <c r="C69" s="120"/>
      <c r="D69" s="120"/>
      <c r="E69" s="120"/>
      <c r="F69" s="120"/>
    </row>
    <row r="70" spans="1:6" ht="15.75">
      <c r="A70" s="91" t="s">
        <v>49</v>
      </c>
      <c r="B70" s="90"/>
      <c r="C70" s="120"/>
      <c r="D70" s="120"/>
      <c r="E70" s="120"/>
      <c r="F70" s="120"/>
    </row>
    <row r="71" spans="1:6" ht="15">
      <c r="A71" s="38" t="s">
        <v>493</v>
      </c>
      <c r="B71" s="5" t="s">
        <v>337</v>
      </c>
      <c r="C71" s="120"/>
      <c r="D71" s="120"/>
      <c r="E71" s="120"/>
      <c r="F71" s="120"/>
    </row>
    <row r="72" spans="1:6" ht="15">
      <c r="A72" s="13" t="s">
        <v>338</v>
      </c>
      <c r="B72" s="5" t="s">
        <v>339</v>
      </c>
      <c r="C72" s="120"/>
      <c r="D72" s="120"/>
      <c r="E72" s="120"/>
      <c r="F72" s="120"/>
    </row>
    <row r="73" spans="1:6" ht="15">
      <c r="A73" s="38" t="s">
        <v>494</v>
      </c>
      <c r="B73" s="5" t="s">
        <v>340</v>
      </c>
      <c r="C73" s="120"/>
      <c r="D73" s="120"/>
      <c r="E73" s="120"/>
      <c r="F73" s="120"/>
    </row>
    <row r="74" spans="1:6" ht="15">
      <c r="A74" s="15" t="s">
        <v>512</v>
      </c>
      <c r="B74" s="7" t="s">
        <v>341</v>
      </c>
      <c r="C74" s="120"/>
      <c r="D74" s="120"/>
      <c r="E74" s="120"/>
      <c r="F74" s="120"/>
    </row>
    <row r="75" spans="1:6" ht="15">
      <c r="A75" s="13" t="s">
        <v>495</v>
      </c>
      <c r="B75" s="5" t="s">
        <v>342</v>
      </c>
      <c r="C75" s="120"/>
      <c r="D75" s="120"/>
      <c r="E75" s="120"/>
      <c r="F75" s="120"/>
    </row>
    <row r="76" spans="1:6" ht="15">
      <c r="A76" s="38" t="s">
        <v>343</v>
      </c>
      <c r="B76" s="5" t="s">
        <v>344</v>
      </c>
      <c r="C76" s="120"/>
      <c r="D76" s="120"/>
      <c r="E76" s="120"/>
      <c r="F76" s="120"/>
    </row>
    <row r="77" spans="1:6" ht="15">
      <c r="A77" s="13" t="s">
        <v>496</v>
      </c>
      <c r="B77" s="5" t="s">
        <v>345</v>
      </c>
      <c r="C77" s="120"/>
      <c r="D77" s="120"/>
      <c r="E77" s="120"/>
      <c r="F77" s="120"/>
    </row>
    <row r="78" spans="1:6" ht="15">
      <c r="A78" s="38" t="s">
        <v>346</v>
      </c>
      <c r="B78" s="5" t="s">
        <v>347</v>
      </c>
      <c r="C78" s="120"/>
      <c r="D78" s="120"/>
      <c r="E78" s="120"/>
      <c r="F78" s="120"/>
    </row>
    <row r="79" spans="1:6" ht="15">
      <c r="A79" s="14" t="s">
        <v>513</v>
      </c>
      <c r="B79" s="7" t="s">
        <v>348</v>
      </c>
      <c r="C79" s="120"/>
      <c r="D79" s="120"/>
      <c r="E79" s="120"/>
      <c r="F79" s="120"/>
    </row>
    <row r="80" spans="1:6" ht="15">
      <c r="A80" s="5" t="s">
        <v>621</v>
      </c>
      <c r="B80" s="5" t="s">
        <v>349</v>
      </c>
      <c r="C80" s="120">
        <v>2864</v>
      </c>
      <c r="D80" s="120">
        <v>13562</v>
      </c>
      <c r="E80" s="120"/>
      <c r="F80" s="122">
        <f>SUM(C80:E80)</f>
        <v>16426</v>
      </c>
    </row>
    <row r="81" spans="1:6" ht="15">
      <c r="A81" s="5" t="s">
        <v>622</v>
      </c>
      <c r="B81" s="5" t="s">
        <v>349</v>
      </c>
      <c r="C81" s="120"/>
      <c r="D81" s="120">
        <v>46781</v>
      </c>
      <c r="E81" s="120"/>
      <c r="F81" s="122">
        <f>SUM(C81:E81)</f>
        <v>46781</v>
      </c>
    </row>
    <row r="82" spans="1:6" ht="15">
      <c r="A82" s="5" t="s">
        <v>619</v>
      </c>
      <c r="B82" s="5" t="s">
        <v>350</v>
      </c>
      <c r="C82" s="120"/>
      <c r="D82" s="120"/>
      <c r="E82" s="120"/>
      <c r="F82" s="122"/>
    </row>
    <row r="83" spans="1:6" ht="15">
      <c r="A83" s="5" t="s">
        <v>620</v>
      </c>
      <c r="B83" s="5" t="s">
        <v>350</v>
      </c>
      <c r="C83" s="120"/>
      <c r="D83" s="120"/>
      <c r="E83" s="120"/>
      <c r="F83" s="120"/>
    </row>
    <row r="84" spans="1:6" ht="15.75">
      <c r="A84" s="7" t="s">
        <v>514</v>
      </c>
      <c r="B84" s="7" t="s">
        <v>351</v>
      </c>
      <c r="C84" s="121">
        <f>SUM(C80:C83)</f>
        <v>2864</v>
      </c>
      <c r="D84" s="121">
        <f>SUM(D80:D83)</f>
        <v>60343</v>
      </c>
      <c r="E84" s="121">
        <f>SUM(E80:E83)</f>
        <v>0</v>
      </c>
      <c r="F84" s="121">
        <f>SUM(F80:F83)</f>
        <v>63207</v>
      </c>
    </row>
    <row r="85" spans="1:6" ht="15">
      <c r="A85" s="38" t="s">
        <v>352</v>
      </c>
      <c r="B85" s="5" t="s">
        <v>353</v>
      </c>
      <c r="C85" s="120"/>
      <c r="D85" s="120"/>
      <c r="E85" s="120"/>
      <c r="F85" s="120"/>
    </row>
    <row r="86" spans="1:6" ht="15">
      <c r="A86" s="38" t="s">
        <v>354</v>
      </c>
      <c r="B86" s="5" t="s">
        <v>355</v>
      </c>
      <c r="C86" s="120"/>
      <c r="D86" s="120"/>
      <c r="E86" s="120"/>
      <c r="F86" s="120"/>
    </row>
    <row r="87" spans="1:6" ht="15">
      <c r="A87" s="38" t="s">
        <v>356</v>
      </c>
      <c r="B87" s="5" t="s">
        <v>357</v>
      </c>
      <c r="C87" s="120"/>
      <c r="D87" s="120"/>
      <c r="E87" s="120"/>
      <c r="F87" s="120"/>
    </row>
    <row r="88" spans="1:6" ht="15">
      <c r="A88" s="38" t="s">
        <v>358</v>
      </c>
      <c r="B88" s="5" t="s">
        <v>359</v>
      </c>
      <c r="C88" s="120"/>
      <c r="D88" s="120"/>
      <c r="E88" s="120"/>
      <c r="F88" s="120"/>
    </row>
    <row r="89" spans="1:6" ht="15">
      <c r="A89" s="13" t="s">
        <v>497</v>
      </c>
      <c r="B89" s="5" t="s">
        <v>360</v>
      </c>
      <c r="C89" s="120"/>
      <c r="D89" s="120"/>
      <c r="E89" s="120"/>
      <c r="F89" s="120"/>
    </row>
    <row r="90" spans="1:6" ht="15">
      <c r="A90" s="15" t="s">
        <v>515</v>
      </c>
      <c r="B90" s="7" t="s">
        <v>361</v>
      </c>
      <c r="C90" s="120"/>
      <c r="D90" s="120"/>
      <c r="E90" s="120"/>
      <c r="F90" s="120"/>
    </row>
    <row r="91" spans="1:6" ht="15">
      <c r="A91" s="13" t="s">
        <v>362</v>
      </c>
      <c r="B91" s="5" t="s">
        <v>363</v>
      </c>
      <c r="C91" s="120"/>
      <c r="D91" s="120"/>
      <c r="E91" s="120"/>
      <c r="F91" s="120"/>
    </row>
    <row r="92" spans="1:6" ht="15">
      <c r="A92" s="13" t="s">
        <v>364</v>
      </c>
      <c r="B92" s="5" t="s">
        <v>365</v>
      </c>
      <c r="C92" s="120"/>
      <c r="D92" s="120"/>
      <c r="E92" s="120"/>
      <c r="F92" s="120"/>
    </row>
    <row r="93" spans="1:6" ht="15">
      <c r="A93" s="38" t="s">
        <v>366</v>
      </c>
      <c r="B93" s="5" t="s">
        <v>367</v>
      </c>
      <c r="C93" s="120"/>
      <c r="D93" s="120"/>
      <c r="E93" s="120"/>
      <c r="F93" s="120"/>
    </row>
    <row r="94" spans="1:6" ht="15">
      <c r="A94" s="38" t="s">
        <v>498</v>
      </c>
      <c r="B94" s="5" t="s">
        <v>368</v>
      </c>
      <c r="C94" s="120"/>
      <c r="D94" s="120"/>
      <c r="E94" s="120"/>
      <c r="F94" s="120"/>
    </row>
    <row r="95" spans="1:6" ht="15">
      <c r="A95" s="14" t="s">
        <v>516</v>
      </c>
      <c r="B95" s="7" t="s">
        <v>369</v>
      </c>
      <c r="C95" s="120"/>
      <c r="D95" s="120"/>
      <c r="E95" s="120"/>
      <c r="F95" s="120"/>
    </row>
    <row r="96" spans="1:6" ht="15">
      <c r="A96" s="15" t="s">
        <v>370</v>
      </c>
      <c r="B96" s="7" t="s">
        <v>371</v>
      </c>
      <c r="C96" s="120"/>
      <c r="D96" s="120"/>
      <c r="E96" s="120"/>
      <c r="F96" s="120"/>
    </row>
    <row r="97" spans="1:6" ht="15.75">
      <c r="A97" s="41" t="s">
        <v>517</v>
      </c>
      <c r="B97" s="42" t="s">
        <v>372</v>
      </c>
      <c r="C97" s="121">
        <f>C84</f>
        <v>2864</v>
      </c>
      <c r="D97" s="121">
        <f>D84</f>
        <v>60343</v>
      </c>
      <c r="E97" s="121">
        <f>E84</f>
        <v>0</v>
      </c>
      <c r="F97" s="121">
        <f>F84</f>
        <v>63207</v>
      </c>
    </row>
    <row r="98" spans="1:6" ht="15.75">
      <c r="A98" s="46" t="s">
        <v>500</v>
      </c>
      <c r="B98" s="47"/>
      <c r="C98" s="121">
        <f>C50+C97</f>
        <v>111277</v>
      </c>
      <c r="D98" s="121">
        <f>D50+D97+D62</f>
        <v>77472</v>
      </c>
      <c r="E98" s="121">
        <f>E50+E97</f>
        <v>0</v>
      </c>
      <c r="F98" s="121">
        <f>SUM(C98:E98)</f>
        <v>188749</v>
      </c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ht="15">
      <c r="A1" t="s">
        <v>796</v>
      </c>
    </row>
    <row r="3" spans="1:6" ht="24" customHeight="1">
      <c r="A3" s="286" t="s">
        <v>675</v>
      </c>
      <c r="B3" s="290"/>
      <c r="C3" s="290"/>
      <c r="D3" s="290"/>
      <c r="E3" s="290"/>
      <c r="F3" s="288"/>
    </row>
    <row r="4" spans="1:8" ht="24" customHeight="1">
      <c r="A4" s="289" t="s">
        <v>542</v>
      </c>
      <c r="B4" s="287"/>
      <c r="C4" s="287"/>
      <c r="D4" s="287"/>
      <c r="E4" s="287"/>
      <c r="F4" s="288"/>
      <c r="H4" s="81"/>
    </row>
    <row r="5" ht="18">
      <c r="A5" s="51"/>
    </row>
    <row r="6" ht="15">
      <c r="A6" s="162" t="s">
        <v>676</v>
      </c>
    </row>
    <row r="7" spans="1:6" ht="30">
      <c r="A7" s="163" t="s">
        <v>79</v>
      </c>
      <c r="B7" s="164" t="s">
        <v>34</v>
      </c>
      <c r="C7" s="165" t="s">
        <v>572</v>
      </c>
      <c r="D7" s="165" t="s">
        <v>573</v>
      </c>
      <c r="E7" s="165" t="s">
        <v>45</v>
      </c>
      <c r="F7" s="166" t="s">
        <v>23</v>
      </c>
    </row>
    <row r="8" spans="1:6" ht="15" customHeight="1">
      <c r="A8" s="172" t="s">
        <v>251</v>
      </c>
      <c r="B8" s="176" t="s">
        <v>252</v>
      </c>
      <c r="C8" s="170"/>
      <c r="D8" s="170"/>
      <c r="E8" s="170"/>
      <c r="F8" s="170"/>
    </row>
    <row r="9" spans="1:6" ht="15" customHeight="1">
      <c r="A9" s="173" t="s">
        <v>253</v>
      </c>
      <c r="B9" s="176" t="s">
        <v>254</v>
      </c>
      <c r="C9" s="170"/>
      <c r="D9" s="170"/>
      <c r="E9" s="170"/>
      <c r="F9" s="170"/>
    </row>
    <row r="10" spans="1:6" ht="15" customHeight="1">
      <c r="A10" s="173" t="s">
        <v>255</v>
      </c>
      <c r="B10" s="176" t="s">
        <v>256</v>
      </c>
      <c r="C10" s="170"/>
      <c r="D10" s="170"/>
      <c r="E10" s="170"/>
      <c r="F10" s="170"/>
    </row>
    <row r="11" spans="1:6" ht="15" customHeight="1">
      <c r="A11" s="173" t="s">
        <v>257</v>
      </c>
      <c r="B11" s="176" t="s">
        <v>258</v>
      </c>
      <c r="C11" s="170"/>
      <c r="D11" s="170"/>
      <c r="E11" s="170"/>
      <c r="F11" s="170"/>
    </row>
    <row r="12" spans="1:6" ht="15" customHeight="1">
      <c r="A12" s="173" t="s">
        <v>259</v>
      </c>
      <c r="B12" s="176" t="s">
        <v>260</v>
      </c>
      <c r="C12" s="170"/>
      <c r="D12" s="170"/>
      <c r="E12" s="170"/>
      <c r="F12" s="170"/>
    </row>
    <row r="13" spans="1:6" ht="15" customHeight="1">
      <c r="A13" s="173" t="s">
        <v>261</v>
      </c>
      <c r="B13" s="176" t="s">
        <v>262</v>
      </c>
      <c r="C13" s="170"/>
      <c r="D13" s="170"/>
      <c r="E13" s="170"/>
      <c r="F13" s="170"/>
    </row>
    <row r="14" spans="1:6" ht="15" customHeight="1">
      <c r="A14" s="177" t="s">
        <v>501</v>
      </c>
      <c r="B14" s="208" t="s">
        <v>263</v>
      </c>
      <c r="C14" s="170"/>
      <c r="D14" s="170"/>
      <c r="E14" s="170"/>
      <c r="F14" s="170"/>
    </row>
    <row r="15" spans="1:6" ht="15" customHeight="1">
      <c r="A15" s="173" t="s">
        <v>264</v>
      </c>
      <c r="B15" s="176" t="s">
        <v>265</v>
      </c>
      <c r="C15" s="170"/>
      <c r="D15" s="170"/>
      <c r="E15" s="170"/>
      <c r="F15" s="170"/>
    </row>
    <row r="16" spans="1:6" ht="15" customHeight="1">
      <c r="A16" s="173" t="s">
        <v>266</v>
      </c>
      <c r="B16" s="176" t="s">
        <v>267</v>
      </c>
      <c r="C16" s="170"/>
      <c r="D16" s="170"/>
      <c r="E16" s="170"/>
      <c r="F16" s="170"/>
    </row>
    <row r="17" spans="1:6" ht="15" customHeight="1">
      <c r="A17" s="173" t="s">
        <v>464</v>
      </c>
      <c r="B17" s="176" t="s">
        <v>268</v>
      </c>
      <c r="C17" s="170"/>
      <c r="D17" s="170"/>
      <c r="E17" s="170"/>
      <c r="F17" s="170"/>
    </row>
    <row r="18" spans="1:6" ht="15" customHeight="1">
      <c r="A18" s="173" t="s">
        <v>465</v>
      </c>
      <c r="B18" s="176" t="s">
        <v>269</v>
      </c>
      <c r="C18" s="170"/>
      <c r="D18" s="170"/>
      <c r="E18" s="170"/>
      <c r="F18" s="170"/>
    </row>
    <row r="19" spans="1:6" ht="15" customHeight="1">
      <c r="A19" s="173" t="s">
        <v>466</v>
      </c>
      <c r="B19" s="176" t="s">
        <v>270</v>
      </c>
      <c r="C19" s="170"/>
      <c r="D19" s="170"/>
      <c r="E19" s="170"/>
      <c r="F19" s="170"/>
    </row>
    <row r="20" spans="1:6" ht="15" customHeight="1">
      <c r="A20" s="180" t="s">
        <v>502</v>
      </c>
      <c r="B20" s="189" t="s">
        <v>271</v>
      </c>
      <c r="C20" s="170"/>
      <c r="D20" s="170"/>
      <c r="E20" s="170"/>
      <c r="F20" s="170"/>
    </row>
    <row r="21" spans="1:6" ht="15" customHeight="1">
      <c r="A21" s="173" t="s">
        <v>470</v>
      </c>
      <c r="B21" s="176" t="s">
        <v>280</v>
      </c>
      <c r="C21" s="170"/>
      <c r="D21" s="170"/>
      <c r="E21" s="170"/>
      <c r="F21" s="170"/>
    </row>
    <row r="22" spans="1:6" ht="15" customHeight="1">
      <c r="A22" s="173" t="s">
        <v>471</v>
      </c>
      <c r="B22" s="176" t="s">
        <v>281</v>
      </c>
      <c r="C22" s="170"/>
      <c r="D22" s="170"/>
      <c r="E22" s="170"/>
      <c r="F22" s="170"/>
    </row>
    <row r="23" spans="1:6" ht="15" customHeight="1">
      <c r="A23" s="177" t="s">
        <v>504</v>
      </c>
      <c r="B23" s="208" t="s">
        <v>282</v>
      </c>
      <c r="C23" s="170"/>
      <c r="D23" s="170"/>
      <c r="E23" s="170"/>
      <c r="F23" s="170"/>
    </row>
    <row r="24" spans="1:6" ht="15" customHeight="1">
      <c r="A24" s="173" t="s">
        <v>472</v>
      </c>
      <c r="B24" s="176" t="s">
        <v>283</v>
      </c>
      <c r="C24" s="170"/>
      <c r="D24" s="170"/>
      <c r="E24" s="170"/>
      <c r="F24" s="170"/>
    </row>
    <row r="25" spans="1:6" ht="15" customHeight="1">
      <c r="A25" s="173" t="s">
        <v>473</v>
      </c>
      <c r="B25" s="176" t="s">
        <v>284</v>
      </c>
      <c r="C25" s="170"/>
      <c r="D25" s="170"/>
      <c r="E25" s="170"/>
      <c r="F25" s="170"/>
    </row>
    <row r="26" spans="1:6" ht="15" customHeight="1">
      <c r="A26" s="173" t="s">
        <v>474</v>
      </c>
      <c r="B26" s="176" t="s">
        <v>285</v>
      </c>
      <c r="C26" s="170"/>
      <c r="D26" s="170"/>
      <c r="E26" s="170"/>
      <c r="F26" s="170"/>
    </row>
    <row r="27" spans="1:6" ht="15" customHeight="1">
      <c r="A27" s="173" t="s">
        <v>475</v>
      </c>
      <c r="B27" s="176" t="s">
        <v>286</v>
      </c>
      <c r="C27" s="170"/>
      <c r="D27" s="170"/>
      <c r="E27" s="170"/>
      <c r="F27" s="170"/>
    </row>
    <row r="28" spans="1:6" ht="15" customHeight="1">
      <c r="A28" s="173" t="s">
        <v>476</v>
      </c>
      <c r="B28" s="176" t="s">
        <v>289</v>
      </c>
      <c r="C28" s="170"/>
      <c r="D28" s="170"/>
      <c r="E28" s="170"/>
      <c r="F28" s="170"/>
    </row>
    <row r="29" spans="1:6" ht="15" customHeight="1">
      <c r="A29" s="173" t="s">
        <v>290</v>
      </c>
      <c r="B29" s="176" t="s">
        <v>291</v>
      </c>
      <c r="C29" s="170"/>
      <c r="D29" s="170"/>
      <c r="E29" s="170"/>
      <c r="F29" s="170"/>
    </row>
    <row r="30" spans="1:6" ht="15" customHeight="1">
      <c r="A30" s="173" t="s">
        <v>477</v>
      </c>
      <c r="B30" s="176" t="s">
        <v>292</v>
      </c>
      <c r="C30" s="170"/>
      <c r="D30" s="170"/>
      <c r="E30" s="170"/>
      <c r="F30" s="170"/>
    </row>
    <row r="31" spans="1:6" ht="15" customHeight="1">
      <c r="A31" s="173" t="s">
        <v>478</v>
      </c>
      <c r="B31" s="176" t="s">
        <v>297</v>
      </c>
      <c r="C31" s="170"/>
      <c r="D31" s="170"/>
      <c r="E31" s="170"/>
      <c r="F31" s="170"/>
    </row>
    <row r="32" spans="1:6" ht="15" customHeight="1">
      <c r="A32" s="177" t="s">
        <v>505</v>
      </c>
      <c r="B32" s="208" t="s">
        <v>300</v>
      </c>
      <c r="C32" s="170"/>
      <c r="D32" s="170"/>
      <c r="E32" s="170"/>
      <c r="F32" s="170"/>
    </row>
    <row r="33" spans="1:6" ht="15" customHeight="1">
      <c r="A33" s="173" t="s">
        <v>479</v>
      </c>
      <c r="B33" s="176" t="s">
        <v>301</v>
      </c>
      <c r="C33" s="170"/>
      <c r="D33" s="170"/>
      <c r="E33" s="170"/>
      <c r="F33" s="170"/>
    </row>
    <row r="34" spans="1:6" ht="15" customHeight="1">
      <c r="A34" s="180" t="s">
        <v>506</v>
      </c>
      <c r="B34" s="189" t="s">
        <v>302</v>
      </c>
      <c r="C34" s="170"/>
      <c r="D34" s="170"/>
      <c r="E34" s="170"/>
      <c r="F34" s="170"/>
    </row>
    <row r="35" spans="1:6" ht="15" customHeight="1">
      <c r="A35" s="182" t="s">
        <v>303</v>
      </c>
      <c r="B35" s="176" t="s">
        <v>304</v>
      </c>
      <c r="C35" s="170"/>
      <c r="D35" s="170"/>
      <c r="E35" s="170"/>
      <c r="F35" s="170"/>
    </row>
    <row r="36" spans="1:6" ht="15" customHeight="1">
      <c r="A36" s="182" t="s">
        <v>480</v>
      </c>
      <c r="B36" s="176" t="s">
        <v>305</v>
      </c>
      <c r="C36" s="170"/>
      <c r="D36" s="170"/>
      <c r="E36" s="170"/>
      <c r="F36" s="170"/>
    </row>
    <row r="37" spans="1:6" ht="15" customHeight="1">
      <c r="A37" s="182" t="s">
        <v>481</v>
      </c>
      <c r="B37" s="176" t="s">
        <v>306</v>
      </c>
      <c r="C37" s="170"/>
      <c r="D37" s="170"/>
      <c r="E37" s="170"/>
      <c r="F37" s="170"/>
    </row>
    <row r="38" spans="1:6" ht="15" customHeight="1">
      <c r="A38" s="182" t="s">
        <v>482</v>
      </c>
      <c r="B38" s="176" t="s">
        <v>307</v>
      </c>
      <c r="C38" s="170"/>
      <c r="D38" s="170"/>
      <c r="E38" s="170"/>
      <c r="F38" s="170"/>
    </row>
    <row r="39" spans="1:6" ht="15" customHeight="1">
      <c r="A39" s="182" t="s">
        <v>308</v>
      </c>
      <c r="B39" s="176" t="s">
        <v>309</v>
      </c>
      <c r="C39" s="170"/>
      <c r="D39" s="170"/>
      <c r="E39" s="170"/>
      <c r="F39" s="170"/>
    </row>
    <row r="40" spans="1:6" ht="15" customHeight="1">
      <c r="A40" s="182" t="s">
        <v>310</v>
      </c>
      <c r="B40" s="176" t="s">
        <v>311</v>
      </c>
      <c r="C40" s="170"/>
      <c r="D40" s="170"/>
      <c r="E40" s="170"/>
      <c r="F40" s="170"/>
    </row>
    <row r="41" spans="1:6" ht="15" customHeight="1">
      <c r="A41" s="182" t="s">
        <v>312</v>
      </c>
      <c r="B41" s="176" t="s">
        <v>313</v>
      </c>
      <c r="C41" s="170"/>
      <c r="D41" s="170"/>
      <c r="E41" s="170"/>
      <c r="F41" s="170"/>
    </row>
    <row r="42" spans="1:6" ht="15" customHeight="1">
      <c r="A42" s="182" t="s">
        <v>483</v>
      </c>
      <c r="B42" s="176" t="s">
        <v>314</v>
      </c>
      <c r="C42" s="170"/>
      <c r="D42" s="170"/>
      <c r="E42" s="170"/>
      <c r="F42" s="170"/>
    </row>
    <row r="43" spans="1:6" ht="15" customHeight="1">
      <c r="A43" s="182" t="s">
        <v>484</v>
      </c>
      <c r="B43" s="176" t="s">
        <v>315</v>
      </c>
      <c r="C43" s="170"/>
      <c r="D43" s="170"/>
      <c r="E43" s="170"/>
      <c r="F43" s="170"/>
    </row>
    <row r="44" spans="1:6" ht="15" customHeight="1">
      <c r="A44" s="182" t="s">
        <v>485</v>
      </c>
      <c r="B44" s="176" t="s">
        <v>316</v>
      </c>
      <c r="C44" s="170"/>
      <c r="D44" s="170"/>
      <c r="E44" s="170"/>
      <c r="F44" s="170"/>
    </row>
    <row r="45" spans="1:6" ht="15" customHeight="1">
      <c r="A45" s="184" t="s">
        <v>507</v>
      </c>
      <c r="B45" s="189" t="s">
        <v>317</v>
      </c>
      <c r="C45" s="170"/>
      <c r="D45" s="170"/>
      <c r="E45" s="170"/>
      <c r="F45" s="170"/>
    </row>
    <row r="46" spans="1:6" ht="15" customHeight="1">
      <c r="A46" s="182" t="s">
        <v>326</v>
      </c>
      <c r="B46" s="176" t="s">
        <v>327</v>
      </c>
      <c r="C46" s="170"/>
      <c r="D46" s="170"/>
      <c r="E46" s="170"/>
      <c r="F46" s="170"/>
    </row>
    <row r="47" spans="1:6" ht="15" customHeight="1">
      <c r="A47" s="173" t="s">
        <v>489</v>
      </c>
      <c r="B47" s="176" t="s">
        <v>328</v>
      </c>
      <c r="C47" s="170"/>
      <c r="D47" s="170"/>
      <c r="E47" s="170"/>
      <c r="F47" s="170"/>
    </row>
    <row r="48" spans="1:6" ht="15" customHeight="1">
      <c r="A48" s="182" t="s">
        <v>490</v>
      </c>
      <c r="B48" s="176" t="s">
        <v>329</v>
      </c>
      <c r="C48" s="170">
        <v>2896</v>
      </c>
      <c r="D48" s="170"/>
      <c r="E48" s="170"/>
      <c r="F48" s="170">
        <v>2896</v>
      </c>
    </row>
    <row r="49" spans="1:6" ht="15" customHeight="1">
      <c r="A49" s="180" t="s">
        <v>509</v>
      </c>
      <c r="B49" s="189" t="s">
        <v>330</v>
      </c>
      <c r="C49" s="170">
        <v>2896</v>
      </c>
      <c r="D49" s="170"/>
      <c r="E49" s="170"/>
      <c r="F49" s="170">
        <v>2896</v>
      </c>
    </row>
    <row r="50" spans="1:6" ht="15" customHeight="1">
      <c r="A50" s="187" t="s">
        <v>677</v>
      </c>
      <c r="B50" s="209"/>
      <c r="C50" s="170">
        <v>2896</v>
      </c>
      <c r="D50" s="170"/>
      <c r="E50" s="170"/>
      <c r="F50" s="170">
        <v>2896</v>
      </c>
    </row>
    <row r="51" spans="1:6" ht="15" customHeight="1">
      <c r="A51" s="173" t="s">
        <v>272</v>
      </c>
      <c r="B51" s="176" t="s">
        <v>273</v>
      </c>
      <c r="C51" s="170"/>
      <c r="D51" s="170"/>
      <c r="E51" s="170"/>
      <c r="F51" s="170"/>
    </row>
    <row r="52" spans="1:6" ht="15" customHeight="1">
      <c r="A52" s="173" t="s">
        <v>274</v>
      </c>
      <c r="B52" s="176" t="s">
        <v>275</v>
      </c>
      <c r="C52" s="170"/>
      <c r="D52" s="170"/>
      <c r="E52" s="170"/>
      <c r="F52" s="170"/>
    </row>
    <row r="53" spans="1:6" ht="15" customHeight="1">
      <c r="A53" s="173" t="s">
        <v>467</v>
      </c>
      <c r="B53" s="176" t="s">
        <v>276</v>
      </c>
      <c r="C53" s="170"/>
      <c r="D53" s="170"/>
      <c r="E53" s="170"/>
      <c r="F53" s="170"/>
    </row>
    <row r="54" spans="1:6" ht="15" customHeight="1">
      <c r="A54" s="173" t="s">
        <v>468</v>
      </c>
      <c r="B54" s="176" t="s">
        <v>277</v>
      </c>
      <c r="C54" s="170"/>
      <c r="D54" s="170"/>
      <c r="E54" s="170"/>
      <c r="F54" s="170"/>
    </row>
    <row r="55" spans="1:6" ht="15" customHeight="1">
      <c r="A55" s="173" t="s">
        <v>469</v>
      </c>
      <c r="B55" s="176" t="s">
        <v>278</v>
      </c>
      <c r="C55" s="170"/>
      <c r="D55" s="170"/>
      <c r="E55" s="170"/>
      <c r="F55" s="170"/>
    </row>
    <row r="56" spans="1:6" ht="15" customHeight="1">
      <c r="A56" s="180" t="s">
        <v>503</v>
      </c>
      <c r="B56" s="189" t="s">
        <v>279</v>
      </c>
      <c r="C56" s="170"/>
      <c r="D56" s="170"/>
      <c r="E56" s="170"/>
      <c r="F56" s="170"/>
    </row>
    <row r="57" spans="1:6" ht="15" customHeight="1">
      <c r="A57" s="182" t="s">
        <v>486</v>
      </c>
      <c r="B57" s="176" t="s">
        <v>318</v>
      </c>
      <c r="C57" s="170"/>
      <c r="D57" s="170"/>
      <c r="E57" s="170"/>
      <c r="F57" s="170"/>
    </row>
    <row r="58" spans="1:6" ht="15" customHeight="1">
      <c r="A58" s="182" t="s">
        <v>487</v>
      </c>
      <c r="B58" s="176" t="s">
        <v>319</v>
      </c>
      <c r="C58" s="170"/>
      <c r="D58" s="170"/>
      <c r="E58" s="170"/>
      <c r="F58" s="170"/>
    </row>
    <row r="59" spans="1:6" ht="15" customHeight="1">
      <c r="A59" s="182" t="s">
        <v>320</v>
      </c>
      <c r="B59" s="176" t="s">
        <v>321</v>
      </c>
      <c r="C59" s="170"/>
      <c r="D59" s="170"/>
      <c r="E59" s="170"/>
      <c r="F59" s="170"/>
    </row>
    <row r="60" spans="1:6" ht="15" customHeight="1">
      <c r="A60" s="182" t="s">
        <v>488</v>
      </c>
      <c r="B60" s="176" t="s">
        <v>322</v>
      </c>
      <c r="C60" s="170"/>
      <c r="D60" s="170"/>
      <c r="E60" s="170"/>
      <c r="F60" s="170"/>
    </row>
    <row r="61" spans="1:6" ht="15" customHeight="1">
      <c r="A61" s="182" t="s">
        <v>323</v>
      </c>
      <c r="B61" s="176" t="s">
        <v>324</v>
      </c>
      <c r="C61" s="170"/>
      <c r="D61" s="170"/>
      <c r="E61" s="170"/>
      <c r="F61" s="170"/>
    </row>
    <row r="62" spans="1:6" ht="15" customHeight="1">
      <c r="A62" s="180" t="s">
        <v>508</v>
      </c>
      <c r="B62" s="189" t="s">
        <v>325</v>
      </c>
      <c r="C62" s="170"/>
      <c r="D62" s="170"/>
      <c r="E62" s="170"/>
      <c r="F62" s="170"/>
    </row>
    <row r="63" spans="1:6" ht="15" customHeight="1">
      <c r="A63" s="182" t="s">
        <v>331</v>
      </c>
      <c r="B63" s="176" t="s">
        <v>332</v>
      </c>
      <c r="C63" s="170"/>
      <c r="D63" s="170"/>
      <c r="E63" s="170"/>
      <c r="F63" s="170"/>
    </row>
    <row r="64" spans="1:6" ht="15" customHeight="1">
      <c r="A64" s="173" t="s">
        <v>491</v>
      </c>
      <c r="B64" s="176" t="s">
        <v>333</v>
      </c>
      <c r="C64" s="170"/>
      <c r="D64" s="170"/>
      <c r="E64" s="170"/>
      <c r="F64" s="170"/>
    </row>
    <row r="65" spans="1:6" ht="15" customHeight="1">
      <c r="A65" s="182" t="s">
        <v>492</v>
      </c>
      <c r="B65" s="176" t="s">
        <v>334</v>
      </c>
      <c r="C65" s="170"/>
      <c r="D65" s="170"/>
      <c r="E65" s="170"/>
      <c r="F65" s="170"/>
    </row>
    <row r="66" spans="1:6" ht="15" customHeight="1">
      <c r="A66" s="180" t="s">
        <v>511</v>
      </c>
      <c r="B66" s="189" t="s">
        <v>335</v>
      </c>
      <c r="C66" s="170"/>
      <c r="D66" s="170"/>
      <c r="E66" s="170"/>
      <c r="F66" s="170"/>
    </row>
    <row r="67" spans="1:6" ht="15" customHeight="1">
      <c r="A67" s="187" t="s">
        <v>678</v>
      </c>
      <c r="B67" s="209"/>
      <c r="C67" s="170"/>
      <c r="D67" s="170"/>
      <c r="E67" s="170"/>
      <c r="F67" s="170"/>
    </row>
    <row r="68" spans="1:6" ht="15.75">
      <c r="A68" s="210" t="s">
        <v>510</v>
      </c>
      <c r="B68" s="190" t="s">
        <v>336</v>
      </c>
      <c r="C68" s="170">
        <v>2896</v>
      </c>
      <c r="D68" s="170"/>
      <c r="E68" s="170"/>
      <c r="F68" s="170">
        <v>2896</v>
      </c>
    </row>
    <row r="69" spans="1:6" ht="15.75">
      <c r="A69" s="211" t="s">
        <v>48</v>
      </c>
      <c r="B69" s="212"/>
      <c r="C69" s="170"/>
      <c r="D69" s="170"/>
      <c r="E69" s="170"/>
      <c r="F69" s="170"/>
    </row>
    <row r="70" spans="1:6" ht="15.75">
      <c r="A70" s="211" t="s">
        <v>49</v>
      </c>
      <c r="B70" s="212"/>
      <c r="C70" s="170"/>
      <c r="D70" s="170"/>
      <c r="E70" s="170"/>
      <c r="F70" s="170"/>
    </row>
    <row r="71" spans="1:6" ht="15">
      <c r="A71" s="196" t="s">
        <v>493</v>
      </c>
      <c r="B71" s="173" t="s">
        <v>337</v>
      </c>
      <c r="C71" s="170"/>
      <c r="D71" s="170"/>
      <c r="E71" s="170"/>
      <c r="F71" s="170"/>
    </row>
    <row r="72" spans="1:6" ht="15">
      <c r="A72" s="182" t="s">
        <v>338</v>
      </c>
      <c r="B72" s="173" t="s">
        <v>339</v>
      </c>
      <c r="C72" s="170"/>
      <c r="D72" s="170"/>
      <c r="E72" s="170"/>
      <c r="F72" s="170"/>
    </row>
    <row r="73" spans="1:6" ht="15">
      <c r="A73" s="196" t="s">
        <v>494</v>
      </c>
      <c r="B73" s="173" t="s">
        <v>340</v>
      </c>
      <c r="C73" s="170"/>
      <c r="D73" s="170"/>
      <c r="E73" s="170"/>
      <c r="F73" s="170"/>
    </row>
    <row r="74" spans="1:6" ht="15">
      <c r="A74" s="193" t="s">
        <v>512</v>
      </c>
      <c r="B74" s="177" t="s">
        <v>341</v>
      </c>
      <c r="C74" s="170"/>
      <c r="D74" s="170"/>
      <c r="E74" s="170"/>
      <c r="F74" s="170"/>
    </row>
    <row r="75" spans="1:6" ht="15">
      <c r="A75" s="182" t="s">
        <v>495</v>
      </c>
      <c r="B75" s="173" t="s">
        <v>342</v>
      </c>
      <c r="C75" s="170"/>
      <c r="D75" s="170"/>
      <c r="E75" s="170"/>
      <c r="F75" s="170"/>
    </row>
    <row r="76" spans="1:6" ht="15">
      <c r="A76" s="196" t="s">
        <v>343</v>
      </c>
      <c r="B76" s="173" t="s">
        <v>344</v>
      </c>
      <c r="C76" s="170"/>
      <c r="D76" s="170"/>
      <c r="E76" s="170"/>
      <c r="F76" s="170"/>
    </row>
    <row r="77" spans="1:6" ht="15">
      <c r="A77" s="182" t="s">
        <v>496</v>
      </c>
      <c r="B77" s="173" t="s">
        <v>345</v>
      </c>
      <c r="C77" s="170"/>
      <c r="D77" s="170"/>
      <c r="E77" s="170"/>
      <c r="F77" s="170"/>
    </row>
    <row r="78" spans="1:6" ht="15">
      <c r="A78" s="196" t="s">
        <v>346</v>
      </c>
      <c r="B78" s="173" t="s">
        <v>347</v>
      </c>
      <c r="C78" s="170"/>
      <c r="D78" s="170"/>
      <c r="E78" s="170"/>
      <c r="F78" s="170"/>
    </row>
    <row r="79" spans="1:6" ht="15">
      <c r="A79" s="198" t="s">
        <v>513</v>
      </c>
      <c r="B79" s="177" t="s">
        <v>348</v>
      </c>
      <c r="C79" s="170"/>
      <c r="D79" s="170"/>
      <c r="E79" s="170"/>
      <c r="F79" s="170"/>
    </row>
    <row r="80" spans="1:6" ht="15">
      <c r="A80" s="173" t="s">
        <v>621</v>
      </c>
      <c r="B80" s="173" t="s">
        <v>349</v>
      </c>
      <c r="C80" s="170"/>
      <c r="D80" s="170"/>
      <c r="E80" s="170"/>
      <c r="F80" s="170"/>
    </row>
    <row r="81" spans="1:6" ht="15">
      <c r="A81" s="173" t="s">
        <v>622</v>
      </c>
      <c r="B81" s="173" t="s">
        <v>349</v>
      </c>
      <c r="C81" s="170"/>
      <c r="D81" s="170"/>
      <c r="E81" s="170"/>
      <c r="F81" s="170"/>
    </row>
    <row r="82" spans="1:6" ht="15">
      <c r="A82" s="173" t="s">
        <v>619</v>
      </c>
      <c r="B82" s="173" t="s">
        <v>350</v>
      </c>
      <c r="C82" s="170"/>
      <c r="D82" s="170"/>
      <c r="E82" s="170"/>
      <c r="F82" s="170"/>
    </row>
    <row r="83" spans="1:6" ht="15">
      <c r="A83" s="173" t="s">
        <v>620</v>
      </c>
      <c r="B83" s="173" t="s">
        <v>350</v>
      </c>
      <c r="C83" s="170"/>
      <c r="D83" s="170"/>
      <c r="E83" s="170"/>
      <c r="F83" s="170"/>
    </row>
    <row r="84" spans="1:6" ht="15">
      <c r="A84" s="177" t="s">
        <v>514</v>
      </c>
      <c r="B84" s="177" t="s">
        <v>351</v>
      </c>
      <c r="C84" s="170"/>
      <c r="D84" s="170"/>
      <c r="E84" s="170"/>
      <c r="F84" s="170"/>
    </row>
    <row r="85" spans="1:6" ht="15">
      <c r="A85" s="196" t="s">
        <v>352</v>
      </c>
      <c r="B85" s="173" t="s">
        <v>353</v>
      </c>
      <c r="C85" s="170"/>
      <c r="D85" s="170"/>
      <c r="E85" s="170"/>
      <c r="F85" s="170"/>
    </row>
    <row r="86" spans="1:6" ht="15">
      <c r="A86" s="196" t="s">
        <v>354</v>
      </c>
      <c r="B86" s="173" t="s">
        <v>355</v>
      </c>
      <c r="C86" s="170"/>
      <c r="D86" s="170"/>
      <c r="E86" s="170"/>
      <c r="F86" s="170"/>
    </row>
    <row r="87" spans="1:6" ht="15">
      <c r="A87" s="196" t="s">
        <v>356</v>
      </c>
      <c r="B87" s="173" t="s">
        <v>357</v>
      </c>
      <c r="C87" s="170">
        <v>51257</v>
      </c>
      <c r="D87" s="170"/>
      <c r="E87" s="170"/>
      <c r="F87" s="170">
        <v>51257</v>
      </c>
    </row>
    <row r="88" spans="1:6" ht="15">
      <c r="A88" s="196" t="s">
        <v>358</v>
      </c>
      <c r="B88" s="173" t="s">
        <v>359</v>
      </c>
      <c r="C88" s="170"/>
      <c r="D88" s="170"/>
      <c r="E88" s="170"/>
      <c r="F88" s="170"/>
    </row>
    <row r="89" spans="1:6" ht="15">
      <c r="A89" s="182" t="s">
        <v>497</v>
      </c>
      <c r="B89" s="173" t="s">
        <v>360</v>
      </c>
      <c r="C89" s="170"/>
      <c r="D89" s="170"/>
      <c r="E89" s="170"/>
      <c r="F89" s="170"/>
    </row>
    <row r="90" spans="1:6" ht="15">
      <c r="A90" s="193" t="s">
        <v>515</v>
      </c>
      <c r="B90" s="177" t="s">
        <v>361</v>
      </c>
      <c r="C90" s="170">
        <v>51257</v>
      </c>
      <c r="D90" s="170"/>
      <c r="E90" s="170"/>
      <c r="F90" s="170">
        <v>51257</v>
      </c>
    </row>
    <row r="91" spans="1:6" ht="15">
      <c r="A91" s="182" t="s">
        <v>362</v>
      </c>
      <c r="B91" s="173" t="s">
        <v>363</v>
      </c>
      <c r="C91" s="170"/>
      <c r="D91" s="170"/>
      <c r="E91" s="170"/>
      <c r="F91" s="170"/>
    </row>
    <row r="92" spans="1:6" ht="15">
      <c r="A92" s="182" t="s">
        <v>364</v>
      </c>
      <c r="B92" s="173" t="s">
        <v>365</v>
      </c>
      <c r="C92" s="170"/>
      <c r="D92" s="170"/>
      <c r="E92" s="170"/>
      <c r="F92" s="170"/>
    </row>
    <row r="93" spans="1:6" ht="15">
      <c r="A93" s="196" t="s">
        <v>366</v>
      </c>
      <c r="B93" s="173" t="s">
        <v>367</v>
      </c>
      <c r="C93" s="170"/>
      <c r="D93" s="170"/>
      <c r="E93" s="170"/>
      <c r="F93" s="170"/>
    </row>
    <row r="94" spans="1:6" ht="15">
      <c r="A94" s="196" t="s">
        <v>498</v>
      </c>
      <c r="B94" s="173" t="s">
        <v>368</v>
      </c>
      <c r="C94" s="170"/>
      <c r="D94" s="170"/>
      <c r="E94" s="170"/>
      <c r="F94" s="170"/>
    </row>
    <row r="95" spans="1:6" ht="15">
      <c r="A95" s="198" t="s">
        <v>516</v>
      </c>
      <c r="B95" s="177" t="s">
        <v>369</v>
      </c>
      <c r="C95" s="170"/>
      <c r="D95" s="170"/>
      <c r="E95" s="170"/>
      <c r="F95" s="170"/>
    </row>
    <row r="96" spans="1:6" ht="15">
      <c r="A96" s="193" t="s">
        <v>370</v>
      </c>
      <c r="B96" s="177" t="s">
        <v>371</v>
      </c>
      <c r="C96" s="170"/>
      <c r="D96" s="170"/>
      <c r="E96" s="170"/>
      <c r="F96" s="170"/>
    </row>
    <row r="97" spans="1:6" ht="15.75">
      <c r="A97" s="204" t="s">
        <v>517</v>
      </c>
      <c r="B97" s="205" t="s">
        <v>372</v>
      </c>
      <c r="C97" s="170">
        <v>51257</v>
      </c>
      <c r="D97" s="170"/>
      <c r="E97" s="170"/>
      <c r="F97" s="170">
        <v>51257</v>
      </c>
    </row>
    <row r="98" spans="1:6" ht="15.75">
      <c r="A98" s="206" t="s">
        <v>500</v>
      </c>
      <c r="B98" s="207"/>
      <c r="C98" s="170">
        <f>+C68+C97</f>
        <v>54153</v>
      </c>
      <c r="D98" s="170"/>
      <c r="E98" s="170"/>
      <c r="F98" s="170">
        <f>+F68+F97</f>
        <v>54153</v>
      </c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4">
      <selection activeCell="I4" sqref="I4"/>
    </sheetView>
  </sheetViews>
  <sheetFormatPr defaultColWidth="9.140625" defaultRowHeight="15"/>
  <cols>
    <col min="1" max="1" width="5.8515625" style="216" customWidth="1"/>
    <col min="2" max="2" width="47.28125" style="219" customWidth="1"/>
    <col min="3" max="3" width="14.00390625" style="216" customWidth="1"/>
    <col min="4" max="4" width="47.28125" style="216" customWidth="1"/>
    <col min="5" max="5" width="14.00390625" style="216" customWidth="1"/>
    <col min="6" max="6" width="4.140625" style="216" customWidth="1"/>
    <col min="7" max="16384" width="8.00390625" style="216" customWidth="1"/>
  </cols>
  <sheetData>
    <row r="1" spans="2:6" ht="39.75" customHeight="1">
      <c r="B1" s="217" t="s">
        <v>680</v>
      </c>
      <c r="C1" s="218"/>
      <c r="D1" s="218"/>
      <c r="E1" s="218"/>
      <c r="F1" s="293" t="str">
        <f>+CONCATENATE("4.1. melléklet a   '3/2018. (III.14.) önkormányzati rendelethez")</f>
        <v>4.1. melléklet a   '3/2018. (III.14.) önkormányzati rendelethez</v>
      </c>
    </row>
    <row r="2" spans="5:6" ht="14.25" thickBot="1">
      <c r="E2" s="220" t="s">
        <v>681</v>
      </c>
      <c r="F2" s="293"/>
    </row>
    <row r="3" spans="1:6" ht="18" customHeight="1" thickBot="1">
      <c r="A3" s="291" t="s">
        <v>682</v>
      </c>
      <c r="B3" s="221" t="s">
        <v>683</v>
      </c>
      <c r="C3" s="222"/>
      <c r="D3" s="221" t="s">
        <v>684</v>
      </c>
      <c r="E3" s="223"/>
      <c r="F3" s="293"/>
    </row>
    <row r="4" spans="1:6" s="227" customFormat="1" ht="35.25" customHeight="1" thickBot="1">
      <c r="A4" s="292"/>
      <c r="B4" s="224" t="s">
        <v>627</v>
      </c>
      <c r="C4" s="225" t="s">
        <v>67</v>
      </c>
      <c r="D4" s="224" t="s">
        <v>627</v>
      </c>
      <c r="E4" s="226" t="s">
        <v>67</v>
      </c>
      <c r="F4" s="293"/>
    </row>
    <row r="5" spans="1:6" s="235" customFormat="1" ht="12" customHeight="1" thickBot="1">
      <c r="A5" s="228"/>
      <c r="B5" s="229" t="s">
        <v>685</v>
      </c>
      <c r="C5" s="230" t="s">
        <v>686</v>
      </c>
      <c r="D5" s="229" t="s">
        <v>687</v>
      </c>
      <c r="E5" s="231" t="s">
        <v>688</v>
      </c>
      <c r="F5" s="293"/>
    </row>
    <row r="6" spans="1:6" ht="12.75" customHeight="1">
      <c r="A6" s="236" t="s">
        <v>689</v>
      </c>
      <c r="B6" s="237" t="s">
        <v>690</v>
      </c>
      <c r="C6" s="238">
        <v>69713</v>
      </c>
      <c r="D6" s="237" t="s">
        <v>691</v>
      </c>
      <c r="E6" s="239">
        <v>72795</v>
      </c>
      <c r="F6" s="293"/>
    </row>
    <row r="7" spans="1:6" ht="12.75" customHeight="1">
      <c r="A7" s="240" t="s">
        <v>692</v>
      </c>
      <c r="B7" s="241" t="s">
        <v>502</v>
      </c>
      <c r="C7" s="242">
        <v>19940</v>
      </c>
      <c r="D7" s="241" t="s">
        <v>693</v>
      </c>
      <c r="E7" s="243">
        <v>12572</v>
      </c>
      <c r="F7" s="293"/>
    </row>
    <row r="8" spans="1:6" ht="12.75" customHeight="1">
      <c r="A8" s="240" t="s">
        <v>694</v>
      </c>
      <c r="B8" s="241" t="s">
        <v>695</v>
      </c>
      <c r="C8" s="242"/>
      <c r="D8" s="241" t="s">
        <v>379</v>
      </c>
      <c r="E8" s="243">
        <v>32734</v>
      </c>
      <c r="F8" s="293"/>
    </row>
    <row r="9" spans="1:6" ht="12.75" customHeight="1">
      <c r="A9" s="240" t="s">
        <v>696</v>
      </c>
      <c r="B9" s="241" t="s">
        <v>697</v>
      </c>
      <c r="C9" s="242">
        <v>28100</v>
      </c>
      <c r="D9" s="241" t="s">
        <v>698</v>
      </c>
      <c r="E9" s="243">
        <v>14875</v>
      </c>
      <c r="F9" s="293"/>
    </row>
    <row r="10" spans="1:6" ht="12.75" customHeight="1">
      <c r="A10" s="240" t="s">
        <v>699</v>
      </c>
      <c r="B10" s="244" t="s">
        <v>700</v>
      </c>
      <c r="C10" s="242">
        <v>4900</v>
      </c>
      <c r="D10" s="241" t="s">
        <v>701</v>
      </c>
      <c r="E10" s="243">
        <v>5885</v>
      </c>
      <c r="F10" s="293"/>
    </row>
    <row r="11" spans="1:6" ht="12.75" customHeight="1">
      <c r="A11" s="240" t="s">
        <v>702</v>
      </c>
      <c r="B11" s="241" t="s">
        <v>703</v>
      </c>
      <c r="C11" s="245">
        <v>2896</v>
      </c>
      <c r="D11" s="241" t="s">
        <v>704</v>
      </c>
      <c r="E11" s="243">
        <v>3214</v>
      </c>
      <c r="F11" s="293"/>
    </row>
    <row r="12" spans="1:6" ht="12.75" customHeight="1">
      <c r="A12" s="240" t="s">
        <v>705</v>
      </c>
      <c r="B12" s="241" t="s">
        <v>706</v>
      </c>
      <c r="C12" s="242"/>
      <c r="D12" s="246"/>
      <c r="E12" s="243"/>
      <c r="F12" s="293"/>
    </row>
    <row r="13" spans="1:6" ht="12.75" customHeight="1">
      <c r="A13" s="240" t="s">
        <v>707</v>
      </c>
      <c r="B13" s="246"/>
      <c r="C13" s="242"/>
      <c r="D13" s="246"/>
      <c r="E13" s="243"/>
      <c r="F13" s="293"/>
    </row>
    <row r="14" spans="1:6" ht="12.75" customHeight="1">
      <c r="A14" s="240" t="s">
        <v>708</v>
      </c>
      <c r="B14" s="247"/>
      <c r="C14" s="245"/>
      <c r="D14" s="246"/>
      <c r="E14" s="243"/>
      <c r="F14" s="293"/>
    </row>
    <row r="15" spans="1:6" ht="12.75" customHeight="1">
      <c r="A15" s="240" t="s">
        <v>709</v>
      </c>
      <c r="B15" s="246"/>
      <c r="C15" s="242"/>
      <c r="D15" s="246"/>
      <c r="E15" s="243"/>
      <c r="F15" s="293"/>
    </row>
    <row r="16" spans="1:6" ht="12.75" customHeight="1">
      <c r="A16" s="240" t="s">
        <v>710</v>
      </c>
      <c r="B16" s="246"/>
      <c r="C16" s="242"/>
      <c r="D16" s="246"/>
      <c r="E16" s="243"/>
      <c r="F16" s="293"/>
    </row>
    <row r="17" spans="1:6" ht="12.75" customHeight="1" thickBot="1">
      <c r="A17" s="240" t="s">
        <v>711</v>
      </c>
      <c r="B17" s="248"/>
      <c r="C17" s="249"/>
      <c r="D17" s="246"/>
      <c r="E17" s="250"/>
      <c r="F17" s="293"/>
    </row>
    <row r="18" spans="1:6" ht="15.75" customHeight="1" thickBot="1">
      <c r="A18" s="251" t="s">
        <v>712</v>
      </c>
      <c r="B18" s="252" t="s">
        <v>713</v>
      </c>
      <c r="C18" s="253">
        <f>SUM(C6:C17)</f>
        <v>125549</v>
      </c>
      <c r="D18" s="252" t="s">
        <v>714</v>
      </c>
      <c r="E18" s="254">
        <f>SUM(E6:E17)</f>
        <v>142075</v>
      </c>
      <c r="F18" s="293"/>
    </row>
    <row r="19" spans="1:6" ht="12.75" customHeight="1">
      <c r="A19" s="255" t="s">
        <v>715</v>
      </c>
      <c r="B19" s="256" t="s">
        <v>716</v>
      </c>
      <c r="C19" s="257">
        <f>+C20+C21+C22+C23</f>
        <v>16599</v>
      </c>
      <c r="D19" s="258" t="s">
        <v>717</v>
      </c>
      <c r="E19" s="259"/>
      <c r="F19" s="293"/>
    </row>
    <row r="20" spans="1:6" ht="12.75" customHeight="1">
      <c r="A20" s="260" t="s">
        <v>718</v>
      </c>
      <c r="B20" s="258" t="s">
        <v>719</v>
      </c>
      <c r="C20" s="261">
        <v>16599</v>
      </c>
      <c r="D20" s="258" t="s">
        <v>720</v>
      </c>
      <c r="E20" s="262"/>
      <c r="F20" s="293"/>
    </row>
    <row r="21" spans="1:6" ht="12.75" customHeight="1">
      <c r="A21" s="260" t="s">
        <v>721</v>
      </c>
      <c r="B21" s="258" t="s">
        <v>722</v>
      </c>
      <c r="C21" s="261"/>
      <c r="D21" s="258" t="s">
        <v>723</v>
      </c>
      <c r="E21" s="262"/>
      <c r="F21" s="293"/>
    </row>
    <row r="22" spans="1:6" ht="12.75" customHeight="1">
      <c r="A22" s="260" t="s">
        <v>724</v>
      </c>
      <c r="B22" s="258" t="s">
        <v>725</v>
      </c>
      <c r="C22" s="261"/>
      <c r="D22" s="258" t="s">
        <v>726</v>
      </c>
      <c r="E22" s="262"/>
      <c r="F22" s="293"/>
    </row>
    <row r="23" spans="1:6" ht="12.75" customHeight="1">
      <c r="A23" s="260" t="s">
        <v>727</v>
      </c>
      <c r="B23" s="258" t="s">
        <v>728</v>
      </c>
      <c r="C23" s="261"/>
      <c r="D23" s="256" t="s">
        <v>729</v>
      </c>
      <c r="E23" s="262"/>
      <c r="F23" s="293"/>
    </row>
    <row r="24" spans="1:6" ht="12.75" customHeight="1">
      <c r="A24" s="260" t="s">
        <v>730</v>
      </c>
      <c r="B24" s="258" t="s">
        <v>731</v>
      </c>
      <c r="C24" s="263">
        <f>+C25+C26</f>
        <v>0</v>
      </c>
      <c r="D24" s="258" t="s">
        <v>732</v>
      </c>
      <c r="E24" s="262"/>
      <c r="F24" s="293"/>
    </row>
    <row r="25" spans="1:6" ht="12.75" customHeight="1">
      <c r="A25" s="255" t="s">
        <v>733</v>
      </c>
      <c r="B25" s="256" t="s">
        <v>734</v>
      </c>
      <c r="C25" s="264"/>
      <c r="D25" s="237" t="s">
        <v>735</v>
      </c>
      <c r="E25" s="259"/>
      <c r="F25" s="293"/>
    </row>
    <row r="26" spans="1:6" ht="12.75" customHeight="1">
      <c r="A26" s="260" t="s">
        <v>736</v>
      </c>
      <c r="B26" s="258" t="s">
        <v>737</v>
      </c>
      <c r="C26" s="261"/>
      <c r="D26" s="241" t="s">
        <v>738</v>
      </c>
      <c r="E26" s="262"/>
      <c r="F26" s="293"/>
    </row>
    <row r="27" spans="1:6" ht="12.75" customHeight="1">
      <c r="A27" s="240" t="s">
        <v>739</v>
      </c>
      <c r="B27" s="258" t="s">
        <v>740</v>
      </c>
      <c r="C27" s="261"/>
      <c r="D27" s="241" t="s">
        <v>741</v>
      </c>
      <c r="E27" s="262"/>
      <c r="F27" s="293"/>
    </row>
    <row r="28" spans="1:6" ht="12.75" customHeight="1" thickBot="1">
      <c r="A28" s="265" t="s">
        <v>742</v>
      </c>
      <c r="B28" s="256" t="s">
        <v>370</v>
      </c>
      <c r="C28" s="264"/>
      <c r="D28" s="266" t="s">
        <v>789</v>
      </c>
      <c r="E28" s="259">
        <v>2789</v>
      </c>
      <c r="F28" s="293"/>
    </row>
    <row r="29" spans="1:6" ht="15.75" customHeight="1" thickBot="1">
      <c r="A29" s="251" t="s">
        <v>743</v>
      </c>
      <c r="B29" s="252" t="s">
        <v>744</v>
      </c>
      <c r="C29" s="253">
        <f>+C19+C24+C27+C28</f>
        <v>16599</v>
      </c>
      <c r="D29" s="252" t="s">
        <v>745</v>
      </c>
      <c r="E29" s="254">
        <f>SUM(E19:E28)</f>
        <v>2789</v>
      </c>
      <c r="F29" s="293"/>
    </row>
    <row r="30" spans="1:6" ht="13.5" thickBot="1">
      <c r="A30" s="251" t="s">
        <v>746</v>
      </c>
      <c r="B30" s="267" t="s">
        <v>747</v>
      </c>
      <c r="C30" s="268">
        <f>+C18+C29</f>
        <v>142148</v>
      </c>
      <c r="D30" s="267" t="s">
        <v>748</v>
      </c>
      <c r="E30" s="268">
        <f>+E18+E29</f>
        <v>144864</v>
      </c>
      <c r="F30" s="293"/>
    </row>
    <row r="31" spans="1:6" ht="13.5" thickBot="1">
      <c r="A31" s="251" t="s">
        <v>749</v>
      </c>
      <c r="B31" s="267" t="s">
        <v>750</v>
      </c>
      <c r="C31" s="268">
        <f>IF(C18-E18&lt;0,E18-C18,"-")</f>
        <v>16526</v>
      </c>
      <c r="D31" s="267" t="s">
        <v>751</v>
      </c>
      <c r="E31" s="268" t="str">
        <f>IF(C18-E18&gt;0,C18-E18,"-")</f>
        <v>-</v>
      </c>
      <c r="F31" s="293"/>
    </row>
    <row r="32" spans="1:6" ht="13.5" thickBot="1">
      <c r="A32" s="251" t="s">
        <v>752</v>
      </c>
      <c r="B32" s="267" t="s">
        <v>753</v>
      </c>
      <c r="C32" s="268">
        <f>IF(C18+C29-E30&lt;0,E30-(C18+C29),"-")</f>
        <v>2716</v>
      </c>
      <c r="D32" s="267" t="s">
        <v>754</v>
      </c>
      <c r="E32" s="268" t="str">
        <f>IF(C18+C29-E30&gt;0,C18+C29-E30,"-")</f>
        <v>-</v>
      </c>
      <c r="F32" s="293"/>
    </row>
    <row r="33" spans="2:4" ht="18.75">
      <c r="B33" s="294"/>
      <c r="C33" s="294"/>
      <c r="D33" s="29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G1" sqref="G1"/>
    </sheetView>
  </sheetViews>
  <sheetFormatPr defaultColWidth="9.140625" defaultRowHeight="15"/>
  <cols>
    <col min="1" max="1" width="5.8515625" style="216" customWidth="1"/>
    <col min="2" max="2" width="47.28125" style="219" customWidth="1"/>
    <col min="3" max="3" width="14.00390625" style="216" customWidth="1"/>
    <col min="4" max="4" width="47.28125" style="216" customWidth="1"/>
    <col min="5" max="5" width="14.00390625" style="216" customWidth="1"/>
    <col min="6" max="6" width="4.140625" style="216" customWidth="1"/>
    <col min="7" max="16384" width="8.00390625" style="216" customWidth="1"/>
  </cols>
  <sheetData>
    <row r="1" spans="2:6" ht="31.5">
      <c r="B1" s="217" t="s">
        <v>755</v>
      </c>
      <c r="C1" s="218"/>
      <c r="D1" s="218"/>
      <c r="E1" s="218"/>
      <c r="F1" s="293" t="str">
        <f>+CONCATENATE("4.2. melléklet a 3/2018. (III.14.) önkormányzati rendelethez")</f>
        <v>4.2. melléklet a 3/2018. (III.14.) önkormányzati rendelethez</v>
      </c>
    </row>
    <row r="2" spans="5:6" ht="14.25" thickBot="1">
      <c r="E2" s="220" t="s">
        <v>681</v>
      </c>
      <c r="F2" s="293"/>
    </row>
    <row r="3" spans="1:6" ht="13.5" thickBot="1">
      <c r="A3" s="295" t="s">
        <v>682</v>
      </c>
      <c r="B3" s="221" t="s">
        <v>683</v>
      </c>
      <c r="C3" s="222"/>
      <c r="D3" s="221" t="s">
        <v>684</v>
      </c>
      <c r="E3" s="223"/>
      <c r="F3" s="293"/>
    </row>
    <row r="4" spans="1:6" s="227" customFormat="1" ht="24.75" thickBot="1">
      <c r="A4" s="232"/>
      <c r="B4" s="224" t="s">
        <v>627</v>
      </c>
      <c r="C4" s="225" t="s">
        <v>67</v>
      </c>
      <c r="D4" s="224" t="s">
        <v>627</v>
      </c>
      <c r="E4" s="225" t="s">
        <v>67</v>
      </c>
      <c r="F4" s="293"/>
    </row>
    <row r="5" spans="1:6" s="227" customFormat="1" ht="13.5" thickBot="1">
      <c r="A5" s="228"/>
      <c r="B5" s="229" t="s">
        <v>685</v>
      </c>
      <c r="C5" s="230" t="s">
        <v>686</v>
      </c>
      <c r="D5" s="229" t="s">
        <v>687</v>
      </c>
      <c r="E5" s="231" t="s">
        <v>688</v>
      </c>
      <c r="F5" s="293"/>
    </row>
    <row r="6" spans="1:6" ht="12.75" customHeight="1">
      <c r="A6" s="236" t="s">
        <v>689</v>
      </c>
      <c r="B6" s="237" t="s">
        <v>756</v>
      </c>
      <c r="C6" s="238"/>
      <c r="D6" s="237" t="s">
        <v>757</v>
      </c>
      <c r="E6" s="239">
        <v>2900</v>
      </c>
      <c r="F6" s="293"/>
    </row>
    <row r="7" spans="1:6" ht="12.75">
      <c r="A7" s="240" t="s">
        <v>692</v>
      </c>
      <c r="B7" s="241" t="s">
        <v>758</v>
      </c>
      <c r="C7" s="242"/>
      <c r="D7" s="241" t="s">
        <v>759</v>
      </c>
      <c r="E7" s="243"/>
      <c r="F7" s="293"/>
    </row>
    <row r="8" spans="1:6" ht="12.75" customHeight="1">
      <c r="A8" s="240" t="s">
        <v>694</v>
      </c>
      <c r="B8" s="241" t="s">
        <v>760</v>
      </c>
      <c r="C8" s="242">
        <v>2889</v>
      </c>
      <c r="D8" s="241" t="s">
        <v>761</v>
      </c>
      <c r="E8" s="243">
        <v>43881</v>
      </c>
      <c r="F8" s="293"/>
    </row>
    <row r="9" spans="1:6" ht="12.75" customHeight="1">
      <c r="A9" s="240" t="s">
        <v>696</v>
      </c>
      <c r="B9" s="241" t="s">
        <v>762</v>
      </c>
      <c r="C9" s="242"/>
      <c r="D9" s="241" t="s">
        <v>763</v>
      </c>
      <c r="E9" s="243"/>
      <c r="F9" s="293"/>
    </row>
    <row r="10" spans="1:6" ht="12.75" customHeight="1">
      <c r="A10" s="240" t="s">
        <v>699</v>
      </c>
      <c r="B10" s="241" t="s">
        <v>764</v>
      </c>
      <c r="C10" s="242"/>
      <c r="D10" s="241" t="s">
        <v>765</v>
      </c>
      <c r="E10" s="243"/>
      <c r="F10" s="293"/>
    </row>
    <row r="11" spans="1:6" ht="12.75" customHeight="1">
      <c r="A11" s="240" t="s">
        <v>702</v>
      </c>
      <c r="B11" s="241" t="s">
        <v>766</v>
      </c>
      <c r="C11" s="245"/>
      <c r="D11" s="269"/>
      <c r="E11" s="243"/>
      <c r="F11" s="293"/>
    </row>
    <row r="12" spans="1:6" ht="12.75" customHeight="1">
      <c r="A12" s="240" t="s">
        <v>705</v>
      </c>
      <c r="B12" s="246"/>
      <c r="C12" s="242"/>
      <c r="D12" s="269"/>
      <c r="E12" s="243"/>
      <c r="F12" s="293"/>
    </row>
    <row r="13" spans="1:6" ht="12.75" customHeight="1">
      <c r="A13" s="240" t="s">
        <v>707</v>
      </c>
      <c r="B13" s="246"/>
      <c r="C13" s="242"/>
      <c r="D13" s="270"/>
      <c r="E13" s="243"/>
      <c r="F13" s="293"/>
    </row>
    <row r="14" spans="1:6" ht="12.75" customHeight="1">
      <c r="A14" s="240" t="s">
        <v>708</v>
      </c>
      <c r="B14" s="271"/>
      <c r="C14" s="245"/>
      <c r="D14" s="269"/>
      <c r="E14" s="243"/>
      <c r="F14" s="293"/>
    </row>
    <row r="15" spans="1:6" ht="12.75">
      <c r="A15" s="240" t="s">
        <v>709</v>
      </c>
      <c r="B15" s="246"/>
      <c r="C15" s="245"/>
      <c r="D15" s="269"/>
      <c r="E15" s="243"/>
      <c r="F15" s="293"/>
    </row>
    <row r="16" spans="1:6" ht="12.75" customHeight="1" thickBot="1">
      <c r="A16" s="265" t="s">
        <v>710</v>
      </c>
      <c r="B16" s="266"/>
      <c r="C16" s="272"/>
      <c r="D16" s="273" t="s">
        <v>704</v>
      </c>
      <c r="E16" s="274"/>
      <c r="F16" s="293"/>
    </row>
    <row r="17" spans="1:6" ht="15.75" customHeight="1" thickBot="1">
      <c r="A17" s="251" t="s">
        <v>711</v>
      </c>
      <c r="B17" s="252" t="s">
        <v>767</v>
      </c>
      <c r="C17" s="253">
        <f>+C6+C8+C9+C11+C12+C13+C14+C15+C16</f>
        <v>2889</v>
      </c>
      <c r="D17" s="252" t="s">
        <v>768</v>
      </c>
      <c r="E17" s="254">
        <f>+E6+E8+E10+E11+E12+E13+E14+E15+E16</f>
        <v>46781</v>
      </c>
      <c r="F17" s="293"/>
    </row>
    <row r="18" spans="1:6" ht="12.75" customHeight="1">
      <c r="A18" s="236" t="s">
        <v>712</v>
      </c>
      <c r="B18" s="275" t="s">
        <v>769</v>
      </c>
      <c r="C18" s="276">
        <f>+C19+C20+C21+C22+C23</f>
        <v>46608</v>
      </c>
      <c r="D18" s="258" t="s">
        <v>717</v>
      </c>
      <c r="E18" s="277"/>
      <c r="F18" s="293"/>
    </row>
    <row r="19" spans="1:6" ht="12.75" customHeight="1">
      <c r="A19" s="240" t="s">
        <v>715</v>
      </c>
      <c r="B19" s="278" t="s">
        <v>770</v>
      </c>
      <c r="C19" s="261">
        <v>46608</v>
      </c>
      <c r="D19" s="258" t="s">
        <v>771</v>
      </c>
      <c r="E19" s="262"/>
      <c r="F19" s="293"/>
    </row>
    <row r="20" spans="1:6" ht="12.75" customHeight="1">
      <c r="A20" s="236" t="s">
        <v>718</v>
      </c>
      <c r="B20" s="278" t="s">
        <v>772</v>
      </c>
      <c r="C20" s="261"/>
      <c r="D20" s="258" t="s">
        <v>723</v>
      </c>
      <c r="E20" s="262"/>
      <c r="F20" s="293"/>
    </row>
    <row r="21" spans="1:6" ht="12.75" customHeight="1">
      <c r="A21" s="240" t="s">
        <v>721</v>
      </c>
      <c r="B21" s="278" t="s">
        <v>773</v>
      </c>
      <c r="C21" s="261"/>
      <c r="D21" s="258" t="s">
        <v>726</v>
      </c>
      <c r="E21" s="262"/>
      <c r="F21" s="293"/>
    </row>
    <row r="22" spans="1:6" ht="12.75" customHeight="1">
      <c r="A22" s="236" t="s">
        <v>724</v>
      </c>
      <c r="B22" s="278" t="s">
        <v>774</v>
      </c>
      <c r="C22" s="261"/>
      <c r="D22" s="256" t="s">
        <v>729</v>
      </c>
      <c r="E22" s="262"/>
      <c r="F22" s="293"/>
    </row>
    <row r="23" spans="1:6" ht="12.75" customHeight="1">
      <c r="A23" s="240" t="s">
        <v>727</v>
      </c>
      <c r="B23" s="279" t="s">
        <v>775</v>
      </c>
      <c r="C23" s="261"/>
      <c r="D23" s="258" t="s">
        <v>776</v>
      </c>
      <c r="E23" s="262"/>
      <c r="F23" s="293"/>
    </row>
    <row r="24" spans="1:6" ht="12.75" customHeight="1">
      <c r="A24" s="236" t="s">
        <v>730</v>
      </c>
      <c r="B24" s="280" t="s">
        <v>777</v>
      </c>
      <c r="C24" s="263">
        <f>+C25+C26+C27+C28+C29</f>
        <v>0</v>
      </c>
      <c r="D24" s="281" t="s">
        <v>778</v>
      </c>
      <c r="E24" s="262"/>
      <c r="F24" s="293"/>
    </row>
    <row r="25" spans="1:6" ht="12.75" customHeight="1">
      <c r="A25" s="240" t="s">
        <v>733</v>
      </c>
      <c r="B25" s="279" t="s">
        <v>779</v>
      </c>
      <c r="C25" s="261"/>
      <c r="D25" s="281" t="s">
        <v>236</v>
      </c>
      <c r="E25" s="262"/>
      <c r="F25" s="293"/>
    </row>
    <row r="26" spans="1:6" ht="12.75" customHeight="1">
      <c r="A26" s="236" t="s">
        <v>736</v>
      </c>
      <c r="B26" s="279" t="s">
        <v>780</v>
      </c>
      <c r="C26" s="261"/>
      <c r="D26" s="282"/>
      <c r="E26" s="262"/>
      <c r="F26" s="293"/>
    </row>
    <row r="27" spans="1:6" ht="12.75" customHeight="1">
      <c r="A27" s="240" t="s">
        <v>739</v>
      </c>
      <c r="B27" s="278" t="s">
        <v>781</v>
      </c>
      <c r="C27" s="261"/>
      <c r="D27" s="283"/>
      <c r="E27" s="262"/>
      <c r="F27" s="293"/>
    </row>
    <row r="28" spans="1:6" ht="12.75" customHeight="1">
      <c r="A28" s="236" t="s">
        <v>742</v>
      </c>
      <c r="B28" s="284" t="s">
        <v>782</v>
      </c>
      <c r="C28" s="261"/>
      <c r="D28" s="246"/>
      <c r="E28" s="262"/>
      <c r="F28" s="293"/>
    </row>
    <row r="29" spans="1:6" ht="12.75" customHeight="1" thickBot="1">
      <c r="A29" s="240" t="s">
        <v>743</v>
      </c>
      <c r="B29" s="285" t="s">
        <v>783</v>
      </c>
      <c r="C29" s="261"/>
      <c r="D29" s="283"/>
      <c r="E29" s="262"/>
      <c r="F29" s="293"/>
    </row>
    <row r="30" spans="1:6" ht="21.75" customHeight="1" thickBot="1">
      <c r="A30" s="251" t="s">
        <v>746</v>
      </c>
      <c r="B30" s="252" t="s">
        <v>784</v>
      </c>
      <c r="C30" s="253">
        <f>+C18+C24</f>
        <v>46608</v>
      </c>
      <c r="D30" s="252" t="s">
        <v>785</v>
      </c>
      <c r="E30" s="254">
        <f>SUM(E18:E29)</f>
        <v>0</v>
      </c>
      <c r="F30" s="293"/>
    </row>
    <row r="31" spans="1:6" ht="13.5" thickBot="1">
      <c r="A31" s="251" t="s">
        <v>749</v>
      </c>
      <c r="B31" s="267" t="s">
        <v>786</v>
      </c>
      <c r="C31" s="268">
        <f>+C17+C30</f>
        <v>49497</v>
      </c>
      <c r="D31" s="267" t="s">
        <v>787</v>
      </c>
      <c r="E31" s="268">
        <f>+E17+E30</f>
        <v>46781</v>
      </c>
      <c r="F31" s="293"/>
    </row>
    <row r="32" spans="1:6" ht="13.5" thickBot="1">
      <c r="A32" s="251" t="s">
        <v>752</v>
      </c>
      <c r="B32" s="267" t="s">
        <v>750</v>
      </c>
      <c r="C32" s="268">
        <f>IF(C17-E17&lt;0,E17-C17,"-")</f>
        <v>43892</v>
      </c>
      <c r="D32" s="267" t="s">
        <v>751</v>
      </c>
      <c r="E32" s="268" t="str">
        <f>IF(C17-E17&gt;0,C17-E17,"-")</f>
        <v>-</v>
      </c>
      <c r="F32" s="293"/>
    </row>
    <row r="33" spans="1:6" ht="13.5" thickBot="1">
      <c r="A33" s="251" t="s">
        <v>788</v>
      </c>
      <c r="B33" s="267" t="s">
        <v>753</v>
      </c>
      <c r="C33" s="268" t="str">
        <f>IF(C17+C30-E26&lt;0,E26-(C17+C30),"-")</f>
        <v>-</v>
      </c>
      <c r="D33" s="267" t="s">
        <v>754</v>
      </c>
      <c r="E33" s="268">
        <f>IF(C17+C30-E26&gt;0,C17+C30-E26,"-")</f>
        <v>49497</v>
      </c>
      <c r="F33" s="2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Körjegyzőség</cp:lastModifiedBy>
  <cp:lastPrinted>2018-03-29T06:52:15Z</cp:lastPrinted>
  <dcterms:created xsi:type="dcterms:W3CDTF">2014-01-03T21:48:14Z</dcterms:created>
  <dcterms:modified xsi:type="dcterms:W3CDTF">2018-03-29T13:24:20Z</dcterms:modified>
  <cp:category/>
  <cp:version/>
  <cp:contentType/>
  <cp:contentStatus/>
</cp:coreProperties>
</file>